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1112_統計調査課\11 企画分析担当\013産業連関表\05_R2推計\10分析ツール\01分析ツール\R2分析ツール\03HP更新用\05更新（数値チェック後のデータを更新）\"/>
    </mc:Choice>
  </mc:AlternateContent>
  <xr:revisionPtr revIDLastSave="0" documentId="13_ncr:1_{D7DFBD65-F2DD-49C8-A5A6-978355541A54}" xr6:coauthVersionLast="47" xr6:coauthVersionMax="47" xr10:uidLastSave="{00000000-0000-0000-0000-000000000000}"/>
  <bookViews>
    <workbookView xWindow="-120" yWindow="-120" windowWidth="29040" windowHeight="15720" tabRatio="673" firstSheet="1" activeTab="1" xr2:uid="{00000000-000D-0000-FFFF-FFFF00000000}"/>
  </bookViews>
  <sheets>
    <sheet name="説明" sheetId="11" r:id="rId1"/>
    <sheet name="データ入力" sheetId="1" r:id="rId2"/>
    <sheet name="直接入力" sheetId="22" r:id="rId3"/>
    <sheet name="結果" sheetId="4" r:id="rId4"/>
    <sheet name="フロー" sheetId="5" r:id="rId5"/>
    <sheet name="56結果" sheetId="17" r:id="rId6"/>
    <sheet name="40結果" sheetId="19" r:id="rId7"/>
    <sheet name="15結果" sheetId="21" r:id="rId8"/>
    <sheet name="観光消費分割" sheetId="24" r:id="rId9"/>
    <sheet name="計算" sheetId="8" r:id="rId10"/>
    <sheet name="価格変換" sheetId="10" r:id="rId11"/>
    <sheet name="各種係数" sheetId="6" r:id="rId12"/>
    <sheet name="投入係数" sheetId="9" r:id="rId13"/>
    <sheet name="逆行列係数" sheetId="7" r:id="rId14"/>
    <sheet name="56" sheetId="14" r:id="rId15"/>
    <sheet name="40" sheetId="15" r:id="rId16"/>
    <sheet name="15" sheetId="16" r:id="rId17"/>
  </sheets>
  <externalReferences>
    <externalReference r:id="rId18"/>
  </externalReferences>
  <definedNames>
    <definedName name="_xlnm._FilterDatabase" localSheetId="1" hidden="1">データ入力!$B$10:$H$147</definedName>
    <definedName name="_xlnm._FilterDatabase" localSheetId="9" hidden="1">計算!$A$9:$CP$118</definedName>
    <definedName name="_xlnm._FilterDatabase" localSheetId="2" hidden="1">直接入力!$B$8:$G$143</definedName>
    <definedName name="_xlnm.Print_Area" localSheetId="16">'15'!$B$2:$AF$24</definedName>
    <definedName name="_xlnm.Print_Area" localSheetId="7">'15結果'!$B$3:$H$75</definedName>
    <definedName name="_xlnm.Print_Area" localSheetId="15">'40'!$B$2:$AF$49</definedName>
    <definedName name="_xlnm.Print_Area" localSheetId="6">'40結果'!$B$3:$H$100</definedName>
    <definedName name="_xlnm.Print_Area" localSheetId="14">'56'!$B$2:$AF$65</definedName>
    <definedName name="_xlnm.Print_Area" localSheetId="5">'56結果'!$B$3:$H$116</definedName>
    <definedName name="_xlnm.Print_Area" localSheetId="1">データ入力!$B$1:$T$42</definedName>
    <definedName name="_xlnm.Print_Area" localSheetId="4">フロー!$B$3:$AN$66</definedName>
    <definedName name="_xlnm.Print_Area" localSheetId="10">価格変換!$B$1:$V$116</definedName>
    <definedName name="_xlnm.Print_Area" localSheetId="11">各種係数!$B$1:$P$111</definedName>
    <definedName name="_xlnm.Print_Area" localSheetId="8">観光消費分割!$A$1:$AD$63</definedName>
    <definedName name="_xlnm.Print_Area" localSheetId="13">逆行列係数!$B$1:$DH$112</definedName>
    <definedName name="_xlnm.Print_Area" localSheetId="9">計算!$B$3:$AI$118</definedName>
    <definedName name="_xlnm.Print_Area" localSheetId="3">結果!$B$3:$K$40</definedName>
    <definedName name="_xlnm.Print_Area" localSheetId="0">説明!$B$3:$J$89</definedName>
    <definedName name="_xlnm.Print_Area" localSheetId="2">直接入力!$B$7:$M$149</definedName>
    <definedName name="_xlnm.Print_Area" localSheetId="12">投入係数!$B$1:$DG$111</definedName>
    <definedName name="_xlnm.Print_Titles" localSheetId="10">価格変換!$B:$C,価格変換!$4:$7</definedName>
    <definedName name="_xlnm.Print_Titles" localSheetId="11">各種係数!$2:$3</definedName>
    <definedName name="_xlnm.Print_Titles" localSheetId="13">逆行列係数!$B:$C,逆行列係数!$2:$3</definedName>
    <definedName name="_xlnm.Print_Titles" localSheetId="9">計算!$B:$F,計算!$6:$9</definedName>
    <definedName name="_xlnm.Print_Titles" localSheetId="2">直接入力!$8:$10</definedName>
    <definedName name="_xlnm.Print_Titles" localSheetId="12">投入係数!$B:$C,投入係数!$2:$3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 i="24" l="1"/>
  <c r="N36" i="24"/>
  <c r="W37" i="24"/>
  <c r="W36" i="24"/>
  <c r="P59" i="24" l="1"/>
  <c r="O38" i="24"/>
  <c r="W38" i="24"/>
  <c r="O39" i="24"/>
  <c r="W39" i="24" s="1"/>
  <c r="O40" i="24"/>
  <c r="W40" i="24" s="1"/>
  <c r="O41" i="24"/>
  <c r="W41" i="24" s="1"/>
  <c r="O42" i="24"/>
  <c r="O43" i="24"/>
  <c r="O44" i="24"/>
  <c r="O45" i="24"/>
  <c r="O46" i="24"/>
  <c r="O47" i="24"/>
  <c r="O48" i="24"/>
  <c r="O49" i="24"/>
  <c r="O50" i="24"/>
  <c r="O51" i="24"/>
  <c r="W51" i="24" s="1"/>
  <c r="O52" i="24"/>
  <c r="W52" i="24" s="1"/>
  <c r="O53" i="24"/>
  <c r="W53" i="24" s="1"/>
  <c r="O54" i="24"/>
  <c r="O55" i="24"/>
  <c r="O56" i="24"/>
  <c r="O57" i="24"/>
  <c r="W57" i="24" s="1"/>
  <c r="W44" i="24"/>
  <c r="W45" i="24"/>
  <c r="W46" i="24"/>
  <c r="W47" i="24"/>
  <c r="W48" i="24"/>
  <c r="W49" i="24"/>
  <c r="W50" i="24"/>
  <c r="W42" i="24"/>
  <c r="W43" i="24"/>
  <c r="W54" i="24"/>
  <c r="W55" i="24"/>
  <c r="W56" i="24"/>
  <c r="O36" i="24"/>
  <c r="S35" i="24"/>
  <c r="W28" i="24"/>
  <c r="W29" i="24"/>
  <c r="W30" i="24"/>
  <c r="W31" i="24"/>
  <c r="W32" i="24"/>
  <c r="W33" i="24"/>
  <c r="W34" i="24"/>
  <c r="W27" i="24"/>
  <c r="S27" i="24"/>
  <c r="O27" i="24"/>
  <c r="W58" i="24" l="1"/>
  <c r="S36" i="24"/>
  <c r="R58" i="24"/>
  <c r="L37" i="24"/>
  <c r="L36" i="24"/>
  <c r="L35" i="24"/>
  <c r="L47" i="24"/>
  <c r="L27" i="24"/>
  <c r="K26" i="24"/>
  <c r="M36" i="24"/>
  <c r="H59" i="24"/>
  <c r="Q59" i="24"/>
  <c r="Q35" i="24" s="1"/>
  <c r="L54" i="24"/>
  <c r="L28" i="24"/>
  <c r="Q28" i="24" l="1"/>
  <c r="K28" i="24" s="1"/>
  <c r="L29" i="24"/>
  <c r="U59" i="24" l="1"/>
  <c r="T59" i="24"/>
  <c r="P27" i="24" l="1"/>
  <c r="G13" i="4" l="1"/>
  <c r="J27" i="24" l="1"/>
  <c r="I58" i="24" l="1"/>
  <c r="H58" i="24"/>
  <c r="I48" i="24"/>
  <c r="H48" i="24"/>
  <c r="I47" i="24"/>
  <c r="H47" i="24"/>
  <c r="I54" i="24"/>
  <c r="I46" i="24" l="1"/>
  <c r="H46" i="24"/>
  <c r="I45" i="24"/>
  <c r="H45" i="24"/>
  <c r="I42" i="24"/>
  <c r="I41" i="24"/>
  <c r="H42" i="24"/>
  <c r="I40" i="24"/>
  <c r="H41" i="24"/>
  <c r="H40" i="24"/>
  <c r="I29" i="24"/>
  <c r="I28" i="24"/>
  <c r="I27" i="24"/>
  <c r="H54" i="24"/>
  <c r="H29" i="24"/>
  <c r="H28" i="24"/>
  <c r="H27" i="24"/>
  <c r="AD123" i="24"/>
  <c r="AD119" i="24"/>
  <c r="AD117" i="24"/>
  <c r="AD116" i="24"/>
  <c r="AD114" i="24"/>
  <c r="AD113" i="24"/>
  <c r="AD112" i="24"/>
  <c r="AD110" i="24"/>
  <c r="AD108" i="24"/>
  <c r="AD99" i="24"/>
  <c r="AD98" i="24"/>
  <c r="AD97" i="24"/>
  <c r="AD96" i="24"/>
  <c r="AD95" i="24"/>
  <c r="AD94" i="24"/>
  <c r="AD93" i="24"/>
  <c r="AD92" i="24"/>
  <c r="AD91" i="24"/>
  <c r="AD90" i="24"/>
  <c r="AD89" i="24"/>
  <c r="AD88" i="24"/>
  <c r="AD87" i="24"/>
  <c r="AD86" i="24"/>
  <c r="AD84" i="24"/>
  <c r="AD83" i="24"/>
  <c r="AD82" i="24"/>
  <c r="AD81" i="24"/>
  <c r="AD80" i="24"/>
  <c r="U37" i="24"/>
  <c r="AD76" i="24"/>
  <c r="AD74" i="24"/>
  <c r="AD72" i="24"/>
  <c r="AD70" i="24"/>
  <c r="AD69" i="24"/>
  <c r="AD68" i="24"/>
  <c r="AD67" i="24"/>
  <c r="AD66" i="24"/>
  <c r="AD65" i="24"/>
  <c r="AD64" i="24"/>
  <c r="AD63" i="24"/>
  <c r="AD62" i="24"/>
  <c r="AD61" i="24"/>
  <c r="AD60" i="24"/>
  <c r="AD58" i="24"/>
  <c r="AD55" i="24"/>
  <c r="AD54" i="24"/>
  <c r="AD53" i="24"/>
  <c r="AD49" i="24"/>
  <c r="AD48" i="24"/>
  <c r="AD47" i="24"/>
  <c r="AD46" i="24"/>
  <c r="AD45" i="24"/>
  <c r="AD44" i="24"/>
  <c r="AD40" i="24"/>
  <c r="AD39" i="24"/>
  <c r="AD37" i="24"/>
  <c r="AD35" i="24"/>
  <c r="AD32" i="24"/>
  <c r="AD31" i="24"/>
  <c r="AD29" i="24"/>
  <c r="AD28" i="24"/>
  <c r="AD27" i="24"/>
  <c r="AD25" i="24"/>
  <c r="K18" i="24"/>
  <c r="J16" i="24"/>
  <c r="H16" i="24"/>
  <c r="K14" i="24"/>
  <c r="J14" i="24"/>
  <c r="I14" i="24"/>
  <c r="H14" i="24"/>
  <c r="Z4" i="24"/>
  <c r="I3" i="24" s="1"/>
  <c r="Y4" i="24"/>
  <c r="U134" i="22"/>
  <c r="U124" i="22"/>
  <c r="U121" i="22"/>
  <c r="U119" i="22"/>
  <c r="U113" i="22"/>
  <c r="U102" i="22"/>
  <c r="U93" i="22"/>
  <c r="U88" i="22"/>
  <c r="U83" i="22"/>
  <c r="U77" i="22"/>
  <c r="U74" i="22"/>
  <c r="U69" i="22"/>
  <c r="U63" i="22"/>
  <c r="U60" i="22"/>
  <c r="U57" i="22"/>
  <c r="U52" i="22"/>
  <c r="U47" i="22"/>
  <c r="U44" i="22"/>
  <c r="G44" i="22"/>
  <c r="U41" i="22"/>
  <c r="U32" i="22"/>
  <c r="U27" i="22"/>
  <c r="U24" i="22"/>
  <c r="U19" i="22"/>
  <c r="U13" i="22"/>
  <c r="G19" i="22"/>
  <c r="G32" i="22"/>
  <c r="G27" i="22"/>
  <c r="G24" i="22"/>
  <c r="G13" i="22"/>
  <c r="S118" i="22"/>
  <c r="S12" i="22"/>
  <c r="S14" i="22"/>
  <c r="S15" i="22"/>
  <c r="S54" i="22"/>
  <c r="S55" i="22"/>
  <c r="S56" i="22"/>
  <c r="S72" i="22"/>
  <c r="S74" i="22"/>
  <c r="S76" i="22"/>
  <c r="S77" i="22"/>
  <c r="S78" i="22"/>
  <c r="S79" i="22"/>
  <c r="S80" i="22"/>
  <c r="S81" i="22"/>
  <c r="S85" i="22"/>
  <c r="S86" i="22"/>
  <c r="S87" i="22"/>
  <c r="S88" i="22"/>
  <c r="S89" i="22"/>
  <c r="S90" i="22"/>
  <c r="S91" i="22"/>
  <c r="S102" i="22"/>
  <c r="S103" i="22"/>
  <c r="S104" i="22"/>
  <c r="S105" i="22"/>
  <c r="S106" i="22"/>
  <c r="S107" i="22"/>
  <c r="S111" i="22"/>
  <c r="S112" i="22"/>
  <c r="S114" i="22"/>
  <c r="S117" i="22"/>
  <c r="U43" i="24" l="1"/>
  <c r="U51" i="24"/>
  <c r="U36" i="24"/>
  <c r="U30" i="24"/>
  <c r="U45" i="24"/>
  <c r="U50" i="24"/>
  <c r="T32" i="24"/>
  <c r="T46" i="24"/>
  <c r="T37" i="24"/>
  <c r="U46" i="24"/>
  <c r="U29" i="24"/>
  <c r="T39" i="24"/>
  <c r="U53" i="24"/>
  <c r="U49" i="24"/>
  <c r="T31" i="24"/>
  <c r="T49" i="24"/>
  <c r="U39" i="24"/>
  <c r="T51" i="24"/>
  <c r="U47" i="24"/>
  <c r="T34" i="24"/>
  <c r="U41" i="24"/>
  <c r="U34" i="24"/>
  <c r="U42" i="24"/>
  <c r="U52" i="24"/>
  <c r="T56" i="24"/>
  <c r="T29" i="24"/>
  <c r="T42" i="24"/>
  <c r="U32" i="24"/>
  <c r="U33" i="24"/>
  <c r="U44" i="24"/>
  <c r="U48" i="24"/>
  <c r="U54" i="24"/>
  <c r="U55" i="24"/>
  <c r="I7" i="24"/>
  <c r="T30" i="24"/>
  <c r="K7" i="24"/>
  <c r="T28" i="24"/>
  <c r="T38" i="24"/>
  <c r="T40" i="24"/>
  <c r="T57" i="24"/>
  <c r="H10" i="24"/>
  <c r="U28" i="24"/>
  <c r="U38" i="24"/>
  <c r="U40" i="24"/>
  <c r="T43" i="24"/>
  <c r="T47" i="24"/>
  <c r="U57" i="24"/>
  <c r="J10" i="24"/>
  <c r="K10" i="24"/>
  <c r="T27" i="24"/>
  <c r="T33" i="24"/>
  <c r="T52" i="24"/>
  <c r="T55" i="24"/>
  <c r="I4" i="24"/>
  <c r="I10" i="24"/>
  <c r="K3" i="24"/>
  <c r="T45" i="24"/>
  <c r="K11" i="24"/>
  <c r="I11" i="24"/>
  <c r="I6" i="24"/>
  <c r="I5" i="24"/>
  <c r="K5" i="24"/>
  <c r="K6" i="24"/>
  <c r="U26" i="24"/>
  <c r="T36" i="24"/>
  <c r="T41" i="24"/>
  <c r="T44" i="24"/>
  <c r="T48" i="24"/>
  <c r="T50" i="24"/>
  <c r="T53" i="24"/>
  <c r="U56" i="24"/>
  <c r="T54" i="24"/>
  <c r="I140" i="22"/>
  <c r="S116" i="22" s="1"/>
  <c r="I99" i="22"/>
  <c r="I98" i="22"/>
  <c r="I97" i="22"/>
  <c r="I95" i="22"/>
  <c r="I96" i="22"/>
  <c r="I94" i="22"/>
  <c r="I89" i="22"/>
  <c r="X27" i="24" l="1"/>
  <c r="Q44" i="24"/>
  <c r="Q51" i="24"/>
  <c r="Q56" i="24"/>
  <c r="Q34" i="24"/>
  <c r="Q52" i="24"/>
  <c r="Q41" i="24"/>
  <c r="Q43" i="24"/>
  <c r="Q26" i="24"/>
  <c r="Q58" i="24" s="1"/>
  <c r="Q50" i="24"/>
  <c r="Q38" i="24"/>
  <c r="Q42" i="24"/>
  <c r="Q57" i="24"/>
  <c r="Q33" i="24"/>
  <c r="Q47" i="24"/>
  <c r="Q54" i="24"/>
  <c r="Q45" i="24"/>
  <c r="Q36" i="24"/>
  <c r="Q39" i="24"/>
  <c r="Q30" i="24"/>
  <c r="Q48" i="24"/>
  <c r="Q37" i="24"/>
  <c r="P57" i="24"/>
  <c r="P49" i="24"/>
  <c r="Q49" i="24"/>
  <c r="Q55" i="24"/>
  <c r="Q46" i="24"/>
  <c r="Q40" i="24"/>
  <c r="Q32" i="24"/>
  <c r="Q53" i="24"/>
  <c r="Q29" i="24"/>
  <c r="P53" i="24"/>
  <c r="P47" i="24"/>
  <c r="P34" i="24"/>
  <c r="P39" i="24"/>
  <c r="P29" i="24"/>
  <c r="P50" i="24"/>
  <c r="P38" i="24"/>
  <c r="P44" i="24"/>
  <c r="P36" i="24"/>
  <c r="P28" i="24"/>
  <c r="J28" i="24" s="1"/>
  <c r="P42" i="24"/>
  <c r="P41" i="24"/>
  <c r="P46" i="24"/>
  <c r="P35" i="24"/>
  <c r="P33" i="24"/>
  <c r="P55" i="24"/>
  <c r="P40" i="24"/>
  <c r="J40" i="24" s="1"/>
  <c r="P31" i="24"/>
  <c r="P32" i="24"/>
  <c r="P51" i="24"/>
  <c r="P56" i="24"/>
  <c r="P43" i="24"/>
  <c r="P54" i="24"/>
  <c r="P52" i="24"/>
  <c r="P37" i="24"/>
  <c r="P30" i="24"/>
  <c r="P45" i="24"/>
  <c r="P48" i="24"/>
  <c r="T58" i="24"/>
  <c r="U58" i="24"/>
  <c r="AD41" i="24"/>
  <c r="AD71" i="24"/>
  <c r="AD73" i="24" l="1"/>
  <c r="AD78" i="24"/>
  <c r="AD77" i="24"/>
  <c r="AD42" i="24"/>
  <c r="AD75" i="24"/>
  <c r="P58" i="24"/>
  <c r="AD120" i="24"/>
  <c r="AD111" i="24"/>
  <c r="AD79" i="24"/>
  <c r="AD43" i="24"/>
  <c r="DG116" i="7"/>
  <c r="DF116" i="7"/>
  <c r="DE116" i="7"/>
  <c r="DD116" i="7"/>
  <c r="DC116" i="7"/>
  <c r="DB116" i="7"/>
  <c r="DA116" i="7"/>
  <c r="CZ116" i="7"/>
  <c r="CY116" i="7"/>
  <c r="CX116" i="7"/>
  <c r="CW116" i="7"/>
  <c r="CV116" i="7"/>
  <c r="CU116" i="7"/>
  <c r="CT116" i="7"/>
  <c r="CS116" i="7"/>
  <c r="CR116" i="7"/>
  <c r="CQ116" i="7"/>
  <c r="CP116" i="7"/>
  <c r="CO116" i="7"/>
  <c r="CN116" i="7"/>
  <c r="CM116" i="7"/>
  <c r="CL116" i="7"/>
  <c r="CK116" i="7"/>
  <c r="CJ116" i="7"/>
  <c r="CI116" i="7"/>
  <c r="CH116" i="7"/>
  <c r="CG116" i="7"/>
  <c r="CF116" i="7"/>
  <c r="CE116" i="7"/>
  <c r="CD116" i="7"/>
  <c r="CC116" i="7"/>
  <c r="CB116" i="7"/>
  <c r="CA116" i="7"/>
  <c r="BZ116" i="7"/>
  <c r="BY116" i="7"/>
  <c r="BX116" i="7"/>
  <c r="BW116" i="7"/>
  <c r="BV116" i="7"/>
  <c r="BU116" i="7"/>
  <c r="BT116" i="7"/>
  <c r="BS116" i="7"/>
  <c r="BR116" i="7"/>
  <c r="BQ116" i="7"/>
  <c r="BP116" i="7"/>
  <c r="BO116" i="7"/>
  <c r="BN116" i="7"/>
  <c r="BM116" i="7"/>
  <c r="BL116" i="7"/>
  <c r="BK116" i="7"/>
  <c r="BJ116" i="7"/>
  <c r="BI116" i="7"/>
  <c r="BH116" i="7"/>
  <c r="BG116" i="7"/>
  <c r="BF116" i="7"/>
  <c r="BE116" i="7"/>
  <c r="BD116" i="7"/>
  <c r="BC116" i="7"/>
  <c r="BB116" i="7"/>
  <c r="BA116" i="7"/>
  <c r="AZ116" i="7"/>
  <c r="AY116" i="7"/>
  <c r="AX116" i="7"/>
  <c r="AW116" i="7"/>
  <c r="AV116" i="7"/>
  <c r="AU116" i="7"/>
  <c r="AT116" i="7"/>
  <c r="AS116" i="7"/>
  <c r="AR116" i="7"/>
  <c r="AQ116" i="7"/>
  <c r="AP116"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AD118" i="24" l="1"/>
  <c r="AD106" i="24"/>
  <c r="AD124" i="24"/>
  <c r="AD130" i="24"/>
  <c r="AD133" i="24"/>
  <c r="AD109" i="24"/>
  <c r="AD85" i="24"/>
  <c r="AD102" i="24"/>
  <c r="AD132" i="24"/>
  <c r="DG2" i="7"/>
  <c r="DF2" i="7"/>
  <c r="DE2" i="7"/>
  <c r="DD2" i="7"/>
  <c r="DC2" i="7"/>
  <c r="DB2" i="7"/>
  <c r="DA2" i="7"/>
  <c r="CZ2" i="7"/>
  <c r="CY2" i="7"/>
  <c r="CX2" i="7"/>
  <c r="CW2" i="7"/>
  <c r="CV2" i="7"/>
  <c r="CU2" i="7"/>
  <c r="CT2" i="7"/>
  <c r="CS2" i="7"/>
  <c r="CR2" i="7"/>
  <c r="CQ2" i="7"/>
  <c r="CP2" i="7"/>
  <c r="CO2" i="7"/>
  <c r="CN2" i="7"/>
  <c r="CM2" i="7"/>
  <c r="CL2" i="7"/>
  <c r="CK2" i="7"/>
  <c r="CJ2" i="7"/>
  <c r="CI2" i="7"/>
  <c r="CH2" i="7"/>
  <c r="CG2" i="7"/>
  <c r="CF2" i="7"/>
  <c r="CE2" i="7"/>
  <c r="CD2" i="7"/>
  <c r="CC2" i="7"/>
  <c r="CB2" i="7"/>
  <c r="CA2" i="7"/>
  <c r="BZ2" i="7"/>
  <c r="BY2" i="7"/>
  <c r="BX2" i="7"/>
  <c r="BW2" i="7"/>
  <c r="BV2" i="7"/>
  <c r="BU2" i="7"/>
  <c r="BT2" i="7"/>
  <c r="BS2" i="7"/>
  <c r="BR2" i="7"/>
  <c r="BQ2" i="7"/>
  <c r="BP2" i="7"/>
  <c r="BO2" i="7"/>
  <c r="BN2" i="7"/>
  <c r="BM2" i="7"/>
  <c r="BL2" i="7"/>
  <c r="BK2" i="7"/>
  <c r="BJ2" i="7"/>
  <c r="BI2" i="7"/>
  <c r="BH2" i="7"/>
  <c r="BG2" i="7"/>
  <c r="BF2" i="7"/>
  <c r="BE2" i="7"/>
  <c r="BD2" i="7"/>
  <c r="BC2" i="7"/>
  <c r="BB2" i="7"/>
  <c r="BA2" i="7"/>
  <c r="AZ2" i="7"/>
  <c r="AY2" i="7"/>
  <c r="AX2"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N5" i="6" l="1"/>
  <c r="G134" i="22" l="1"/>
  <c r="G124" i="22"/>
  <c r="G121" i="22"/>
  <c r="G119" i="22"/>
  <c r="G113" i="22"/>
  <c r="G103" i="22"/>
  <c r="I101" i="22" s="1"/>
  <c r="S83" i="22" s="1"/>
  <c r="G93" i="22"/>
  <c r="G88" i="22"/>
  <c r="G83" i="22"/>
  <c r="G77" i="22"/>
  <c r="G74" i="22"/>
  <c r="G69" i="22"/>
  <c r="G63" i="22"/>
  <c r="G60" i="22"/>
  <c r="G57" i="22"/>
  <c r="G52" i="22"/>
  <c r="G47" i="22"/>
  <c r="G41" i="22"/>
  <c r="D115" i="9"/>
  <c r="E115" i="9"/>
  <c r="F115" i="9"/>
  <c r="G115" i="9"/>
  <c r="H115" i="9"/>
  <c r="I115" i="9"/>
  <c r="J115" i="9"/>
  <c r="K115" i="9"/>
  <c r="L115" i="9"/>
  <c r="M115" i="9"/>
  <c r="N115" i="9"/>
  <c r="O115" i="9"/>
  <c r="P115" i="9"/>
  <c r="Q115" i="9"/>
  <c r="R115" i="9"/>
  <c r="S115" i="9"/>
  <c r="T115" i="9"/>
  <c r="U115" i="9"/>
  <c r="V115" i="9"/>
  <c r="W115" i="9"/>
  <c r="X115" i="9"/>
  <c r="Y115" i="9"/>
  <c r="Z115" i="9"/>
  <c r="AA115" i="9"/>
  <c r="AB115" i="9"/>
  <c r="AC115" i="9"/>
  <c r="AD115" i="9"/>
  <c r="AE115" i="9"/>
  <c r="AF115" i="9"/>
  <c r="AG115" i="9"/>
  <c r="AH115" i="9"/>
  <c r="AI115" i="9"/>
  <c r="AJ115" i="9"/>
  <c r="AK115" i="9"/>
  <c r="AL115" i="9"/>
  <c r="AM115" i="9"/>
  <c r="AN115" i="9"/>
  <c r="AO115" i="9"/>
  <c r="AP115" i="9"/>
  <c r="AQ115" i="9"/>
  <c r="AR115" i="9"/>
  <c r="AS115" i="9"/>
  <c r="AT115" i="9"/>
  <c r="AU115" i="9"/>
  <c r="AV115" i="9"/>
  <c r="AW115" i="9"/>
  <c r="AX115" i="9"/>
  <c r="AY115" i="9"/>
  <c r="AZ115" i="9"/>
  <c r="BA115" i="9"/>
  <c r="BB115" i="9"/>
  <c r="BC115" i="9"/>
  <c r="BD115" i="9"/>
  <c r="BE115" i="9"/>
  <c r="BF115" i="9"/>
  <c r="BG115" i="9"/>
  <c r="BH115" i="9"/>
  <c r="BI115" i="9"/>
  <c r="BJ115" i="9"/>
  <c r="BK115" i="9"/>
  <c r="BL115" i="9"/>
  <c r="BM115" i="9"/>
  <c r="BN115" i="9"/>
  <c r="BO115" i="9"/>
  <c r="BP115" i="9"/>
  <c r="BQ115" i="9"/>
  <c r="BR115" i="9"/>
  <c r="BS115" i="9"/>
  <c r="BT115" i="9"/>
  <c r="BU115" i="9"/>
  <c r="BV115" i="9"/>
  <c r="BW115" i="9"/>
  <c r="BX115" i="9"/>
  <c r="BY115" i="9"/>
  <c r="BZ115" i="9"/>
  <c r="CA115" i="9"/>
  <c r="CB115" i="9"/>
  <c r="CC115" i="9"/>
  <c r="CD115" i="9"/>
  <c r="CE115" i="9"/>
  <c r="CF115" i="9"/>
  <c r="CG115" i="9"/>
  <c r="CH115" i="9"/>
  <c r="CI115" i="9"/>
  <c r="CJ115" i="9"/>
  <c r="CK115" i="9"/>
  <c r="CL115" i="9"/>
  <c r="CM115" i="9"/>
  <c r="CN115" i="9"/>
  <c r="CO115" i="9"/>
  <c r="CP115" i="9"/>
  <c r="CQ115" i="9"/>
  <c r="CR115" i="9"/>
  <c r="CS115" i="9"/>
  <c r="CT115" i="9"/>
  <c r="CU115" i="9"/>
  <c r="CV115" i="9"/>
  <c r="CW115" i="9"/>
  <c r="CX115" i="9"/>
  <c r="CY115" i="9"/>
  <c r="CZ115" i="9"/>
  <c r="DA115" i="9"/>
  <c r="DB115" i="9"/>
  <c r="DC115" i="9"/>
  <c r="DD115" i="9"/>
  <c r="DE115" i="9"/>
  <c r="DF115" i="9"/>
  <c r="DG115" i="9"/>
  <c r="D116" i="9"/>
  <c r="E116" i="9"/>
  <c r="F116" i="9"/>
  <c r="G116" i="9"/>
  <c r="H116" i="9"/>
  <c r="I116" i="9"/>
  <c r="J116" i="9"/>
  <c r="K116" i="9"/>
  <c r="L116" i="9"/>
  <c r="M116" i="9"/>
  <c r="N116" i="9"/>
  <c r="O116" i="9"/>
  <c r="P116" i="9"/>
  <c r="Q116" i="9"/>
  <c r="R116" i="9"/>
  <c r="S116" i="9"/>
  <c r="T116" i="9"/>
  <c r="U116" i="9"/>
  <c r="V116" i="9"/>
  <c r="W116" i="9"/>
  <c r="X116" i="9"/>
  <c r="Y116" i="9"/>
  <c r="Z116" i="9"/>
  <c r="AA116" i="9"/>
  <c r="AB116" i="9"/>
  <c r="AC116" i="9"/>
  <c r="AD116" i="9"/>
  <c r="AE116" i="9"/>
  <c r="AF116" i="9"/>
  <c r="AG116" i="9"/>
  <c r="AH116" i="9"/>
  <c r="AI116" i="9"/>
  <c r="AJ116" i="9"/>
  <c r="AK116" i="9"/>
  <c r="AL116" i="9"/>
  <c r="AM116" i="9"/>
  <c r="AN116" i="9"/>
  <c r="AO116" i="9"/>
  <c r="AP116" i="9"/>
  <c r="AQ116" i="9"/>
  <c r="AR116" i="9"/>
  <c r="AS116" i="9"/>
  <c r="AT116" i="9"/>
  <c r="AU116" i="9"/>
  <c r="AV116" i="9"/>
  <c r="AW116" i="9"/>
  <c r="AX116" i="9"/>
  <c r="AY116" i="9"/>
  <c r="AZ116" i="9"/>
  <c r="BA116" i="9"/>
  <c r="BB116" i="9"/>
  <c r="BC116" i="9"/>
  <c r="BD116" i="9"/>
  <c r="BE116" i="9"/>
  <c r="BF116" i="9"/>
  <c r="BG116" i="9"/>
  <c r="BH116" i="9"/>
  <c r="BI116" i="9"/>
  <c r="BJ116" i="9"/>
  <c r="BK116" i="9"/>
  <c r="BL116" i="9"/>
  <c r="BM116" i="9"/>
  <c r="BN116" i="9"/>
  <c r="BO116" i="9"/>
  <c r="BP116" i="9"/>
  <c r="BQ116" i="9"/>
  <c r="BR116" i="9"/>
  <c r="BS116" i="9"/>
  <c r="BT116" i="9"/>
  <c r="BU116" i="9"/>
  <c r="BV116" i="9"/>
  <c r="BW116" i="9"/>
  <c r="BX116" i="9"/>
  <c r="BY116" i="9"/>
  <c r="BZ116" i="9"/>
  <c r="CA116" i="9"/>
  <c r="CB116" i="9"/>
  <c r="CC116" i="9"/>
  <c r="CD116" i="9"/>
  <c r="CE116" i="9"/>
  <c r="CF116" i="9"/>
  <c r="CG116" i="9"/>
  <c r="CH116" i="9"/>
  <c r="CI116" i="9"/>
  <c r="CJ116" i="9"/>
  <c r="CK116" i="9"/>
  <c r="CL116" i="9"/>
  <c r="CM116" i="9"/>
  <c r="CN116" i="9"/>
  <c r="CO116" i="9"/>
  <c r="CP116" i="9"/>
  <c r="CQ116" i="9"/>
  <c r="CR116" i="9"/>
  <c r="CS116" i="9"/>
  <c r="CT116" i="9"/>
  <c r="CU116" i="9"/>
  <c r="CV116" i="9"/>
  <c r="CW116" i="9"/>
  <c r="CX116" i="9"/>
  <c r="CY116" i="9"/>
  <c r="CZ116" i="9"/>
  <c r="DA116" i="9"/>
  <c r="DB116" i="9"/>
  <c r="DC116" i="9"/>
  <c r="DD116" i="9"/>
  <c r="DE116" i="9"/>
  <c r="DF116" i="9"/>
  <c r="DG116" i="9"/>
  <c r="I17" i="22" l="1"/>
  <c r="S16" i="22" s="1"/>
  <c r="I135" i="22" l="1"/>
  <c r="I65" i="22"/>
  <c r="I66" i="22"/>
  <c r="I64" i="22"/>
  <c r="I120" i="22" l="1"/>
  <c r="S99" i="22" s="1"/>
  <c r="I112" i="22"/>
  <c r="S93" i="22" s="1"/>
  <c r="I111" i="22"/>
  <c r="S92" i="22" s="1"/>
  <c r="I87" i="22"/>
  <c r="S71" i="22" s="1"/>
  <c r="I86" i="22"/>
  <c r="S70" i="22" s="1"/>
  <c r="I85" i="22"/>
  <c r="S41" i="22" s="1"/>
  <c r="I84" i="22"/>
  <c r="S28" i="22" s="1"/>
  <c r="I68" i="22"/>
  <c r="S58" i="22" s="1"/>
  <c r="I67" i="22"/>
  <c r="S57" i="22" s="1"/>
  <c r="I51" i="22"/>
  <c r="S45" i="22" s="1"/>
  <c r="I50" i="22"/>
  <c r="S44" i="22" s="1"/>
  <c r="I49" i="22"/>
  <c r="S43" i="22" s="1"/>
  <c r="I48" i="22"/>
  <c r="S42" i="22" s="1"/>
  <c r="I46" i="22"/>
  <c r="S40" i="22" s="1"/>
  <c r="I45" i="22"/>
  <c r="S39" i="22" s="1"/>
  <c r="I88" i="22" l="1"/>
  <c r="I52" i="22"/>
  <c r="F16" i="1" l="1"/>
  <c r="E16" i="1"/>
  <c r="I14" i="22" l="1"/>
  <c r="I15" i="22"/>
  <c r="I16" i="22"/>
  <c r="AA6" i="8"/>
  <c r="P6" i="8"/>
  <c r="I11" i="22" l="1"/>
  <c r="S11" i="22" s="1"/>
  <c r="I12" i="22"/>
  <c r="S13" i="22" s="1"/>
  <c r="F24" i="1"/>
  <c r="F14" i="1"/>
  <c r="G5" i="5"/>
  <c r="R8" i="5"/>
  <c r="I142" i="22"/>
  <c r="I141" i="22"/>
  <c r="I137" i="22"/>
  <c r="I136" i="22"/>
  <c r="I130" i="22"/>
  <c r="I129" i="22"/>
  <c r="I128" i="22"/>
  <c r="I127" i="22"/>
  <c r="I126" i="22"/>
  <c r="I125" i="22"/>
  <c r="I110" i="22"/>
  <c r="I109" i="22"/>
  <c r="I108" i="22"/>
  <c r="I107" i="22"/>
  <c r="I106" i="22"/>
  <c r="I105" i="22"/>
  <c r="I104" i="22"/>
  <c r="I90" i="22"/>
  <c r="I138" i="22" l="1"/>
  <c r="S113" i="22" s="1"/>
  <c r="I139" i="22"/>
  <c r="S115" i="22" s="1"/>
  <c r="I133" i="22"/>
  <c r="S110" i="22" s="1"/>
  <c r="I132" i="22"/>
  <c r="S109" i="22" s="1"/>
  <c r="I131" i="22"/>
  <c r="S108" i="22" s="1"/>
  <c r="I122" i="22"/>
  <c r="S100" i="22" s="1"/>
  <c r="I123" i="22"/>
  <c r="S101" i="22" s="1"/>
  <c r="I117" i="22"/>
  <c r="S97" i="22" s="1"/>
  <c r="I116" i="22"/>
  <c r="S96" i="22" s="1"/>
  <c r="I115" i="22"/>
  <c r="S95" i="22" s="1"/>
  <c r="I118" i="22"/>
  <c r="S98" i="22" s="1"/>
  <c r="I114" i="22"/>
  <c r="S94" i="22" s="1"/>
  <c r="I100" i="22"/>
  <c r="S82" i="22" s="1"/>
  <c r="I102" i="22"/>
  <c r="S84" i="22" s="1"/>
  <c r="I91" i="22"/>
  <c r="S73" i="22" s="1"/>
  <c r="I92" i="22"/>
  <c r="S75" i="22" s="1"/>
  <c r="I79" i="22"/>
  <c r="S66" i="22" s="1"/>
  <c r="I82" i="22"/>
  <c r="S69" i="22" s="1"/>
  <c r="I78" i="22"/>
  <c r="S65" i="22" s="1"/>
  <c r="I81" i="22"/>
  <c r="S68" i="22" s="1"/>
  <c r="I80" i="22"/>
  <c r="S67" i="22" s="1"/>
  <c r="I76" i="22"/>
  <c r="S64" i="22" s="1"/>
  <c r="I75" i="22"/>
  <c r="S63" i="22" s="1"/>
  <c r="I71" i="22"/>
  <c r="S60" i="22" s="1"/>
  <c r="I70" i="22"/>
  <c r="S59" i="22" s="1"/>
  <c r="I73" i="22"/>
  <c r="S62" i="22" s="1"/>
  <c r="I72" i="22"/>
  <c r="S61" i="22" s="1"/>
  <c r="I62" i="22"/>
  <c r="S53" i="22" s="1"/>
  <c r="I61" i="22"/>
  <c r="S52" i="22" s="1"/>
  <c r="I59" i="22"/>
  <c r="S51" i="22" s="1"/>
  <c r="I58" i="22"/>
  <c r="S50" i="22" s="1"/>
  <c r="I55" i="22"/>
  <c r="S48" i="22" s="1"/>
  <c r="I54" i="22"/>
  <c r="S47" i="22" s="1"/>
  <c r="I53" i="22"/>
  <c r="S46" i="22" s="1"/>
  <c r="I56" i="22"/>
  <c r="S49" i="22" s="1"/>
  <c r="I42" i="22"/>
  <c r="S37" i="22" s="1"/>
  <c r="I43" i="22"/>
  <c r="S38" i="22" s="1"/>
  <c r="I37" i="22"/>
  <c r="S33" i="22" s="1"/>
  <c r="I40" i="22"/>
  <c r="S36" i="22" s="1"/>
  <c r="I36" i="22"/>
  <c r="S32" i="22" s="1"/>
  <c r="I39" i="22"/>
  <c r="S35" i="22" s="1"/>
  <c r="I35" i="22"/>
  <c r="S31" i="22" s="1"/>
  <c r="I38" i="22"/>
  <c r="S34" i="22" s="1"/>
  <c r="I34" i="22"/>
  <c r="S30" i="22" s="1"/>
  <c r="I33" i="22"/>
  <c r="S29" i="22" s="1"/>
  <c r="I28" i="22"/>
  <c r="S24" i="22" s="1"/>
  <c r="I31" i="22"/>
  <c r="S27" i="22" s="1"/>
  <c r="I30" i="22"/>
  <c r="S26" i="22" s="1"/>
  <c r="I29" i="22"/>
  <c r="S25" i="22" s="1"/>
  <c r="I26" i="22"/>
  <c r="S23" i="22" s="1"/>
  <c r="I25" i="22"/>
  <c r="S22" i="22" s="1"/>
  <c r="I22" i="22"/>
  <c r="S20" i="22" s="1"/>
  <c r="I21" i="22"/>
  <c r="S19" i="22" s="1"/>
  <c r="I20" i="22"/>
  <c r="S18" i="22" s="1"/>
  <c r="I23" i="22"/>
  <c r="S21" i="22" s="1"/>
  <c r="I18" i="22"/>
  <c r="S17" i="22" s="1"/>
  <c r="L57" i="5"/>
  <c r="N66" i="5"/>
  <c r="U10" i="22"/>
  <c r="R13" i="5"/>
  <c r="L45" i="5" s="1"/>
  <c r="M30" i="5"/>
  <c r="I52" i="5"/>
  <c r="O52" i="5"/>
  <c r="P62" i="5"/>
  <c r="P63" i="5"/>
  <c r="AA18" i="5"/>
  <c r="M19" i="5"/>
  <c r="AA19" i="5"/>
  <c r="H25" i="5"/>
  <c r="O25" i="5"/>
  <c r="Q35" i="5"/>
  <c r="Q36" i="5"/>
  <c r="L40" i="5"/>
  <c r="I113" i="22" l="1"/>
  <c r="I121" i="22"/>
  <c r="I74" i="22"/>
  <c r="I69" i="22"/>
  <c r="I47" i="22"/>
  <c r="I124" i="22"/>
  <c r="I93" i="22"/>
  <c r="I63" i="22"/>
  <c r="I83" i="22"/>
  <c r="I27" i="22"/>
  <c r="I57" i="22"/>
  <c r="I103" i="22"/>
  <c r="I32" i="22"/>
  <c r="I134" i="22"/>
  <c r="I44" i="22"/>
  <c r="I119" i="22"/>
  <c r="I41" i="22"/>
  <c r="B6" i="22"/>
  <c r="I24" i="22"/>
  <c r="I77" i="22"/>
  <c r="I60" i="22"/>
  <c r="I13" i="22"/>
  <c r="I19" i="22"/>
  <c r="I7" i="22" l="1"/>
  <c r="K17" i="1"/>
  <c r="K16" i="1"/>
  <c r="K15" i="1"/>
  <c r="K14" i="1"/>
  <c r="K13" i="1"/>
  <c r="S10" i="22" l="1"/>
  <c r="I10" i="22"/>
  <c r="G10" i="22"/>
  <c r="D10" i="22"/>
  <c r="H57" i="21"/>
  <c r="H25" i="21"/>
  <c r="B3" i="21"/>
  <c r="H57" i="19"/>
  <c r="H26" i="19"/>
  <c r="B3" i="19"/>
  <c r="B40" i="4"/>
  <c r="B3" i="17"/>
  <c r="H57" i="17"/>
  <c r="H26" i="17"/>
  <c r="C8" i="4"/>
  <c r="J5" i="16"/>
  <c r="X5" i="16" s="1"/>
  <c r="F3" i="16"/>
  <c r="F2" i="16"/>
  <c r="J5" i="15"/>
  <c r="X5" i="15" s="1"/>
  <c r="F3" i="15"/>
  <c r="F2" i="15"/>
  <c r="J5" i="14"/>
  <c r="R5" i="14" s="1"/>
  <c r="F3" i="14"/>
  <c r="F2" i="14"/>
  <c r="R5" i="16" l="1"/>
  <c r="R5" i="15"/>
  <c r="X5" i="14"/>
  <c r="S119" i="22" l="1"/>
  <c r="S63" i="1" l="1"/>
  <c r="S50" i="1"/>
  <c r="S83" i="1"/>
  <c r="S22" i="1"/>
  <c r="S24" i="1"/>
  <c r="S97" i="1"/>
  <c r="S67" i="1"/>
  <c r="S16" i="1"/>
  <c r="S110" i="1"/>
  <c r="S42" i="1"/>
  <c r="S26" i="1"/>
  <c r="S84" i="1"/>
  <c r="S104" i="1"/>
  <c r="S52" i="1"/>
  <c r="S80" i="1"/>
  <c r="S36" i="1"/>
  <c r="S78" i="1"/>
  <c r="S57" i="1"/>
  <c r="S47" i="1"/>
  <c r="S79" i="1"/>
  <c r="S27" i="1"/>
  <c r="S55" i="1"/>
  <c r="S103" i="1"/>
  <c r="S54" i="1"/>
  <c r="S51" i="1"/>
  <c r="S73" i="1"/>
  <c r="S61" i="1"/>
  <c r="S49" i="1"/>
  <c r="S69" i="1"/>
  <c r="S18" i="1"/>
  <c r="S85" i="1"/>
  <c r="S75" i="1"/>
  <c r="S53" i="1"/>
  <c r="S45" i="1"/>
  <c r="S33" i="1"/>
  <c r="S82" i="1"/>
  <c r="S19" i="1"/>
  <c r="S77" i="1"/>
  <c r="S95" i="1"/>
  <c r="S99" i="1"/>
  <c r="S68" i="1"/>
  <c r="S100" i="1"/>
  <c r="S15" i="1"/>
  <c r="S106" i="1"/>
  <c r="S41" i="1"/>
  <c r="S101" i="1"/>
  <c r="S32" i="1"/>
  <c r="S74" i="1"/>
  <c r="S31" i="1"/>
  <c r="S34" i="1"/>
  <c r="S35" i="1"/>
  <c r="S56" i="1"/>
  <c r="S59" i="1"/>
  <c r="S14" i="1"/>
  <c r="S71" i="1"/>
  <c r="S40" i="1"/>
  <c r="S86" i="1"/>
  <c r="S81" i="1"/>
  <c r="S48" i="1"/>
  <c r="S70" i="1"/>
  <c r="S76" i="1"/>
  <c r="S58" i="1"/>
  <c r="S28" i="1"/>
  <c r="S29" i="1"/>
  <c r="S66" i="1"/>
  <c r="S60" i="1"/>
  <c r="S30" i="1"/>
  <c r="S107" i="1"/>
  <c r="S62" i="1"/>
  <c r="S65" i="1"/>
  <c r="S64" i="1"/>
  <c r="S98" i="1"/>
  <c r="S111" i="1"/>
  <c r="S93" i="1"/>
  <c r="S119" i="1"/>
  <c r="S72" i="1"/>
  <c r="S89" i="1"/>
  <c r="S120" i="1"/>
  <c r="S105" i="1"/>
  <c r="S96" i="1"/>
  <c r="S117" i="1"/>
  <c r="CK113" i="7"/>
  <c r="B9" i="1" l="1"/>
  <c r="H14" i="1" s="1"/>
  <c r="S12" i="1"/>
  <c r="I4" i="8" l="1"/>
  <c r="E3" i="10"/>
  <c r="V4" i="10"/>
  <c r="I3" i="8"/>
  <c r="J15" i="4"/>
  <c r="E5" i="4"/>
  <c r="F10" i="4"/>
  <c r="F13" i="4"/>
  <c r="D36" i="10" l="1"/>
  <c r="N36" i="10" s="1"/>
  <c r="D30" i="10"/>
  <c r="N30" i="10" s="1"/>
  <c r="D80" i="10"/>
  <c r="D63" i="10"/>
  <c r="N63" i="10" s="1"/>
  <c r="D13" i="10"/>
  <c r="M13" i="10" s="1"/>
  <c r="D79" i="10"/>
  <c r="M79" i="10" s="1"/>
  <c r="D9" i="10"/>
  <c r="M9" i="10" s="1"/>
  <c r="D75" i="10"/>
  <c r="N75" i="10" s="1"/>
  <c r="D98" i="10"/>
  <c r="M98" i="10" s="1"/>
  <c r="D49" i="10"/>
  <c r="M49" i="10" s="1"/>
  <c r="D95" i="10"/>
  <c r="M95" i="10" s="1"/>
  <c r="D45" i="10"/>
  <c r="M45" i="10" s="1"/>
  <c r="D65" i="10"/>
  <c r="M65" i="10" s="1"/>
  <c r="D52" i="10"/>
  <c r="M52" i="10" s="1"/>
  <c r="D31" i="10"/>
  <c r="M31" i="10" s="1"/>
  <c r="D66" i="10"/>
  <c r="M66" i="10" s="1"/>
  <c r="D76" i="10"/>
  <c r="M76" i="10" s="1"/>
  <c r="D51" i="10"/>
  <c r="M51" i="10" s="1"/>
  <c r="D78" i="10"/>
  <c r="M78" i="10" s="1"/>
  <c r="D72" i="10"/>
  <c r="M72" i="10" s="1"/>
  <c r="D47" i="10"/>
  <c r="M47" i="10" s="1"/>
  <c r="D74" i="10"/>
  <c r="N74" i="10" s="1"/>
  <c r="D96" i="10"/>
  <c r="M96" i="10" s="1"/>
  <c r="D71" i="10"/>
  <c r="M71" i="10" s="1"/>
  <c r="D90" i="10"/>
  <c r="M90" i="10" s="1"/>
  <c r="D28" i="10"/>
  <c r="N28" i="10" s="1"/>
  <c r="D105" i="10"/>
  <c r="M105" i="10" s="1"/>
  <c r="D22" i="10"/>
  <c r="M22" i="10" s="1"/>
  <c r="D48" i="10"/>
  <c r="M48" i="10" s="1"/>
  <c r="D27" i="10"/>
  <c r="M27" i="10" s="1"/>
  <c r="D50" i="10"/>
  <c r="M50" i="10" s="1"/>
  <c r="D44" i="10"/>
  <c r="M44" i="10" s="1"/>
  <c r="D11" i="10"/>
  <c r="M11" i="10" s="1"/>
  <c r="D46" i="10"/>
  <c r="M46" i="10" s="1"/>
  <c r="D64" i="10"/>
  <c r="M64" i="10" s="1"/>
  <c r="D43" i="10"/>
  <c r="M43" i="10" s="1"/>
  <c r="D70" i="10"/>
  <c r="M70" i="10" s="1"/>
  <c r="D37" i="10"/>
  <c r="M37" i="10" s="1"/>
  <c r="D29" i="10"/>
  <c r="M29" i="10" s="1"/>
  <c r="D77" i="10"/>
  <c r="M77" i="10" s="1"/>
  <c r="D69" i="10"/>
  <c r="N69" i="10" s="1"/>
  <c r="D81" i="10"/>
  <c r="M81" i="10" s="1"/>
  <c r="D14" i="10"/>
  <c r="M14" i="10" s="1"/>
  <c r="D99" i="10"/>
  <c r="M99" i="10" s="1"/>
  <c r="D73" i="10"/>
  <c r="M73" i="10" s="1"/>
  <c r="D10" i="10"/>
  <c r="M10" i="10" s="1"/>
  <c r="Q118" i="8"/>
  <c r="H42" i="5" s="1"/>
  <c r="D5" i="21"/>
  <c r="D5" i="19"/>
  <c r="H11" i="19"/>
  <c r="H10" i="21"/>
  <c r="D5" i="17"/>
  <c r="H11" i="17"/>
  <c r="M80" i="10" l="1"/>
  <c r="M63" i="10"/>
  <c r="M36" i="10"/>
  <c r="N65" i="10"/>
  <c r="N79" i="10"/>
  <c r="N45" i="10"/>
  <c r="N80" i="10"/>
  <c r="N72" i="10"/>
  <c r="N98" i="10"/>
  <c r="N47" i="10"/>
  <c r="N76" i="10"/>
  <c r="N43" i="10"/>
  <c r="N52" i="10"/>
  <c r="N95" i="10"/>
  <c r="N27" i="10"/>
  <c r="N22" i="10"/>
  <c r="N44" i="10"/>
  <c r="N78" i="10"/>
  <c r="N73" i="10"/>
  <c r="N31" i="10"/>
  <c r="N48" i="10"/>
  <c r="N64" i="10"/>
  <c r="N66" i="10"/>
  <c r="M30" i="10"/>
  <c r="M75" i="10"/>
  <c r="N77" i="10"/>
  <c r="N70" i="10"/>
  <c r="M74" i="10"/>
  <c r="N49" i="10"/>
  <c r="N51" i="10"/>
  <c r="N50" i="10"/>
  <c r="N37" i="10"/>
  <c r="N71" i="10"/>
  <c r="N46" i="10"/>
  <c r="N105" i="10"/>
  <c r="M28" i="10"/>
  <c r="N99" i="10"/>
  <c r="M69" i="10"/>
  <c r="N90" i="10"/>
  <c r="N96" i="10"/>
  <c r="N81" i="10"/>
  <c r="N29" i="10"/>
  <c r="N24" i="16"/>
  <c r="N65" i="14"/>
  <c r="N49" i="15"/>
  <c r="T11" i="10"/>
  <c r="R11" i="10"/>
  <c r="P11" i="10"/>
  <c r="N11" i="10"/>
  <c r="S11" i="10"/>
  <c r="Q11" i="10"/>
  <c r="O11" i="10"/>
  <c r="T14" i="10"/>
  <c r="R14" i="10"/>
  <c r="P14" i="10"/>
  <c r="N14" i="10"/>
  <c r="S14" i="10"/>
  <c r="Q14" i="10"/>
  <c r="O14" i="10"/>
  <c r="T46" i="10"/>
  <c r="R46" i="10"/>
  <c r="P46" i="10"/>
  <c r="S46" i="10"/>
  <c r="Q46" i="10"/>
  <c r="O46" i="10"/>
  <c r="T50" i="10"/>
  <c r="R50" i="10"/>
  <c r="P50" i="10"/>
  <c r="S50" i="10"/>
  <c r="Q50" i="10"/>
  <c r="O50" i="10"/>
  <c r="T66" i="10"/>
  <c r="R66" i="10"/>
  <c r="P66" i="10"/>
  <c r="S66" i="10"/>
  <c r="Q66" i="10"/>
  <c r="O66" i="10"/>
  <c r="T70" i="10"/>
  <c r="R70" i="10"/>
  <c r="P70" i="10"/>
  <c r="S70" i="10"/>
  <c r="Q70" i="10"/>
  <c r="O70" i="10"/>
  <c r="T74" i="10"/>
  <c r="R74" i="10"/>
  <c r="P74" i="10"/>
  <c r="S74" i="10"/>
  <c r="Q74" i="10"/>
  <c r="O74" i="10"/>
  <c r="T78" i="10"/>
  <c r="R78" i="10"/>
  <c r="P78" i="10"/>
  <c r="S78" i="10"/>
  <c r="Q78" i="10"/>
  <c r="O78" i="10"/>
  <c r="T98" i="10"/>
  <c r="R98" i="10"/>
  <c r="P98" i="10"/>
  <c r="S98" i="10"/>
  <c r="Q98" i="10"/>
  <c r="O98" i="10"/>
  <c r="S27" i="10"/>
  <c r="Q27" i="10"/>
  <c r="O27" i="10"/>
  <c r="T27" i="10"/>
  <c r="R27" i="10"/>
  <c r="P27" i="10"/>
  <c r="S43" i="10"/>
  <c r="Q43" i="10"/>
  <c r="O43" i="10"/>
  <c r="T43" i="10"/>
  <c r="R43" i="10"/>
  <c r="P43" i="10"/>
  <c r="S47" i="10"/>
  <c r="Q47" i="10"/>
  <c r="O47" i="10"/>
  <c r="T47" i="10"/>
  <c r="R47" i="10"/>
  <c r="P47" i="10"/>
  <c r="S51" i="10"/>
  <c r="Q51" i="10"/>
  <c r="O51" i="10"/>
  <c r="T51" i="10"/>
  <c r="R51" i="10"/>
  <c r="P51" i="10"/>
  <c r="S63" i="10"/>
  <c r="Q63" i="10"/>
  <c r="O63" i="10"/>
  <c r="T63" i="10"/>
  <c r="R63" i="10"/>
  <c r="P63" i="10"/>
  <c r="S71" i="10"/>
  <c r="Q71" i="10"/>
  <c r="O71" i="10"/>
  <c r="T71" i="10"/>
  <c r="R71" i="10"/>
  <c r="P71" i="10"/>
  <c r="S75" i="10"/>
  <c r="Q75" i="10"/>
  <c r="O75" i="10"/>
  <c r="T75" i="10"/>
  <c r="R75" i="10"/>
  <c r="P75" i="10"/>
  <c r="S79" i="10"/>
  <c r="Q79" i="10"/>
  <c r="O79" i="10"/>
  <c r="T79" i="10"/>
  <c r="R79" i="10"/>
  <c r="P79" i="10"/>
  <c r="S95" i="10"/>
  <c r="Q95" i="10"/>
  <c r="O95" i="10"/>
  <c r="T95" i="10"/>
  <c r="R95" i="10"/>
  <c r="P95" i="10"/>
  <c r="T9" i="10"/>
  <c r="R9" i="10"/>
  <c r="P9" i="10"/>
  <c r="N9" i="10"/>
  <c r="S9" i="10"/>
  <c r="Q9" i="10"/>
  <c r="O9" i="10"/>
  <c r="T28" i="10"/>
  <c r="R28" i="10"/>
  <c r="P28" i="10"/>
  <c r="S28" i="10"/>
  <c r="Q28" i="10"/>
  <c r="O28" i="10"/>
  <c r="T44" i="10"/>
  <c r="R44" i="10"/>
  <c r="P44" i="10"/>
  <c r="S44" i="10"/>
  <c r="Q44" i="10"/>
  <c r="O44" i="10"/>
  <c r="T48" i="10"/>
  <c r="R48" i="10"/>
  <c r="P48" i="10"/>
  <c r="S48" i="10"/>
  <c r="Q48" i="10"/>
  <c r="O48" i="10"/>
  <c r="T52" i="10"/>
  <c r="R52" i="10"/>
  <c r="P52" i="10"/>
  <c r="S52" i="10"/>
  <c r="Q52" i="10"/>
  <c r="O52" i="10"/>
  <c r="T64" i="10"/>
  <c r="R64" i="10"/>
  <c r="P64" i="10"/>
  <c r="S64" i="10"/>
  <c r="Q64" i="10"/>
  <c r="O64" i="10"/>
  <c r="T72" i="10"/>
  <c r="R72" i="10"/>
  <c r="P72" i="10"/>
  <c r="S72" i="10"/>
  <c r="Q72" i="10"/>
  <c r="O72" i="10"/>
  <c r="T76" i="10"/>
  <c r="R76" i="10"/>
  <c r="P76" i="10"/>
  <c r="S76" i="10"/>
  <c r="Q76" i="10"/>
  <c r="O76" i="10"/>
  <c r="T80" i="10"/>
  <c r="R80" i="10"/>
  <c r="P80" i="10"/>
  <c r="S80" i="10"/>
  <c r="Q80" i="10"/>
  <c r="O80" i="10"/>
  <c r="T96" i="10"/>
  <c r="R96" i="10"/>
  <c r="P96" i="10"/>
  <c r="S96" i="10"/>
  <c r="Q96" i="10"/>
  <c r="O96" i="10"/>
  <c r="S10" i="10"/>
  <c r="Q10" i="10"/>
  <c r="O10" i="10"/>
  <c r="T10" i="10"/>
  <c r="R10" i="10"/>
  <c r="P10" i="10"/>
  <c r="N10" i="10"/>
  <c r="S13" i="10"/>
  <c r="Q13" i="10"/>
  <c r="O13" i="10"/>
  <c r="T13" i="10"/>
  <c r="R13" i="10"/>
  <c r="P13" i="10"/>
  <c r="N13" i="10"/>
  <c r="S37" i="10"/>
  <c r="Q37" i="10"/>
  <c r="O37" i="10"/>
  <c r="T37" i="10"/>
  <c r="R37" i="10"/>
  <c r="P37" i="10"/>
  <c r="S45" i="10"/>
  <c r="Q45" i="10"/>
  <c r="O45" i="10"/>
  <c r="T45" i="10"/>
  <c r="R45" i="10"/>
  <c r="P45" i="10"/>
  <c r="S49" i="10"/>
  <c r="Q49" i="10"/>
  <c r="O49" i="10"/>
  <c r="T49" i="10"/>
  <c r="R49" i="10"/>
  <c r="P49" i="10"/>
  <c r="S65" i="10"/>
  <c r="Q65" i="10"/>
  <c r="O65" i="10"/>
  <c r="T65" i="10"/>
  <c r="R65" i="10"/>
  <c r="P65" i="10"/>
  <c r="S69" i="10"/>
  <c r="Q69" i="10"/>
  <c r="O69" i="10"/>
  <c r="T69" i="10"/>
  <c r="R69" i="10"/>
  <c r="P69" i="10"/>
  <c r="S73" i="10"/>
  <c r="Q73" i="10"/>
  <c r="O73" i="10"/>
  <c r="T73" i="10"/>
  <c r="R73" i="10"/>
  <c r="P73" i="10"/>
  <c r="S77" i="10"/>
  <c r="Q77" i="10"/>
  <c r="O77" i="10"/>
  <c r="T77" i="10"/>
  <c r="R77" i="10"/>
  <c r="P77" i="10"/>
  <c r="S105" i="10"/>
  <c r="Q105" i="10"/>
  <c r="O105" i="10"/>
  <c r="T105" i="10"/>
  <c r="R105" i="10"/>
  <c r="P105" i="10"/>
  <c r="V80" i="10" l="1"/>
  <c r="V105" i="10"/>
  <c r="G107" i="8" s="1"/>
  <c r="H107" i="8" s="1"/>
  <c r="V95" i="10"/>
  <c r="G97" i="8" s="1"/>
  <c r="H97" i="8" s="1"/>
  <c r="V75" i="10"/>
  <c r="G77" i="8" s="1"/>
  <c r="H77" i="8" s="1"/>
  <c r="V71" i="10"/>
  <c r="G73" i="8" s="1"/>
  <c r="H73" i="8" s="1"/>
  <c r="V63" i="10"/>
  <c r="G65" i="8" s="1"/>
  <c r="H65" i="8" s="1"/>
  <c r="V96" i="10"/>
  <c r="G98" i="8" s="1"/>
  <c r="H98" i="8" s="1"/>
  <c r="V72" i="10"/>
  <c r="G74" i="8" s="1"/>
  <c r="H74" i="8" s="1"/>
  <c r="V64" i="10"/>
  <c r="G66" i="8" s="1"/>
  <c r="H66" i="8" s="1"/>
  <c r="V70" i="10"/>
  <c r="G72" i="8" s="1"/>
  <c r="H72" i="8" s="1"/>
  <c r="V46" i="10"/>
  <c r="G48" i="8" s="1"/>
  <c r="H48" i="8" s="1"/>
  <c r="V76" i="10"/>
  <c r="G78" i="8" s="1"/>
  <c r="H78" i="8" s="1"/>
  <c r="V52" i="10"/>
  <c r="V48" i="10"/>
  <c r="G50" i="8" s="1"/>
  <c r="H50" i="8" s="1"/>
  <c r="V28" i="10"/>
  <c r="G30" i="8" s="1"/>
  <c r="H30" i="8" s="1"/>
  <c r="V9" i="10"/>
  <c r="V98" i="10"/>
  <c r="G100" i="8" s="1"/>
  <c r="H100" i="8" s="1"/>
  <c r="V74" i="10"/>
  <c r="G76" i="8" s="1"/>
  <c r="H76" i="8" s="1"/>
  <c r="V66" i="10"/>
  <c r="G68" i="8" s="1"/>
  <c r="H68" i="8" s="1"/>
  <c r="V50" i="10"/>
  <c r="G52" i="8" s="1"/>
  <c r="H52" i="8" s="1"/>
  <c r="V14" i="10"/>
  <c r="G16" i="8" s="1"/>
  <c r="H16" i="8" s="1"/>
  <c r="V11" i="10"/>
  <c r="G13" i="8" s="1"/>
  <c r="H13" i="8" s="1"/>
  <c r="V73" i="10"/>
  <c r="G75" i="8" s="1"/>
  <c r="H75" i="8" s="1"/>
  <c r="V69" i="10"/>
  <c r="G71" i="8" s="1"/>
  <c r="H71" i="8" s="1"/>
  <c r="V65" i="10"/>
  <c r="G67" i="8" s="1"/>
  <c r="H67" i="8" s="1"/>
  <c r="V49" i="10"/>
  <c r="G51" i="8" s="1"/>
  <c r="H51" i="8" s="1"/>
  <c r="V45" i="10"/>
  <c r="G47" i="8" s="1"/>
  <c r="H47" i="8" s="1"/>
  <c r="V37" i="10"/>
  <c r="G39" i="8" s="1"/>
  <c r="H39" i="8" s="1"/>
  <c r="V13" i="10"/>
  <c r="G15" i="8" s="1"/>
  <c r="H15" i="8" s="1"/>
  <c r="V10" i="10"/>
  <c r="G12" i="8" s="1"/>
  <c r="H12" i="8" s="1"/>
  <c r="V51" i="10"/>
  <c r="V47" i="10"/>
  <c r="G49" i="8" s="1"/>
  <c r="H49" i="8" s="1"/>
  <c r="V27" i="10"/>
  <c r="G29" i="8" s="1"/>
  <c r="H29" i="8" s="1"/>
  <c r="J51" i="8" l="1"/>
  <c r="AB51" i="8"/>
  <c r="AF51" i="8"/>
  <c r="I51" i="8"/>
  <c r="I29" i="8"/>
  <c r="J29" i="8"/>
  <c r="AB29" i="8"/>
  <c r="AF29" i="8"/>
  <c r="J15" i="8"/>
  <c r="AB15" i="8"/>
  <c r="AF15" i="8"/>
  <c r="I15" i="8"/>
  <c r="I67" i="8"/>
  <c r="AF67" i="8"/>
  <c r="J67" i="8"/>
  <c r="AB67" i="8"/>
  <c r="J13" i="8"/>
  <c r="AB13" i="8"/>
  <c r="AF13" i="8"/>
  <c r="I13" i="8"/>
  <c r="I76" i="8"/>
  <c r="J76" i="8"/>
  <c r="AB76" i="8"/>
  <c r="AF76" i="8"/>
  <c r="J50" i="8"/>
  <c r="AB50" i="8"/>
  <c r="AF50" i="8"/>
  <c r="I50" i="8"/>
  <c r="I72" i="8"/>
  <c r="J72" i="8"/>
  <c r="AB72" i="8"/>
  <c r="AF72" i="8"/>
  <c r="J49" i="8"/>
  <c r="I49" i="8"/>
  <c r="AB49" i="8"/>
  <c r="AF49" i="8"/>
  <c r="I71" i="8"/>
  <c r="AB71" i="8"/>
  <c r="J71" i="8"/>
  <c r="AF71" i="8"/>
  <c r="AF16" i="8"/>
  <c r="I16" i="8"/>
  <c r="J16" i="8"/>
  <c r="AB16" i="8"/>
  <c r="I100" i="8"/>
  <c r="AF100" i="8"/>
  <c r="AB100" i="8"/>
  <c r="J100" i="8"/>
  <c r="G54" i="8"/>
  <c r="H54" i="8" s="1"/>
  <c r="AF66" i="8"/>
  <c r="I66" i="8"/>
  <c r="J66" i="8"/>
  <c r="AB66" i="8"/>
  <c r="J65" i="8"/>
  <c r="AB65" i="8"/>
  <c r="I65" i="8"/>
  <c r="AF65" i="8"/>
  <c r="J97" i="8"/>
  <c r="AB97" i="8"/>
  <c r="AF97" i="8"/>
  <c r="I97" i="8"/>
  <c r="J12" i="8"/>
  <c r="AB12" i="8"/>
  <c r="AF12" i="8"/>
  <c r="I12" i="8"/>
  <c r="AB39" i="8"/>
  <c r="AF39" i="8"/>
  <c r="I39" i="8"/>
  <c r="J39" i="8"/>
  <c r="G53" i="8"/>
  <c r="H53" i="8" s="1"/>
  <c r="AB47" i="8"/>
  <c r="AF47" i="8"/>
  <c r="I47" i="8"/>
  <c r="J47" i="8"/>
  <c r="I75" i="8"/>
  <c r="AB75" i="8"/>
  <c r="AF75" i="8"/>
  <c r="J75" i="8"/>
  <c r="J52" i="8"/>
  <c r="AB52" i="8"/>
  <c r="AF52" i="8"/>
  <c r="I52" i="8"/>
  <c r="G11" i="8"/>
  <c r="H11" i="8" s="1"/>
  <c r="I78" i="8"/>
  <c r="J78" i="8"/>
  <c r="AB78" i="8"/>
  <c r="AF78" i="8"/>
  <c r="AB74" i="8"/>
  <c r="AF74" i="8"/>
  <c r="I74" i="8"/>
  <c r="J74" i="8"/>
  <c r="I73" i="8"/>
  <c r="J73" i="8"/>
  <c r="AB73" i="8"/>
  <c r="AF73" i="8"/>
  <c r="I107" i="8"/>
  <c r="J107" i="8"/>
  <c r="AB107" i="8"/>
  <c r="AF107" i="8"/>
  <c r="I68" i="8"/>
  <c r="J68" i="8"/>
  <c r="AB68" i="8"/>
  <c r="AF68" i="8"/>
  <c r="AF30" i="8"/>
  <c r="J30" i="8"/>
  <c r="AB30" i="8"/>
  <c r="I30" i="8"/>
  <c r="J48" i="8"/>
  <c r="AB48" i="8"/>
  <c r="AF48" i="8"/>
  <c r="I48" i="8"/>
  <c r="AB98" i="8"/>
  <c r="AF98" i="8"/>
  <c r="I98" i="8"/>
  <c r="J98" i="8"/>
  <c r="I77" i="8"/>
  <c r="AF77" i="8"/>
  <c r="J77" i="8"/>
  <c r="AB77" i="8"/>
  <c r="D22" i="15"/>
  <c r="D14" i="16"/>
  <c r="D32" i="15"/>
  <c r="D10" i="16"/>
  <c r="D11" i="15"/>
  <c r="D15" i="16"/>
  <c r="D33" i="15"/>
  <c r="D12" i="16"/>
  <c r="D13" i="15"/>
  <c r="D23" i="15"/>
  <c r="E34" i="14"/>
  <c r="E85" i="17" s="1"/>
  <c r="D34" i="14"/>
  <c r="D23" i="14"/>
  <c r="D22" i="14"/>
  <c r="D32" i="14"/>
  <c r="D11" i="14"/>
  <c r="D35" i="14"/>
  <c r="D13" i="14"/>
  <c r="E33" i="14"/>
  <c r="E84" i="17" s="1"/>
  <c r="D33" i="14"/>
  <c r="V44" i="10"/>
  <c r="G46" i="8" s="1"/>
  <c r="H46" i="8" s="1"/>
  <c r="V43" i="10"/>
  <c r="G45" i="8" s="1"/>
  <c r="H45" i="8" s="1"/>
  <c r="D25" i="14" l="1"/>
  <c r="D25" i="15"/>
  <c r="D10" i="14"/>
  <c r="D10" i="15"/>
  <c r="D24" i="14"/>
  <c r="D24" i="15"/>
  <c r="I45" i="8"/>
  <c r="AF45" i="8"/>
  <c r="J45" i="8"/>
  <c r="AB45" i="8"/>
  <c r="I53" i="8"/>
  <c r="J53" i="8"/>
  <c r="AB53" i="8"/>
  <c r="AF53" i="8"/>
  <c r="AB46" i="8"/>
  <c r="AF46" i="8"/>
  <c r="I46" i="8"/>
  <c r="J46" i="8"/>
  <c r="AB11" i="8"/>
  <c r="Y10" i="14" s="1"/>
  <c r="AF11" i="8"/>
  <c r="J11" i="8"/>
  <c r="I11" i="8"/>
  <c r="I54" i="8"/>
  <c r="J54" i="8"/>
  <c r="AB54" i="8"/>
  <c r="Y25" i="15" s="1"/>
  <c r="AF54" i="8"/>
  <c r="AC25" i="15" s="1"/>
  <c r="D21" i="15"/>
  <c r="AC22" i="15"/>
  <c r="AC23" i="15"/>
  <c r="Y22" i="15"/>
  <c r="F15" i="16"/>
  <c r="G23" i="14"/>
  <c r="F23" i="14"/>
  <c r="G22" i="15"/>
  <c r="F34" i="14"/>
  <c r="E11" i="14"/>
  <c r="E62" i="17" s="1"/>
  <c r="E10" i="16"/>
  <c r="E61" i="21" s="1"/>
  <c r="E11" i="15"/>
  <c r="E62" i="19" s="1"/>
  <c r="F22" i="15"/>
  <c r="Y11" i="14"/>
  <c r="E15" i="16"/>
  <c r="E66" i="21" s="1"/>
  <c r="E33" i="15"/>
  <c r="E84" i="19" s="1"/>
  <c r="E14" i="16"/>
  <c r="E65" i="21" s="1"/>
  <c r="E32" i="15"/>
  <c r="E83" i="19" s="1"/>
  <c r="E22" i="14"/>
  <c r="E73" i="17" s="1"/>
  <c r="E22" i="15"/>
  <c r="E73" i="19" s="1"/>
  <c r="E23" i="14"/>
  <c r="E74" i="17" s="1"/>
  <c r="E23" i="15"/>
  <c r="E74" i="19" s="1"/>
  <c r="E25" i="14"/>
  <c r="E76" i="17" s="1"/>
  <c r="E25" i="15"/>
  <c r="E76" i="19" s="1"/>
  <c r="E13" i="14"/>
  <c r="E64" i="17" s="1"/>
  <c r="E12" i="16"/>
  <c r="E63" i="21" s="1"/>
  <c r="E13" i="15"/>
  <c r="E64" i="19" s="1"/>
  <c r="E10" i="14"/>
  <c r="E61" i="17" s="1"/>
  <c r="E10" i="15"/>
  <c r="E61" i="19" s="1"/>
  <c r="E24" i="14"/>
  <c r="E75" i="17" s="1"/>
  <c r="E24" i="15"/>
  <c r="E75" i="19" s="1"/>
  <c r="G32" i="14"/>
  <c r="F33" i="14"/>
  <c r="E35" i="14"/>
  <c r="E86" i="17" s="1"/>
  <c r="E32" i="14"/>
  <c r="E83" i="17" s="1"/>
  <c r="D21" i="14"/>
  <c r="AC10" i="16"/>
  <c r="AC13" i="15"/>
  <c r="F22" i="14"/>
  <c r="AC34" i="14"/>
  <c r="Y12" i="16"/>
  <c r="G34" i="14"/>
  <c r="G33" i="14"/>
  <c r="G82" i="8"/>
  <c r="H82" i="8" s="1"/>
  <c r="J82" i="8" l="1"/>
  <c r="AB82" i="8"/>
  <c r="AF82" i="8"/>
  <c r="I82" i="8"/>
  <c r="AC22" i="14"/>
  <c r="Y22" i="14"/>
  <c r="AC32" i="14"/>
  <c r="G23" i="15"/>
  <c r="G15" i="16"/>
  <c r="Y32" i="14"/>
  <c r="AC23" i="14"/>
  <c r="F35" i="14"/>
  <c r="Y10" i="16"/>
  <c r="F23" i="15"/>
  <c r="G22" i="14"/>
  <c r="AC13" i="14"/>
  <c r="F33" i="15"/>
  <c r="Y11" i="15"/>
  <c r="F32" i="15"/>
  <c r="AC25" i="14"/>
  <c r="F14" i="16"/>
  <c r="G32" i="15"/>
  <c r="AC11" i="15"/>
  <c r="G33" i="15"/>
  <c r="D37" i="14"/>
  <c r="D35" i="15"/>
  <c r="F21" i="14"/>
  <c r="F21" i="15"/>
  <c r="AC11" i="14"/>
  <c r="Y10" i="15"/>
  <c r="F10" i="14"/>
  <c r="F10" i="15"/>
  <c r="G24" i="14"/>
  <c r="G24" i="15"/>
  <c r="F11" i="14"/>
  <c r="F10" i="16"/>
  <c r="F11" i="15"/>
  <c r="G14" i="16"/>
  <c r="G13" i="14"/>
  <c r="G13" i="15"/>
  <c r="G12" i="16"/>
  <c r="G25" i="14"/>
  <c r="G25" i="15"/>
  <c r="G10" i="14"/>
  <c r="G10" i="15"/>
  <c r="G11" i="14"/>
  <c r="G10" i="16"/>
  <c r="G11" i="15"/>
  <c r="E21" i="14"/>
  <c r="E72" i="17" s="1"/>
  <c r="E21" i="15"/>
  <c r="E72" i="19" s="1"/>
  <c r="F25" i="14"/>
  <c r="F25" i="15"/>
  <c r="AC24" i="15"/>
  <c r="F24" i="14"/>
  <c r="F24" i="15"/>
  <c r="F13" i="14"/>
  <c r="F12" i="16"/>
  <c r="F13" i="15"/>
  <c r="AC12" i="16"/>
  <c r="Y25" i="14"/>
  <c r="AC21" i="14"/>
  <c r="AC10" i="14"/>
  <c r="G35" i="14"/>
  <c r="Y21" i="15"/>
  <c r="AC10" i="15"/>
  <c r="F32" i="14"/>
  <c r="Y33" i="14"/>
  <c r="Y24" i="15"/>
  <c r="Y34" i="14"/>
  <c r="AC33" i="14"/>
  <c r="AC15" i="16"/>
  <c r="Y23" i="15"/>
  <c r="Y13" i="15"/>
  <c r="AC24" i="14"/>
  <c r="Y35" i="14"/>
  <c r="AC32" i="15"/>
  <c r="AC35" i="14"/>
  <c r="Y23" i="14"/>
  <c r="Y32" i="15"/>
  <c r="Y13" i="14"/>
  <c r="Y24" i="14"/>
  <c r="AC14" i="16"/>
  <c r="Y14" i="16"/>
  <c r="Y15" i="16"/>
  <c r="AC21" i="15" l="1"/>
  <c r="E35" i="15"/>
  <c r="E86" i="19" s="1"/>
  <c r="G21" i="14"/>
  <c r="G21" i="15"/>
  <c r="Y21" i="14"/>
  <c r="E37" i="14"/>
  <c r="E88" i="17" s="1"/>
  <c r="G37" i="14" l="1"/>
  <c r="G35" i="15"/>
  <c r="F35" i="15"/>
  <c r="F37" i="14"/>
  <c r="AC33" i="15"/>
  <c r="AC35" i="15"/>
  <c r="AC37" i="14"/>
  <c r="Y33" i="15"/>
  <c r="Y37" i="14"/>
  <c r="Y35" i="15"/>
  <c r="O24" i="16" l="1"/>
  <c r="O65" i="14"/>
  <c r="O49" i="15"/>
  <c r="D112" i="10" l="1"/>
  <c r="R36" i="10"/>
  <c r="S36" i="10"/>
  <c r="P36" i="10"/>
  <c r="Q36" i="10"/>
  <c r="O36" i="10"/>
  <c r="T36" i="10"/>
  <c r="R90" i="10"/>
  <c r="S90" i="10"/>
  <c r="T90" i="10"/>
  <c r="P90" i="10"/>
  <c r="Q90" i="10"/>
  <c r="O90" i="10"/>
  <c r="R22" i="10"/>
  <c r="S22" i="10"/>
  <c r="T22" i="10"/>
  <c r="P22" i="10"/>
  <c r="Q22" i="10"/>
  <c r="O22" i="10"/>
  <c r="Q99" i="10"/>
  <c r="P99" i="10"/>
  <c r="T99" i="10"/>
  <c r="R99" i="10"/>
  <c r="O99" i="10"/>
  <c r="S99" i="10"/>
  <c r="Q29" i="10"/>
  <c r="P29" i="10"/>
  <c r="T29" i="10"/>
  <c r="S29" i="10"/>
  <c r="O29" i="10"/>
  <c r="R29" i="10"/>
  <c r="M112" i="10" l="1"/>
  <c r="N112" i="10"/>
  <c r="V99" i="10"/>
  <c r="G101" i="8" s="1"/>
  <c r="H101" i="8" s="1"/>
  <c r="V22" i="10"/>
  <c r="G24" i="8" s="1"/>
  <c r="H24" i="8" s="1"/>
  <c r="V36" i="10"/>
  <c r="G38" i="8" s="1"/>
  <c r="H38" i="8" s="1"/>
  <c r="V29" i="10"/>
  <c r="G31" i="8" s="1"/>
  <c r="H31" i="8" s="1"/>
  <c r="R30" i="10"/>
  <c r="S30" i="10"/>
  <c r="T30" i="10"/>
  <c r="P30" i="10"/>
  <c r="Q30" i="10"/>
  <c r="O30" i="10"/>
  <c r="AB31" i="8" l="1"/>
  <c r="AF31" i="8"/>
  <c r="I31" i="8"/>
  <c r="J31" i="8"/>
  <c r="I101" i="8"/>
  <c r="F52" i="14" s="1"/>
  <c r="J101" i="8"/>
  <c r="G52" i="14" s="1"/>
  <c r="AB101" i="8"/>
  <c r="AF101" i="8"/>
  <c r="AB38" i="8"/>
  <c r="AF38" i="8"/>
  <c r="I38" i="8"/>
  <c r="J38" i="8"/>
  <c r="I24" i="8"/>
  <c r="AF24" i="8"/>
  <c r="J24" i="8"/>
  <c r="AB24" i="8"/>
  <c r="D52" i="14"/>
  <c r="D21" i="16"/>
  <c r="D19" i="14"/>
  <c r="D19" i="15"/>
  <c r="V30" i="10"/>
  <c r="G32" i="8" s="1"/>
  <c r="H32" i="8" s="1"/>
  <c r="O112" i="10"/>
  <c r="Q112" i="10"/>
  <c r="S112" i="10"/>
  <c r="R112" i="10"/>
  <c r="P112" i="10"/>
  <c r="Q31" i="10"/>
  <c r="P31" i="10"/>
  <c r="T31" i="10"/>
  <c r="S31" i="10"/>
  <c r="O31" i="10"/>
  <c r="R31" i="10"/>
  <c r="E19" i="14"/>
  <c r="E70" i="17" s="1"/>
  <c r="E19" i="15"/>
  <c r="E70" i="19" s="1"/>
  <c r="T112" i="10"/>
  <c r="E21" i="16"/>
  <c r="E72" i="21" s="1"/>
  <c r="E52" i="14"/>
  <c r="E103" i="17" s="1"/>
  <c r="AC52" i="14" l="1"/>
  <c r="Y52" i="14"/>
  <c r="AF32" i="8"/>
  <c r="J32" i="8"/>
  <c r="AB32" i="8"/>
  <c r="I32" i="8"/>
  <c r="V112" i="10"/>
  <c r="V31" i="10"/>
  <c r="G33" i="8" s="1"/>
  <c r="H33" i="8" s="1"/>
  <c r="AC21" i="16"/>
  <c r="Y19" i="15"/>
  <c r="Y19" i="14"/>
  <c r="G19" i="14"/>
  <c r="G19" i="15"/>
  <c r="F21" i="16"/>
  <c r="G21" i="16"/>
  <c r="Y21" i="16"/>
  <c r="AC19" i="14"/>
  <c r="AC19" i="15"/>
  <c r="F19" i="14"/>
  <c r="F19" i="15"/>
  <c r="Q81" i="10"/>
  <c r="P81" i="10"/>
  <c r="T81" i="10"/>
  <c r="S81" i="10"/>
  <c r="O81" i="10"/>
  <c r="R81" i="10"/>
  <c r="J33" i="8" l="1"/>
  <c r="AF33" i="8"/>
  <c r="AB33" i="8"/>
  <c r="I33" i="8"/>
  <c r="G114" i="8"/>
  <c r="H114" i="8" s="1"/>
  <c r="V81" i="10"/>
  <c r="G83" i="8" l="1"/>
  <c r="H83" i="8" s="1"/>
  <c r="J114" i="8"/>
  <c r="AB114" i="8"/>
  <c r="I114" i="8"/>
  <c r="AF114" i="8"/>
  <c r="I83" i="8" l="1"/>
  <c r="J83" i="8"/>
  <c r="AB83" i="8"/>
  <c r="AF83" i="8"/>
  <c r="D35" i="10" l="1"/>
  <c r="M35" i="10" l="1"/>
  <c r="N35" i="10"/>
  <c r="O35" i="10"/>
  <c r="P35" i="10"/>
  <c r="S35" i="10"/>
  <c r="R35" i="10"/>
  <c r="Q35" i="10"/>
  <c r="T35" i="10"/>
  <c r="D62" i="10" l="1"/>
  <c r="M62" i="10" s="1"/>
  <c r="D102" i="10"/>
  <c r="D59" i="10"/>
  <c r="D53" i="10"/>
  <c r="D106" i="10"/>
  <c r="D55" i="10"/>
  <c r="D56" i="10"/>
  <c r="R56" i="10" s="1"/>
  <c r="D54" i="10"/>
  <c r="D19" i="10"/>
  <c r="D92" i="10"/>
  <c r="D91" i="10"/>
  <c r="V35" i="10"/>
  <c r="G37" i="8" s="1"/>
  <c r="H37" i="8" s="1"/>
  <c r="D40" i="10"/>
  <c r="D61" i="10"/>
  <c r="D84" i="10"/>
  <c r="D17" i="10"/>
  <c r="S62" i="10" l="1"/>
  <c r="T62" i="10"/>
  <c r="O62" i="10"/>
  <c r="P62" i="10"/>
  <c r="N62" i="10"/>
  <c r="R62" i="10"/>
  <c r="Q62" i="10"/>
  <c r="M17" i="10"/>
  <c r="N17" i="10"/>
  <c r="M61" i="10"/>
  <c r="N61" i="10"/>
  <c r="M106" i="10"/>
  <c r="N106" i="10"/>
  <c r="M55" i="10"/>
  <c r="N55" i="10"/>
  <c r="M84" i="10"/>
  <c r="N84" i="10"/>
  <c r="M102" i="10"/>
  <c r="N102" i="10"/>
  <c r="M56" i="10"/>
  <c r="N56" i="10"/>
  <c r="M91" i="10"/>
  <c r="N91" i="10"/>
  <c r="O19" i="10"/>
  <c r="M19" i="10"/>
  <c r="N19" i="10"/>
  <c r="M53" i="10"/>
  <c r="N53" i="10"/>
  <c r="M40" i="10"/>
  <c r="N40" i="10"/>
  <c r="M92" i="10"/>
  <c r="N92" i="10"/>
  <c r="M59" i="10"/>
  <c r="N59" i="10"/>
  <c r="Q54" i="10"/>
  <c r="M54" i="10"/>
  <c r="N54" i="10"/>
  <c r="D26" i="10"/>
  <c r="R54" i="10"/>
  <c r="P54" i="10"/>
  <c r="Q56" i="10"/>
  <c r="O56" i="10"/>
  <c r="S56" i="10"/>
  <c r="P56" i="10"/>
  <c r="T54" i="10"/>
  <c r="T56" i="10"/>
  <c r="O54" i="10"/>
  <c r="S54" i="10"/>
  <c r="Q19" i="10"/>
  <c r="S19" i="10"/>
  <c r="T19" i="10"/>
  <c r="R19" i="10"/>
  <c r="P19" i="10"/>
  <c r="D114" i="10"/>
  <c r="Q84" i="10"/>
  <c r="S84" i="10"/>
  <c r="T84" i="10"/>
  <c r="P84" i="10"/>
  <c r="O84" i="10"/>
  <c r="R84" i="10"/>
  <c r="T59" i="10"/>
  <c r="P59" i="10"/>
  <c r="S59" i="10"/>
  <c r="O59" i="10"/>
  <c r="R59" i="10"/>
  <c r="Q59" i="10"/>
  <c r="D67" i="10"/>
  <c r="D60" i="10"/>
  <c r="D25" i="10"/>
  <c r="D58" i="10"/>
  <c r="D57" i="10"/>
  <c r="D24" i="10"/>
  <c r="D23" i="10"/>
  <c r="D94" i="10"/>
  <c r="D93" i="10"/>
  <c r="O91" i="10"/>
  <c r="S91" i="10"/>
  <c r="P91" i="10"/>
  <c r="T91" i="10"/>
  <c r="R91" i="10"/>
  <c r="Q91" i="10"/>
  <c r="O102" i="10"/>
  <c r="S102" i="10"/>
  <c r="P102" i="10"/>
  <c r="R102" i="10"/>
  <c r="Q102" i="10"/>
  <c r="T102" i="10"/>
  <c r="S106" i="10"/>
  <c r="Q106" i="10"/>
  <c r="O106" i="10"/>
  <c r="R106" i="10"/>
  <c r="T106" i="10"/>
  <c r="P106" i="10"/>
  <c r="D88" i="10"/>
  <c r="T88" i="10" s="1"/>
  <c r="Q55" i="10"/>
  <c r="P55" i="10"/>
  <c r="O55" i="10"/>
  <c r="T55" i="10"/>
  <c r="S55" i="10"/>
  <c r="R55" i="10"/>
  <c r="D21" i="10"/>
  <c r="D101" i="10"/>
  <c r="D100" i="10"/>
  <c r="D42" i="10"/>
  <c r="Q92" i="10"/>
  <c r="P92" i="10"/>
  <c r="O92" i="10"/>
  <c r="T92" i="10"/>
  <c r="S92" i="10"/>
  <c r="R92" i="10"/>
  <c r="Q53" i="10"/>
  <c r="O53" i="10"/>
  <c r="S53" i="10"/>
  <c r="R53" i="10"/>
  <c r="P53" i="10"/>
  <c r="T53" i="10"/>
  <c r="I37" i="8"/>
  <c r="AF37" i="8"/>
  <c r="J37" i="8"/>
  <c r="AB37" i="8"/>
  <c r="D68" i="10"/>
  <c r="R17" i="10"/>
  <c r="T17" i="10"/>
  <c r="P17" i="10"/>
  <c r="O17" i="10"/>
  <c r="Q17" i="10"/>
  <c r="S17" i="10"/>
  <c r="R61" i="10"/>
  <c r="T61" i="10"/>
  <c r="P61" i="10"/>
  <c r="S61" i="10"/>
  <c r="O61" i="10"/>
  <c r="Q61" i="10"/>
  <c r="D115" i="10"/>
  <c r="O40" i="10"/>
  <c r="R40" i="10"/>
  <c r="P40" i="10"/>
  <c r="T40" i="10"/>
  <c r="Q40" i="10"/>
  <c r="S40" i="10"/>
  <c r="V84" i="10" l="1"/>
  <c r="V62" i="10"/>
  <c r="G64" i="8" s="1"/>
  <c r="H64" i="8" s="1"/>
  <c r="I64" i="8" s="1"/>
  <c r="F30" i="14" s="1"/>
  <c r="M68" i="10"/>
  <c r="N68" i="10"/>
  <c r="O101" i="10"/>
  <c r="M101" i="10"/>
  <c r="N101" i="10"/>
  <c r="M23" i="10"/>
  <c r="N23" i="10"/>
  <c r="M25" i="10"/>
  <c r="N25" i="10"/>
  <c r="Q24" i="10"/>
  <c r="M24" i="10"/>
  <c r="N24" i="10"/>
  <c r="M60" i="10"/>
  <c r="N60" i="10"/>
  <c r="M26" i="10"/>
  <c r="N26" i="10"/>
  <c r="M115" i="10"/>
  <c r="N115" i="10"/>
  <c r="M42" i="10"/>
  <c r="N42" i="10"/>
  <c r="M88" i="10"/>
  <c r="N88" i="10"/>
  <c r="M93" i="10"/>
  <c r="N93" i="10"/>
  <c r="M57" i="10"/>
  <c r="N57" i="10"/>
  <c r="M67" i="10"/>
  <c r="N67" i="10"/>
  <c r="M100" i="10"/>
  <c r="N100" i="10"/>
  <c r="R21" i="10"/>
  <c r="M21" i="10"/>
  <c r="N21" i="10"/>
  <c r="M94" i="10"/>
  <c r="N94" i="10"/>
  <c r="M58" i="10"/>
  <c r="N58" i="10"/>
  <c r="M114" i="10"/>
  <c r="N114" i="10"/>
  <c r="P26" i="10"/>
  <c r="S26" i="10"/>
  <c r="Q26" i="10"/>
  <c r="O26" i="10"/>
  <c r="T26" i="10"/>
  <c r="R26" i="10"/>
  <c r="V56" i="10"/>
  <c r="G58" i="8" s="1"/>
  <c r="H58" i="8" s="1"/>
  <c r="I58" i="8" s="1"/>
  <c r="R101" i="10"/>
  <c r="Q101" i="10"/>
  <c r="O24" i="10"/>
  <c r="V54" i="10"/>
  <c r="G56" i="8" s="1"/>
  <c r="H56" i="8" s="1"/>
  <c r="T24" i="10"/>
  <c r="P42" i="10"/>
  <c r="O21" i="10"/>
  <c r="P58" i="10"/>
  <c r="T101" i="10"/>
  <c r="Q21" i="10"/>
  <c r="O58" i="10"/>
  <c r="R58" i="10"/>
  <c r="P94" i="10"/>
  <c r="Q94" i="10"/>
  <c r="S21" i="10"/>
  <c r="S94" i="10"/>
  <c r="S42" i="10"/>
  <c r="Q42" i="10"/>
  <c r="R42" i="10"/>
  <c r="T21" i="10"/>
  <c r="S58" i="10"/>
  <c r="Q58" i="10"/>
  <c r="T94" i="10"/>
  <c r="O94" i="10"/>
  <c r="T42" i="10"/>
  <c r="O42" i="10"/>
  <c r="P21" i="10"/>
  <c r="T58" i="10"/>
  <c r="R94" i="10"/>
  <c r="V53" i="10"/>
  <c r="G55" i="8" s="1"/>
  <c r="D26" i="14" s="1"/>
  <c r="V92" i="10"/>
  <c r="G94" i="8" s="1"/>
  <c r="H94" i="8" s="1"/>
  <c r="AB94" i="8" s="1"/>
  <c r="V19" i="10"/>
  <c r="G21" i="8" s="1"/>
  <c r="H21" i="8" s="1"/>
  <c r="R24" i="10"/>
  <c r="S24" i="10"/>
  <c r="P101" i="10"/>
  <c r="P24" i="10"/>
  <c r="S101" i="10"/>
  <c r="S114" i="10"/>
  <c r="P114" i="10"/>
  <c r="V55" i="10"/>
  <c r="G57" i="8" s="1"/>
  <c r="H57" i="8" s="1"/>
  <c r="AF57" i="8" s="1"/>
  <c r="V91" i="10"/>
  <c r="G93" i="8" s="1"/>
  <c r="H93" i="8" s="1"/>
  <c r="AB93" i="8" s="1"/>
  <c r="V59" i="10"/>
  <c r="G61" i="8" s="1"/>
  <c r="H61" i="8" s="1"/>
  <c r="J61" i="8" s="1"/>
  <c r="Q114" i="10"/>
  <c r="R114" i="10"/>
  <c r="V102" i="10"/>
  <c r="G104" i="8" s="1"/>
  <c r="H104" i="8" s="1"/>
  <c r="T114" i="10"/>
  <c r="O114" i="10"/>
  <c r="Q100" i="10"/>
  <c r="S100" i="10"/>
  <c r="O100" i="10"/>
  <c r="R100" i="10"/>
  <c r="T100" i="10"/>
  <c r="P100" i="10"/>
  <c r="V106" i="10"/>
  <c r="G108" i="8" s="1"/>
  <c r="P23" i="10"/>
  <c r="S23" i="10"/>
  <c r="Q23" i="10"/>
  <c r="R23" i="10"/>
  <c r="O23" i="10"/>
  <c r="T23" i="10"/>
  <c r="T25" i="10"/>
  <c r="P25" i="10"/>
  <c r="S25" i="10"/>
  <c r="Q25" i="10"/>
  <c r="R25" i="10"/>
  <c r="O25" i="10"/>
  <c r="S67" i="10"/>
  <c r="O67" i="10"/>
  <c r="R67" i="10"/>
  <c r="P67" i="10"/>
  <c r="Q67" i="10"/>
  <c r="T67" i="10"/>
  <c r="Q88" i="10"/>
  <c r="S88" i="10"/>
  <c r="P88" i="10"/>
  <c r="R88" i="10"/>
  <c r="O88" i="10"/>
  <c r="O93" i="10"/>
  <c r="Q93" i="10"/>
  <c r="R93" i="10"/>
  <c r="T93" i="10"/>
  <c r="P93" i="10"/>
  <c r="S93" i="10"/>
  <c r="R57" i="10"/>
  <c r="P57" i="10"/>
  <c r="O57" i="10"/>
  <c r="S57" i="10"/>
  <c r="Q57" i="10"/>
  <c r="T57" i="10"/>
  <c r="T60" i="10"/>
  <c r="S60" i="10"/>
  <c r="Q60" i="10"/>
  <c r="R60" i="10"/>
  <c r="O60" i="10"/>
  <c r="P60" i="10"/>
  <c r="V40" i="10"/>
  <c r="G42" i="8" s="1"/>
  <c r="H42" i="8" s="1"/>
  <c r="V61" i="10"/>
  <c r="G63" i="8" s="1"/>
  <c r="H63" i="8" s="1"/>
  <c r="V17" i="10"/>
  <c r="G19" i="8" s="1"/>
  <c r="H19" i="8" s="1"/>
  <c r="P115" i="10"/>
  <c r="T115" i="10"/>
  <c r="R115" i="10"/>
  <c r="O115" i="10"/>
  <c r="S115" i="10"/>
  <c r="Q115" i="10"/>
  <c r="Q68" i="10"/>
  <c r="R68" i="10"/>
  <c r="S68" i="10"/>
  <c r="O68" i="10"/>
  <c r="P68" i="10"/>
  <c r="T68" i="10"/>
  <c r="D30" i="15" l="1"/>
  <c r="E30" i="15"/>
  <c r="E81" i="19" s="1"/>
  <c r="AB64" i="8"/>
  <c r="Y30" i="15" s="1"/>
  <c r="AF64" i="8"/>
  <c r="AC30" i="15" s="1"/>
  <c r="D30" i="14"/>
  <c r="J64" i="8"/>
  <c r="G30" i="14" s="1"/>
  <c r="E30" i="14"/>
  <c r="E81" i="17" s="1"/>
  <c r="V26" i="10"/>
  <c r="G28" i="8" s="1"/>
  <c r="H28" i="8" s="1"/>
  <c r="AB28" i="8" s="1"/>
  <c r="AF58" i="8"/>
  <c r="J58" i="8"/>
  <c r="AB58" i="8"/>
  <c r="J93" i="8"/>
  <c r="V101" i="10"/>
  <c r="G103" i="8" s="1"/>
  <c r="H103" i="8" s="1"/>
  <c r="I61" i="8"/>
  <c r="V94" i="10"/>
  <c r="G96" i="8" s="1"/>
  <c r="H96" i="8" s="1"/>
  <c r="AB96" i="8" s="1"/>
  <c r="I94" i="8"/>
  <c r="AF61" i="8"/>
  <c r="AF94" i="8"/>
  <c r="D50" i="14"/>
  <c r="H55" i="8"/>
  <c r="I55" i="8" s="1"/>
  <c r="V42" i="10"/>
  <c r="G44" i="8" s="1"/>
  <c r="H44" i="8" s="1"/>
  <c r="AF44" i="8" s="1"/>
  <c r="D26" i="15"/>
  <c r="V24" i="10"/>
  <c r="G26" i="8" s="1"/>
  <c r="H26" i="8" s="1"/>
  <c r="AB26" i="8" s="1"/>
  <c r="V58" i="10"/>
  <c r="G60" i="8" s="1"/>
  <c r="H60" i="8" s="1"/>
  <c r="AB57" i="8"/>
  <c r="J57" i="8"/>
  <c r="J94" i="8"/>
  <c r="I57" i="8"/>
  <c r="V21" i="10"/>
  <c r="G23" i="8" s="1"/>
  <c r="H23" i="8" s="1"/>
  <c r="J23" i="8" s="1"/>
  <c r="AB61" i="8"/>
  <c r="V114" i="10"/>
  <c r="G116" i="8" s="1"/>
  <c r="H116" i="8" s="1"/>
  <c r="V100" i="10"/>
  <c r="G102" i="8" s="1"/>
  <c r="V93" i="10"/>
  <c r="G95" i="8" s="1"/>
  <c r="H95" i="8" s="1"/>
  <c r="AB95" i="8" s="1"/>
  <c r="I93" i="8"/>
  <c r="V57" i="10"/>
  <c r="G59" i="8" s="1"/>
  <c r="H59" i="8" s="1"/>
  <c r="AF59" i="8" s="1"/>
  <c r="V23" i="10"/>
  <c r="G25" i="8" s="1"/>
  <c r="H25" i="8" s="1"/>
  <c r="AB25" i="8" s="1"/>
  <c r="AF93" i="8"/>
  <c r="V67" i="10"/>
  <c r="G69" i="8" s="1"/>
  <c r="H69" i="8" s="1"/>
  <c r="J69" i="8" s="1"/>
  <c r="V60" i="10"/>
  <c r="G62" i="8" s="1"/>
  <c r="H62" i="8" s="1"/>
  <c r="E29" i="14" s="1"/>
  <c r="E80" i="17" s="1"/>
  <c r="V25" i="10"/>
  <c r="G27" i="8" s="1"/>
  <c r="H27" i="8" s="1"/>
  <c r="H108" i="8"/>
  <c r="I104" i="8"/>
  <c r="F50" i="14" s="1"/>
  <c r="J104" i="8"/>
  <c r="G50" i="14" s="1"/>
  <c r="AB104" i="8"/>
  <c r="Y50" i="14" s="1"/>
  <c r="AF104" i="8"/>
  <c r="AC50" i="14" s="1"/>
  <c r="E50" i="14"/>
  <c r="E101" i="17" s="1"/>
  <c r="D27" i="15"/>
  <c r="D27" i="14"/>
  <c r="D41" i="15"/>
  <c r="I63" i="8"/>
  <c r="AB63" i="8"/>
  <c r="J63" i="8"/>
  <c r="AF63" i="8"/>
  <c r="AF19" i="8"/>
  <c r="J19" i="8"/>
  <c r="AB19" i="8"/>
  <c r="I19" i="8"/>
  <c r="I42" i="8"/>
  <c r="J42" i="8"/>
  <c r="AB42" i="8"/>
  <c r="AF42" i="8"/>
  <c r="J21" i="8"/>
  <c r="AB21" i="8"/>
  <c r="AF21" i="8"/>
  <c r="I21" i="8"/>
  <c r="J56" i="8"/>
  <c r="AB56" i="8"/>
  <c r="AF56" i="8"/>
  <c r="AC27" i="15" s="1"/>
  <c r="I56" i="8"/>
  <c r="F30" i="15"/>
  <c r="E27" i="14"/>
  <c r="E78" i="17" s="1"/>
  <c r="E27" i="15"/>
  <c r="E78" i="19" s="1"/>
  <c r="E41" i="15"/>
  <c r="E92" i="19" s="1"/>
  <c r="V115" i="10"/>
  <c r="V68" i="10"/>
  <c r="V90" i="10" l="1"/>
  <c r="G92" i="8" s="1"/>
  <c r="H92" i="8" s="1"/>
  <c r="AF92" i="8" s="1"/>
  <c r="G86" i="8"/>
  <c r="G30" i="15"/>
  <c r="AC30" i="14"/>
  <c r="Y30" i="14"/>
  <c r="D54" i="14"/>
  <c r="AF28" i="8"/>
  <c r="H102" i="8"/>
  <c r="J102" i="8" s="1"/>
  <c r="G53" i="14" s="1"/>
  <c r="D53" i="14"/>
  <c r="E26" i="14"/>
  <c r="E77" i="17" s="1"/>
  <c r="J28" i="8"/>
  <c r="I28" i="8"/>
  <c r="G27" i="14"/>
  <c r="I96" i="8"/>
  <c r="I44" i="8"/>
  <c r="AB44" i="8"/>
  <c r="J44" i="8"/>
  <c r="J96" i="8"/>
  <c r="AF96" i="8"/>
  <c r="AF23" i="8"/>
  <c r="AB55" i="8"/>
  <c r="Y26" i="15" s="1"/>
  <c r="E26" i="15"/>
  <c r="E77" i="19" s="1"/>
  <c r="AF116" i="8"/>
  <c r="J55" i="8"/>
  <c r="G26" i="14" s="1"/>
  <c r="J116" i="8"/>
  <c r="AF55" i="8"/>
  <c r="AC26" i="14" s="1"/>
  <c r="Y27" i="15"/>
  <c r="AB59" i="8"/>
  <c r="I26" i="8"/>
  <c r="J26" i="8"/>
  <c r="D16" i="14"/>
  <c r="D20" i="16"/>
  <c r="I23" i="8"/>
  <c r="E16" i="14"/>
  <c r="E67" i="17" s="1"/>
  <c r="D16" i="15"/>
  <c r="AF26" i="8"/>
  <c r="AB23" i="8"/>
  <c r="Y16" i="14" s="1"/>
  <c r="E16" i="15"/>
  <c r="E67" i="19" s="1"/>
  <c r="D29" i="15"/>
  <c r="D29" i="14"/>
  <c r="G27" i="15"/>
  <c r="E29" i="15"/>
  <c r="E80" i="19" s="1"/>
  <c r="AB69" i="8"/>
  <c r="D40" i="15"/>
  <c r="AB116" i="8"/>
  <c r="F27" i="14"/>
  <c r="E20" i="16"/>
  <c r="E71" i="21" s="1"/>
  <c r="I116" i="8"/>
  <c r="I95" i="8"/>
  <c r="AF25" i="8"/>
  <c r="J95" i="8"/>
  <c r="AC41" i="15"/>
  <c r="AF95" i="8"/>
  <c r="I69" i="8"/>
  <c r="I25" i="8"/>
  <c r="J25" i="8"/>
  <c r="J59" i="8"/>
  <c r="AF69" i="8"/>
  <c r="I59" i="8"/>
  <c r="J27" i="8"/>
  <c r="AB27" i="8"/>
  <c r="I27" i="8"/>
  <c r="AF27" i="8"/>
  <c r="F26" i="14"/>
  <c r="F26" i="15"/>
  <c r="D55" i="14"/>
  <c r="AB108" i="8"/>
  <c r="AF108" i="8"/>
  <c r="E54" i="14"/>
  <c r="E105" i="17" s="1"/>
  <c r="J108" i="8"/>
  <c r="I108" i="8"/>
  <c r="AB62" i="8"/>
  <c r="Y29" i="14" s="1"/>
  <c r="AF62" i="8"/>
  <c r="AC29" i="14" s="1"/>
  <c r="I62" i="8"/>
  <c r="F29" i="15" s="1"/>
  <c r="J62" i="8"/>
  <c r="G29" i="15" s="1"/>
  <c r="D49" i="14"/>
  <c r="Y27" i="14"/>
  <c r="AC27" i="14"/>
  <c r="Y41" i="15"/>
  <c r="D28" i="15"/>
  <c r="D28" i="14"/>
  <c r="D43" i="15"/>
  <c r="J60" i="8"/>
  <c r="AB60" i="8"/>
  <c r="AF60" i="8"/>
  <c r="AC28" i="15" s="1"/>
  <c r="I60" i="8"/>
  <c r="G117" i="8"/>
  <c r="G70" i="8"/>
  <c r="H70" i="8" s="1"/>
  <c r="J103" i="8"/>
  <c r="I103" i="8"/>
  <c r="AF103" i="8"/>
  <c r="AB103" i="8"/>
  <c r="F27" i="15"/>
  <c r="F41" i="15"/>
  <c r="G41" i="15"/>
  <c r="E40" i="15"/>
  <c r="E91" i="19" s="1"/>
  <c r="E49" i="14"/>
  <c r="E100" i="17" s="1"/>
  <c r="E28" i="14"/>
  <c r="E79" i="17" s="1"/>
  <c r="E28" i="15"/>
  <c r="E79" i="19" s="1"/>
  <c r="Y20" i="16"/>
  <c r="J92" i="8" l="1"/>
  <c r="AB92" i="8"/>
  <c r="I92" i="8"/>
  <c r="H86" i="8"/>
  <c r="I86" i="8" s="1"/>
  <c r="D43" i="14"/>
  <c r="AB102" i="8"/>
  <c r="Y53" i="14" s="1"/>
  <c r="I102" i="8"/>
  <c r="F53" i="14" s="1"/>
  <c r="E43" i="15"/>
  <c r="E94" i="19" s="1"/>
  <c r="Y26" i="14"/>
  <c r="AC40" i="15"/>
  <c r="D64" i="14"/>
  <c r="D23" i="16"/>
  <c r="D48" i="15"/>
  <c r="AF102" i="8"/>
  <c r="AC53" i="14" s="1"/>
  <c r="E53" i="14"/>
  <c r="E104" i="17" s="1"/>
  <c r="G16" i="15"/>
  <c r="H117" i="8"/>
  <c r="J117" i="8" s="1"/>
  <c r="AC20" i="16"/>
  <c r="Y16" i="15"/>
  <c r="Y28" i="14"/>
  <c r="G20" i="16"/>
  <c r="G16" i="14"/>
  <c r="F49" i="14"/>
  <c r="G26" i="15"/>
  <c r="F16" i="14"/>
  <c r="F16" i="15"/>
  <c r="G49" i="14"/>
  <c r="AC26" i="15"/>
  <c r="AC16" i="15"/>
  <c r="Y40" i="15"/>
  <c r="AC16" i="14"/>
  <c r="F20" i="16"/>
  <c r="Y29" i="15"/>
  <c r="G28" i="15"/>
  <c r="G29" i="14"/>
  <c r="AC28" i="14"/>
  <c r="Y49" i="14"/>
  <c r="AC29" i="15"/>
  <c r="F28" i="14"/>
  <c r="F54" i="14"/>
  <c r="Y54" i="14"/>
  <c r="E55" i="14"/>
  <c r="E106" i="17" s="1"/>
  <c r="AC54" i="14"/>
  <c r="F29" i="14"/>
  <c r="G54" i="14"/>
  <c r="F40" i="15"/>
  <c r="D47" i="15"/>
  <c r="D63" i="14"/>
  <c r="G40" i="15"/>
  <c r="J70" i="8"/>
  <c r="AB70" i="8"/>
  <c r="AF70" i="8"/>
  <c r="I70" i="8"/>
  <c r="F63" i="14"/>
  <c r="G28" i="14"/>
  <c r="AC49" i="14"/>
  <c r="F28" i="15"/>
  <c r="E47" i="15"/>
  <c r="E98" i="19" s="1"/>
  <c r="E63" i="14"/>
  <c r="E114" i="17" s="1"/>
  <c r="Y28" i="15"/>
  <c r="V78" i="10"/>
  <c r="G80" i="8" s="1"/>
  <c r="E43" i="14" l="1"/>
  <c r="E94" i="17" s="1"/>
  <c r="AF86" i="8"/>
  <c r="AC43" i="14" s="1"/>
  <c r="AB86" i="8"/>
  <c r="Y43" i="14" s="1"/>
  <c r="J86" i="8"/>
  <c r="G43" i="14" s="1"/>
  <c r="G64" i="14"/>
  <c r="G23" i="16"/>
  <c r="G48" i="15"/>
  <c r="I117" i="8"/>
  <c r="H80" i="8"/>
  <c r="J80" i="8" s="1"/>
  <c r="G17" i="16" s="1"/>
  <c r="D17" i="16"/>
  <c r="D37" i="15"/>
  <c r="D39" i="14"/>
  <c r="AB117" i="8"/>
  <c r="E48" i="15"/>
  <c r="E99" i="19" s="1"/>
  <c r="E23" i="16"/>
  <c r="E74" i="21" s="1"/>
  <c r="E64" i="14"/>
  <c r="E115" i="17" s="1"/>
  <c r="AF117" i="8"/>
  <c r="F43" i="15"/>
  <c r="Y55" i="14"/>
  <c r="Y43" i="15"/>
  <c r="AC55" i="14"/>
  <c r="AC43" i="15"/>
  <c r="G43" i="15"/>
  <c r="G63" i="14"/>
  <c r="G47" i="15"/>
  <c r="AC63" i="14"/>
  <c r="F47" i="15"/>
  <c r="Y47" i="15"/>
  <c r="Y63" i="14"/>
  <c r="F43" i="14"/>
  <c r="D36" i="14"/>
  <c r="D34" i="15"/>
  <c r="AB80" i="8" l="1"/>
  <c r="Y17" i="16" s="1"/>
  <c r="I80" i="8"/>
  <c r="F17" i="16" s="1"/>
  <c r="AF80" i="8"/>
  <c r="AC17" i="16" s="1"/>
  <c r="AC48" i="15"/>
  <c r="AC64" i="14"/>
  <c r="AC23" i="16"/>
  <c r="G39" i="14"/>
  <c r="E17" i="16"/>
  <c r="E68" i="21" s="1"/>
  <c r="E37" i="15"/>
  <c r="E88" i="19" s="1"/>
  <c r="E39" i="14"/>
  <c r="E90" i="17" s="1"/>
  <c r="Y48" i="15"/>
  <c r="Y64" i="14"/>
  <c r="Y23" i="16"/>
  <c r="F64" i="14"/>
  <c r="F23" i="16"/>
  <c r="F48" i="15"/>
  <c r="G37" i="15"/>
  <c r="AC47" i="15"/>
  <c r="E36" i="14"/>
  <c r="E87" i="17" s="1"/>
  <c r="E34" i="15"/>
  <c r="E85" i="19" s="1"/>
  <c r="Y39" i="14" l="1"/>
  <c r="F37" i="15"/>
  <c r="Y37" i="15"/>
  <c r="AC39" i="14"/>
  <c r="AC37" i="15"/>
  <c r="F39" i="14"/>
  <c r="F34" i="15"/>
  <c r="F36" i="14"/>
  <c r="AC36" i="14"/>
  <c r="AC34" i="15"/>
  <c r="G34" i="15"/>
  <c r="G36" i="14"/>
  <c r="Y36" i="14"/>
  <c r="Y34" i="15"/>
  <c r="V79" i="10" l="1"/>
  <c r="G81" i="8" s="1"/>
  <c r="AD105" i="24"/>
  <c r="S92" i="1" s="1"/>
  <c r="D87" i="10" s="1"/>
  <c r="G55" i="14"/>
  <c r="F55" i="14"/>
  <c r="M39" i="24"/>
  <c r="M54" i="24"/>
  <c r="L45" i="24"/>
  <c r="S45" i="24" s="1"/>
  <c r="M56" i="24"/>
  <c r="L56" i="24"/>
  <c r="S56" i="24" s="1"/>
  <c r="N40" i="24"/>
  <c r="N55" i="24"/>
  <c r="N52" i="24"/>
  <c r="N47" i="24"/>
  <c r="N28" i="24"/>
  <c r="N45" i="24"/>
  <c r="N30" i="24"/>
  <c r="N46" i="24"/>
  <c r="N44" i="24"/>
  <c r="N29" i="24"/>
  <c r="N32" i="24"/>
  <c r="N33" i="24"/>
  <c r="N53" i="24"/>
  <c r="N41" i="24"/>
  <c r="N38" i="24"/>
  <c r="N42" i="24"/>
  <c r="N37" i="24"/>
  <c r="N43" i="24"/>
  <c r="N39" i="24"/>
  <c r="N48" i="24"/>
  <c r="N34" i="24"/>
  <c r="N51" i="24"/>
  <c r="N49" i="24"/>
  <c r="N50" i="24"/>
  <c r="N54" i="24"/>
  <c r="N56" i="24"/>
  <c r="N57" i="24"/>
  <c r="M50" i="24"/>
  <c r="S26" i="24"/>
  <c r="S29" i="24"/>
  <c r="O32" i="24"/>
  <c r="M33" i="24"/>
  <c r="M52" i="24"/>
  <c r="M46" i="24"/>
  <c r="M29" i="24"/>
  <c r="L49" i="24"/>
  <c r="S49" i="24" s="1"/>
  <c r="S47" i="24"/>
  <c r="L39" i="24"/>
  <c r="S39" i="24" s="1"/>
  <c r="O28" i="24"/>
  <c r="L38" i="24"/>
  <c r="S38" i="24" s="1"/>
  <c r="M43" i="24"/>
  <c r="M49" i="24"/>
  <c r="O34" i="24"/>
  <c r="L40" i="24"/>
  <c r="S40" i="24" s="1"/>
  <c r="M34" i="24"/>
  <c r="S54" i="24"/>
  <c r="M28" i="24"/>
  <c r="S5" i="24"/>
  <c r="M37" i="24"/>
  <c r="M38" i="24"/>
  <c r="O31" i="24"/>
  <c r="M47" i="24"/>
  <c r="L57" i="24"/>
  <c r="S57" i="24" s="1"/>
  <c r="S28" i="24"/>
  <c r="N26" i="24"/>
  <c r="Y26" i="24"/>
  <c r="M32" i="24"/>
  <c r="L46" i="24"/>
  <c r="S46" i="24" s="1"/>
  <c r="L55" i="24"/>
  <c r="S55" i="24" s="1"/>
  <c r="L48" i="24"/>
  <c r="S48" i="24" s="1"/>
  <c r="L51" i="24"/>
  <c r="S51" i="24" s="1"/>
  <c r="L34" i="24"/>
  <c r="S34" i="24" s="1"/>
  <c r="L53" i="24"/>
  <c r="S53" i="24" s="1"/>
  <c r="M57" i="24"/>
  <c r="L31" i="24"/>
  <c r="S31" i="24" s="1"/>
  <c r="M45" i="24"/>
  <c r="M41" i="24"/>
  <c r="M42" i="24"/>
  <c r="M31" i="24"/>
  <c r="M48" i="24"/>
  <c r="L50" i="24"/>
  <c r="S50" i="24" s="1"/>
  <c r="L42" i="24"/>
  <c r="S42" i="24" s="1"/>
  <c r="M40" i="24"/>
  <c r="L52" i="24"/>
  <c r="S52" i="24" s="1"/>
  <c r="L44" i="24"/>
  <c r="S44" i="24" s="1"/>
  <c r="L43" i="24"/>
  <c r="S43" i="24" s="1"/>
  <c r="M55" i="24"/>
  <c r="M53" i="24"/>
  <c r="L41" i="24"/>
  <c r="S41" i="24" s="1"/>
  <c r="K46" i="24"/>
  <c r="K32" i="24"/>
  <c r="K36" i="24"/>
  <c r="K49" i="24"/>
  <c r="K41" i="24"/>
  <c r="K55" i="24"/>
  <c r="K42" i="24"/>
  <c r="K37" i="24"/>
  <c r="K57" i="24"/>
  <c r="K47" i="24"/>
  <c r="K48" i="24"/>
  <c r="K45" i="24"/>
  <c r="K38" i="24"/>
  <c r="K33" i="24"/>
  <c r="K29" i="24"/>
  <c r="K39" i="24"/>
  <c r="K43" i="24"/>
  <c r="K44" i="24"/>
  <c r="K51" i="24"/>
  <c r="K35" i="24"/>
  <c r="K56" i="24"/>
  <c r="K30" i="24"/>
  <c r="K40" i="24"/>
  <c r="K50" i="24"/>
  <c r="K54" i="24"/>
  <c r="K34" i="24"/>
  <c r="K53" i="24"/>
  <c r="K52" i="24"/>
  <c r="S37" i="24"/>
  <c r="M30" i="24"/>
  <c r="M51" i="24"/>
  <c r="L33" i="24"/>
  <c r="S33" i="24" s="1"/>
  <c r="L30" i="24"/>
  <c r="S30" i="24" s="1"/>
  <c r="L32" i="24"/>
  <c r="S32" i="24" s="1"/>
  <c r="O30" i="24"/>
  <c r="O33" i="24"/>
  <c r="M27" i="24"/>
  <c r="M44" i="24"/>
  <c r="O29" i="24"/>
  <c r="X26" i="24"/>
  <c r="Y43" i="24" l="1"/>
  <c r="S4" i="24"/>
  <c r="S58" i="24"/>
  <c r="Y37" i="24"/>
  <c r="S3" i="24"/>
  <c r="Y53" i="24"/>
  <c r="Y46" i="24"/>
  <c r="Y44" i="24"/>
  <c r="Y54" i="24"/>
  <c r="Y55" i="24"/>
  <c r="Y39" i="24"/>
  <c r="Y45" i="24"/>
  <c r="Y51" i="24"/>
  <c r="Y48" i="24"/>
  <c r="Y40" i="24"/>
  <c r="Y41" i="24"/>
  <c r="Y32" i="24"/>
  <c r="Y38" i="24"/>
  <c r="Y31" i="24"/>
  <c r="Y36" i="24"/>
  <c r="Y42" i="24"/>
  <c r="Y47" i="24"/>
  <c r="Q87" i="10"/>
  <c r="P87" i="10"/>
  <c r="N87" i="10"/>
  <c r="O87" i="10"/>
  <c r="H81" i="8"/>
  <c r="D40" i="14"/>
  <c r="D18" i="16"/>
  <c r="D38" i="15"/>
  <c r="T87" i="10"/>
  <c r="S87" i="10"/>
  <c r="R87" i="10"/>
  <c r="M87" i="10"/>
  <c r="Z26" i="24"/>
  <c r="Y30" i="24"/>
  <c r="Y57" i="24"/>
  <c r="Y29" i="24"/>
  <c r="Y33" i="24"/>
  <c r="Y49" i="24"/>
  <c r="Y52" i="24"/>
  <c r="Y50" i="24"/>
  <c r="S6" i="24"/>
  <c r="Y34" i="24"/>
  <c r="Y28" i="24"/>
  <c r="Y56" i="24"/>
  <c r="E40" i="14" l="1"/>
  <c r="E91" i="17" s="1"/>
  <c r="I81" i="8"/>
  <c r="E18" i="16"/>
  <c r="E69" i="21" s="1"/>
  <c r="AB81" i="8"/>
  <c r="E38" i="15"/>
  <c r="E89" i="19" s="1"/>
  <c r="AF81" i="8"/>
  <c r="J81" i="8"/>
  <c r="F38" i="15" l="1"/>
  <c r="F18" i="16"/>
  <c r="F40" i="14"/>
  <c r="Y18" i="16"/>
  <c r="Y38" i="15"/>
  <c r="Y40" i="14"/>
  <c r="G40" i="14"/>
  <c r="G38" i="15"/>
  <c r="G18" i="16"/>
  <c r="AC18" i="16"/>
  <c r="AC38" i="15"/>
  <c r="AC40" i="14"/>
  <c r="J29" i="24"/>
  <c r="X29" i="24"/>
  <c r="Z29" i="24" s="1"/>
  <c r="X28" i="24"/>
  <c r="Z28" i="24" s="1"/>
  <c r="J49" i="24"/>
  <c r="X49" i="24" s="1"/>
  <c r="Z49" i="24" s="1"/>
  <c r="AD128" i="24" s="1"/>
  <c r="J39" i="24"/>
  <c r="X39" i="24" s="1"/>
  <c r="Z39" i="24" s="1"/>
  <c r="J50" i="24"/>
  <c r="X50" i="24"/>
  <c r="Z50" i="24" s="1"/>
  <c r="J56" i="24"/>
  <c r="X56" i="24"/>
  <c r="Z56" i="24" s="1"/>
  <c r="AD122" i="24" s="1"/>
  <c r="S109" i="1" s="1"/>
  <c r="D104" i="10" s="1"/>
  <c r="J34" i="24"/>
  <c r="X34" i="24" s="1"/>
  <c r="Z34" i="24" s="1"/>
  <c r="AD107" i="24" s="1"/>
  <c r="S94" i="1" s="1"/>
  <c r="D89" i="10" s="1"/>
  <c r="J57" i="24"/>
  <c r="X57" i="24" s="1"/>
  <c r="Z57" i="24" s="1"/>
  <c r="AD131" i="24" s="1"/>
  <c r="S118" i="1" s="1"/>
  <c r="D113" i="10" s="1"/>
  <c r="N113" i="10" s="1"/>
  <c r="J33" i="24"/>
  <c r="X33" i="24" s="1"/>
  <c r="Z33" i="24" s="1"/>
  <c r="J30" i="24"/>
  <c r="X30" i="24"/>
  <c r="Z30" i="24" s="1"/>
  <c r="J37" i="24"/>
  <c r="X37" i="24" s="1"/>
  <c r="Z37" i="24" s="1"/>
  <c r="AD26" i="24" s="1"/>
  <c r="J53" i="24"/>
  <c r="X53" i="24" s="1"/>
  <c r="Z53" i="24" s="1"/>
  <c r="J52" i="24"/>
  <c r="X52" i="24" s="1"/>
  <c r="Z52" i="24" s="1"/>
  <c r="J36" i="24"/>
  <c r="X36" i="24" s="1"/>
  <c r="J45" i="24"/>
  <c r="X45" i="24" s="1"/>
  <c r="Z45" i="24" s="1"/>
  <c r="AD57" i="24" s="1"/>
  <c r="S44" i="1" s="1"/>
  <c r="D39" i="10" s="1"/>
  <c r="J46" i="24"/>
  <c r="X46" i="24" s="1"/>
  <c r="Z46" i="24" s="1"/>
  <c r="AD59" i="24" s="1"/>
  <c r="S46" i="1" s="1"/>
  <c r="D41" i="10" s="1"/>
  <c r="J32" i="24"/>
  <c r="X32" i="24" s="1"/>
  <c r="Z32" i="24" s="1"/>
  <c r="AD125" i="24" s="1"/>
  <c r="S112" i="1" s="1"/>
  <c r="D107" i="10" s="1"/>
  <c r="X40" i="24"/>
  <c r="Z40" i="24" s="1"/>
  <c r="J55" i="24"/>
  <c r="X55" i="24" s="1"/>
  <c r="Z55" i="24" s="1"/>
  <c r="AD121" i="24" s="1"/>
  <c r="S108" i="1" s="1"/>
  <c r="D103" i="10" s="1"/>
  <c r="J54" i="24"/>
  <c r="X54" i="24" s="1"/>
  <c r="Z54" i="24" s="1"/>
  <c r="J44" i="24"/>
  <c r="X44" i="24" s="1"/>
  <c r="Z44" i="24" s="1"/>
  <c r="AD56" i="24" s="1"/>
  <c r="S43" i="1" s="1"/>
  <c r="D38" i="10" s="1"/>
  <c r="J51" i="24"/>
  <c r="X51" i="24" s="1"/>
  <c r="Z51" i="24" s="1"/>
  <c r="AD115" i="24" s="1"/>
  <c r="S102" i="1" s="1"/>
  <c r="D97" i="10" s="1"/>
  <c r="J47" i="24"/>
  <c r="X47" i="24" s="1"/>
  <c r="Z47" i="24" s="1"/>
  <c r="AD50" i="24" s="1"/>
  <c r="S37" i="1" s="1"/>
  <c r="D32" i="10" s="1"/>
  <c r="N32" i="10" s="1"/>
  <c r="J35" i="24"/>
  <c r="X35" i="24" s="1"/>
  <c r="Z35" i="24" s="1"/>
  <c r="AD126" i="24" s="1"/>
  <c r="S113" i="1" s="1"/>
  <c r="D108" i="10" s="1"/>
  <c r="J38" i="24"/>
  <c r="X38" i="24" s="1"/>
  <c r="Z38" i="24" s="1"/>
  <c r="AD30" i="24" s="1"/>
  <c r="S17" i="1" s="1"/>
  <c r="D12" i="10" s="1"/>
  <c r="J48" i="24"/>
  <c r="X48" i="24" s="1"/>
  <c r="Z48" i="24" s="1"/>
  <c r="AD51" i="24" s="1"/>
  <c r="S38" i="1" s="1"/>
  <c r="D33" i="10" s="1"/>
  <c r="J41" i="24"/>
  <c r="X41" i="24" s="1"/>
  <c r="Z41" i="24" s="1"/>
  <c r="AD34" i="24" s="1"/>
  <c r="S21" i="1" s="1"/>
  <c r="D16" i="10" s="1"/>
  <c r="J43" i="24"/>
  <c r="X43" i="24" s="1"/>
  <c r="Z43" i="24" s="1"/>
  <c r="AD38" i="24" s="1"/>
  <c r="S25" i="1" s="1"/>
  <c r="D20" i="10" s="1"/>
  <c r="Q20" i="10" s="1"/>
  <c r="J31" i="24"/>
  <c r="X31" i="24" s="1"/>
  <c r="Z31" i="24" s="1"/>
  <c r="AD103" i="24" s="1"/>
  <c r="S90" i="1" s="1"/>
  <c r="D85" i="10" s="1"/>
  <c r="J42" i="24"/>
  <c r="X42" i="24" s="1"/>
  <c r="Z42" i="24" s="1"/>
  <c r="AD36" i="24" s="1"/>
  <c r="S23" i="1" s="1"/>
  <c r="D18" i="10" s="1"/>
  <c r="S115" i="1" l="1"/>
  <c r="D110" i="10" s="1"/>
  <c r="Z36" i="24"/>
  <c r="AD127" i="24" s="1"/>
  <c r="AD52" i="24"/>
  <c r="S39" i="1" s="1"/>
  <c r="D34" i="10" s="1"/>
  <c r="S13" i="1"/>
  <c r="D8" i="10" s="1"/>
  <c r="AD101" i="24"/>
  <c r="S88" i="1" s="1"/>
  <c r="D83" i="10" s="1"/>
  <c r="Q83" i="10" s="1"/>
  <c r="T107" i="10"/>
  <c r="O107" i="10"/>
  <c r="M107" i="10"/>
  <c r="AD129" i="24"/>
  <c r="S116" i="1" s="1"/>
  <c r="D111" i="10" s="1"/>
  <c r="Q111" i="10" s="1"/>
  <c r="M32" i="10"/>
  <c r="S107" i="10"/>
  <c r="N107" i="10"/>
  <c r="O97" i="10"/>
  <c r="Q97" i="10"/>
  <c r="R97" i="10"/>
  <c r="P97" i="10"/>
  <c r="T97" i="10"/>
  <c r="S97" i="10"/>
  <c r="R12" i="10"/>
  <c r="Q12" i="10"/>
  <c r="M12" i="10"/>
  <c r="N41" i="10"/>
  <c r="M41" i="10"/>
  <c r="S41" i="10"/>
  <c r="P41" i="10"/>
  <c r="Q41" i="10"/>
  <c r="O41" i="10"/>
  <c r="O113" i="10"/>
  <c r="AD100" i="24"/>
  <c r="S87" i="1" s="1"/>
  <c r="D82" i="10" s="1"/>
  <c r="P82" i="10" s="1"/>
  <c r="AD33" i="24"/>
  <c r="S20" i="1" s="1"/>
  <c r="D15" i="10" s="1"/>
  <c r="P15" i="10" s="1"/>
  <c r="O32" i="10"/>
  <c r="Q16" i="10"/>
  <c r="N16" i="10"/>
  <c r="S16" i="10"/>
  <c r="T16" i="10"/>
  <c r="P16" i="10"/>
  <c r="O16" i="10"/>
  <c r="R16" i="10"/>
  <c r="M16" i="10"/>
  <c r="O18" i="10"/>
  <c r="M18" i="10"/>
  <c r="P18" i="10"/>
  <c r="T18" i="10"/>
  <c r="Q18" i="10"/>
  <c r="N18" i="10"/>
  <c r="S18" i="10"/>
  <c r="R18" i="10"/>
  <c r="P104" i="10"/>
  <c r="Q104" i="10"/>
  <c r="R104" i="10"/>
  <c r="S104" i="10"/>
  <c r="O104" i="10"/>
  <c r="T104" i="10"/>
  <c r="N104" i="10"/>
  <c r="M104" i="10"/>
  <c r="R85" i="10"/>
  <c r="T85" i="10"/>
  <c r="N85" i="10"/>
  <c r="S85" i="10"/>
  <c r="P85" i="10"/>
  <c r="Q85" i="10"/>
  <c r="M85" i="10"/>
  <c r="O85" i="10"/>
  <c r="P38" i="10"/>
  <c r="O38" i="10"/>
  <c r="S38" i="10"/>
  <c r="N38" i="10"/>
  <c r="T38" i="10"/>
  <c r="M38" i="10"/>
  <c r="Q113" i="10"/>
  <c r="S113" i="10"/>
  <c r="P113" i="10"/>
  <c r="M113" i="10"/>
  <c r="R113" i="10"/>
  <c r="T113" i="10"/>
  <c r="R38" i="10"/>
  <c r="P39" i="10"/>
  <c r="R39" i="10"/>
  <c r="N39" i="10"/>
  <c r="S39" i="10"/>
  <c r="T39" i="10"/>
  <c r="Q39" i="10"/>
  <c r="Q89" i="10"/>
  <c r="T89" i="10"/>
  <c r="R89" i="10"/>
  <c r="S89" i="10"/>
  <c r="P89" i="10"/>
  <c r="M89" i="10"/>
  <c r="O89" i="10"/>
  <c r="N89" i="10"/>
  <c r="P33" i="10"/>
  <c r="T33" i="10"/>
  <c r="S33" i="10"/>
  <c r="O33" i="10"/>
  <c r="Q33" i="10"/>
  <c r="N33" i="10"/>
  <c r="M33" i="10"/>
  <c r="R33" i="10"/>
  <c r="Q32" i="10"/>
  <c r="S103" i="10"/>
  <c r="M103" i="10"/>
  <c r="N103" i="10"/>
  <c r="P103" i="10"/>
  <c r="R103" i="10"/>
  <c r="O103" i="10"/>
  <c r="T103" i="10"/>
  <c r="N12" i="10"/>
  <c r="O12" i="10"/>
  <c r="S12" i="10"/>
  <c r="P12" i="10"/>
  <c r="T12" i="10"/>
  <c r="X58" i="24"/>
  <c r="O20" i="10"/>
  <c r="T20" i="10"/>
  <c r="M20" i="10"/>
  <c r="P20" i="10"/>
  <c r="R20" i="10"/>
  <c r="S20" i="10"/>
  <c r="N20" i="10"/>
  <c r="Q38" i="10"/>
  <c r="S32" i="10"/>
  <c r="T32" i="10"/>
  <c r="R32" i="10"/>
  <c r="O39" i="10"/>
  <c r="P32" i="10"/>
  <c r="Q103" i="10"/>
  <c r="M39" i="10"/>
  <c r="N97" i="10"/>
  <c r="M97" i="10"/>
  <c r="P107" i="10"/>
  <c r="Q107" i="10"/>
  <c r="R107" i="10"/>
  <c r="T41" i="10"/>
  <c r="R41" i="10"/>
  <c r="P110" i="10" l="1"/>
  <c r="M110" i="10"/>
  <c r="S110" i="10"/>
  <c r="T110" i="10"/>
  <c r="O110" i="10"/>
  <c r="R110" i="10"/>
  <c r="Q110" i="10"/>
  <c r="N110" i="10"/>
  <c r="S114" i="1"/>
  <c r="D109" i="10" s="1"/>
  <c r="N34" i="10"/>
  <c r="P34" i="10"/>
  <c r="M34" i="10"/>
  <c r="O34" i="10"/>
  <c r="T34" i="10"/>
  <c r="Q34" i="10"/>
  <c r="S34" i="10"/>
  <c r="R34" i="10"/>
  <c r="O108" i="10"/>
  <c r="Q108" i="10"/>
  <c r="N108" i="10"/>
  <c r="R108" i="10"/>
  <c r="S108" i="10"/>
  <c r="M108" i="10"/>
  <c r="T108" i="10"/>
  <c r="P108" i="10"/>
  <c r="O83" i="10"/>
  <c r="R83" i="10"/>
  <c r="P83" i="10"/>
  <c r="N83" i="10"/>
  <c r="M83" i="10"/>
  <c r="T83" i="10"/>
  <c r="S83" i="10"/>
  <c r="S111" i="10"/>
  <c r="R111" i="10"/>
  <c r="O111" i="10"/>
  <c r="N111" i="10"/>
  <c r="P111" i="10"/>
  <c r="M111" i="10"/>
  <c r="T111" i="10"/>
  <c r="M82" i="10"/>
  <c r="T82" i="10"/>
  <c r="R82" i="10"/>
  <c r="S15" i="10"/>
  <c r="N15" i="10"/>
  <c r="V41" i="10"/>
  <c r="G43" i="8" s="1"/>
  <c r="H43" i="8" s="1"/>
  <c r="J43" i="8" s="1"/>
  <c r="V33" i="10"/>
  <c r="G35" i="8" s="1"/>
  <c r="H35" i="8" s="1"/>
  <c r="I35" i="8" s="1"/>
  <c r="V20" i="10"/>
  <c r="G22" i="8" s="1"/>
  <c r="D15" i="14" s="1"/>
  <c r="O15" i="10"/>
  <c r="T15" i="10"/>
  <c r="V97" i="10"/>
  <c r="G99" i="8" s="1"/>
  <c r="H99" i="8" s="1"/>
  <c r="V104" i="10"/>
  <c r="G106" i="8" s="1"/>
  <c r="H106" i="8" s="1"/>
  <c r="R15" i="10"/>
  <c r="S82" i="10"/>
  <c r="O82" i="10"/>
  <c r="V89" i="10"/>
  <c r="G91" i="8" s="1"/>
  <c r="H91" i="8" s="1"/>
  <c r="V113" i="10"/>
  <c r="G115" i="8" s="1"/>
  <c r="H115" i="8" s="1"/>
  <c r="AF115" i="8" s="1"/>
  <c r="Q15" i="10"/>
  <c r="V16" i="10"/>
  <c r="G18" i="8" s="1"/>
  <c r="H18" i="8" s="1"/>
  <c r="I18" i="8" s="1"/>
  <c r="Q82" i="10"/>
  <c r="V39" i="10"/>
  <c r="G41" i="8" s="1"/>
  <c r="V103" i="10"/>
  <c r="G105" i="8" s="1"/>
  <c r="H105" i="8" s="1"/>
  <c r="V107" i="10"/>
  <c r="G109" i="8" s="1"/>
  <c r="D58" i="14" s="1"/>
  <c r="V32" i="10"/>
  <c r="G34" i="8" s="1"/>
  <c r="H34" i="8" s="1"/>
  <c r="V18" i="10"/>
  <c r="G20" i="8" s="1"/>
  <c r="H20" i="8" s="1"/>
  <c r="I20" i="8" s="1"/>
  <c r="V12" i="10"/>
  <c r="G14" i="8" s="1"/>
  <c r="H14" i="8" s="1"/>
  <c r="M15" i="10"/>
  <c r="N82" i="10"/>
  <c r="V38" i="10"/>
  <c r="G40" i="8" s="1"/>
  <c r="D31" i="15" s="1"/>
  <c r="Q8" i="10"/>
  <c r="N8" i="10"/>
  <c r="P8" i="10"/>
  <c r="S8" i="10"/>
  <c r="T8" i="10"/>
  <c r="R8" i="10"/>
  <c r="M8" i="10"/>
  <c r="O8" i="10"/>
  <c r="V110" i="10" l="1"/>
  <c r="G112" i="8" s="1"/>
  <c r="H112" i="8" s="1"/>
  <c r="M109" i="10"/>
  <c r="Q109" i="10"/>
  <c r="O109" i="10"/>
  <c r="N109" i="10"/>
  <c r="T109" i="10"/>
  <c r="P109" i="10"/>
  <c r="R109" i="10"/>
  <c r="S109" i="10"/>
  <c r="V108" i="10"/>
  <c r="G110" i="8" s="1"/>
  <c r="H110" i="8" s="1"/>
  <c r="V34" i="10"/>
  <c r="G36" i="8" s="1"/>
  <c r="H36" i="8" s="1"/>
  <c r="E18" i="14" s="1"/>
  <c r="E69" i="17" s="1"/>
  <c r="D42" i="15"/>
  <c r="V111" i="10"/>
  <c r="G113" i="8" s="1"/>
  <c r="H113" i="8" s="1"/>
  <c r="E61" i="14" s="1"/>
  <c r="E112" i="17" s="1"/>
  <c r="D51" i="14"/>
  <c r="AB35" i="8"/>
  <c r="AF35" i="8"/>
  <c r="J35" i="8"/>
  <c r="D11" i="16"/>
  <c r="AB43" i="8"/>
  <c r="J20" i="8"/>
  <c r="AB20" i="8"/>
  <c r="D12" i="15"/>
  <c r="D12" i="14"/>
  <c r="D45" i="15"/>
  <c r="H109" i="8"/>
  <c r="E58" i="14" s="1"/>
  <c r="E109" i="17" s="1"/>
  <c r="D57" i="14"/>
  <c r="D15" i="15"/>
  <c r="H22" i="8"/>
  <c r="E15" i="15" s="1"/>
  <c r="E66" i="19" s="1"/>
  <c r="D17" i="14"/>
  <c r="D48" i="14"/>
  <c r="I43" i="8"/>
  <c r="AF43" i="8"/>
  <c r="D17" i="15"/>
  <c r="D20" i="14"/>
  <c r="AF18" i="8"/>
  <c r="AF20" i="8"/>
  <c r="D20" i="15"/>
  <c r="V15" i="10"/>
  <c r="G17" i="8" s="1"/>
  <c r="D31" i="14"/>
  <c r="J115" i="8"/>
  <c r="H41" i="8"/>
  <c r="E20" i="15" s="1"/>
  <c r="E71" i="19" s="1"/>
  <c r="D44" i="15"/>
  <c r="H40" i="8"/>
  <c r="E31" i="15" s="1"/>
  <c r="E82" i="19" s="1"/>
  <c r="I115" i="8"/>
  <c r="D56" i="14"/>
  <c r="AB115" i="8"/>
  <c r="AB18" i="8"/>
  <c r="J18" i="8"/>
  <c r="D62" i="14"/>
  <c r="E57" i="14"/>
  <c r="E108" i="17" s="1"/>
  <c r="I106" i="8"/>
  <c r="AF106" i="8"/>
  <c r="AB106" i="8"/>
  <c r="J106" i="8"/>
  <c r="E62" i="14"/>
  <c r="E113" i="17" s="1"/>
  <c r="I112" i="8"/>
  <c r="AB112" i="8"/>
  <c r="AF112" i="8"/>
  <c r="J112" i="8"/>
  <c r="E48" i="14"/>
  <c r="E99" i="17" s="1"/>
  <c r="AB91" i="8"/>
  <c r="I91" i="8"/>
  <c r="J91" i="8"/>
  <c r="AF91" i="8"/>
  <c r="E42" i="15"/>
  <c r="E93" i="19" s="1"/>
  <c r="E51" i="14"/>
  <c r="E102" i="17" s="1"/>
  <c r="AB99" i="8"/>
  <c r="J99" i="8"/>
  <c r="I99" i="8"/>
  <c r="AF99" i="8"/>
  <c r="E12" i="15"/>
  <c r="E63" i="19" s="1"/>
  <c r="E11" i="16"/>
  <c r="E62" i="21" s="1"/>
  <c r="E12" i="14"/>
  <c r="E63" i="17" s="1"/>
  <c r="AF14" i="8"/>
  <c r="AB14" i="8"/>
  <c r="I14" i="8"/>
  <c r="J14" i="8"/>
  <c r="E44" i="15"/>
  <c r="E95" i="19" s="1"/>
  <c r="E56" i="14"/>
  <c r="E107" i="17" s="1"/>
  <c r="AF105" i="8"/>
  <c r="J105" i="8"/>
  <c r="AB105" i="8"/>
  <c r="I105" i="8"/>
  <c r="V8" i="10"/>
  <c r="E17" i="15"/>
  <c r="E68" i="19" s="1"/>
  <c r="E17" i="14"/>
  <c r="E68" i="17" s="1"/>
  <c r="I34" i="8"/>
  <c r="J34" i="8"/>
  <c r="AF34" i="8"/>
  <c r="AB34" i="8"/>
  <c r="D18" i="15" l="1"/>
  <c r="I36" i="8"/>
  <c r="D18" i="14"/>
  <c r="AB36" i="8"/>
  <c r="AF36" i="8"/>
  <c r="J36" i="8"/>
  <c r="G18" i="15" s="1"/>
  <c r="E18" i="15"/>
  <c r="E69" i="19" s="1"/>
  <c r="V109" i="10"/>
  <c r="G111" i="8" s="1"/>
  <c r="D22" i="16" s="1"/>
  <c r="I110" i="8"/>
  <c r="F59" i="14" s="1"/>
  <c r="E59" i="14"/>
  <c r="E110" i="17" s="1"/>
  <c r="AB110" i="8"/>
  <c r="Y59" i="14" s="1"/>
  <c r="D61" i="14"/>
  <c r="AF110" i="8"/>
  <c r="AC59" i="14" s="1"/>
  <c r="J110" i="8"/>
  <c r="G59" i="14" s="1"/>
  <c r="D59" i="14"/>
  <c r="AB109" i="8"/>
  <c r="Y45" i="15" s="1"/>
  <c r="J113" i="8"/>
  <c r="G61" i="14" s="1"/>
  <c r="J22" i="8"/>
  <c r="G15" i="14" s="1"/>
  <c r="AF22" i="8"/>
  <c r="AC15" i="15" s="1"/>
  <c r="AB113" i="8"/>
  <c r="Y61" i="14" s="1"/>
  <c r="I113" i="8"/>
  <c r="E45" i="15"/>
  <c r="E96" i="19" s="1"/>
  <c r="AF113" i="8"/>
  <c r="AC61" i="14" s="1"/>
  <c r="AB22" i="8"/>
  <c r="Y15" i="14" s="1"/>
  <c r="I22" i="8"/>
  <c r="F15" i="14" s="1"/>
  <c r="E15" i="14"/>
  <c r="E66" i="17" s="1"/>
  <c r="J109" i="8"/>
  <c r="G45" i="15" s="1"/>
  <c r="I109" i="8"/>
  <c r="F58" i="14" s="1"/>
  <c r="AF109" i="8"/>
  <c r="AC58" i="14" s="1"/>
  <c r="AB41" i="8"/>
  <c r="Y20" i="14" s="1"/>
  <c r="I41" i="8"/>
  <c r="F20" i="14" s="1"/>
  <c r="AF40" i="8"/>
  <c r="AC31" i="15" s="1"/>
  <c r="D14" i="15"/>
  <c r="D14" i="14"/>
  <c r="H17" i="8"/>
  <c r="D13" i="16"/>
  <c r="AF41" i="8"/>
  <c r="AC20" i="14" s="1"/>
  <c r="E20" i="14"/>
  <c r="E71" i="17" s="1"/>
  <c r="AB40" i="8"/>
  <c r="Y31" i="14" s="1"/>
  <c r="E31" i="14"/>
  <c r="E82" i="17" s="1"/>
  <c r="I40" i="8"/>
  <c r="F31" i="15" s="1"/>
  <c r="J40" i="8"/>
  <c r="G31" i="15" s="1"/>
  <c r="J41" i="8"/>
  <c r="G20" i="14" s="1"/>
  <c r="AC44" i="15"/>
  <c r="AC56" i="14"/>
  <c r="F18" i="15"/>
  <c r="F18" i="14"/>
  <c r="G51" i="14"/>
  <c r="G42" i="15"/>
  <c r="AC48" i="14"/>
  <c r="Y62" i="14"/>
  <c r="AC51" i="14"/>
  <c r="AC42" i="15"/>
  <c r="G62" i="14"/>
  <c r="G56" i="14"/>
  <c r="G44" i="15"/>
  <c r="Y42" i="15"/>
  <c r="Y51" i="14"/>
  <c r="G48" i="14"/>
  <c r="F62" i="14"/>
  <c r="Y44" i="15"/>
  <c r="Y56" i="14"/>
  <c r="F51" i="14"/>
  <c r="F42" i="15"/>
  <c r="Y17" i="15"/>
  <c r="Y17" i="14"/>
  <c r="G57" i="14"/>
  <c r="Y48" i="14"/>
  <c r="Y57" i="14"/>
  <c r="AC17" i="14"/>
  <c r="AC17" i="15"/>
  <c r="AC57" i="14"/>
  <c r="F17" i="15"/>
  <c r="F17" i="14"/>
  <c r="Y11" i="16"/>
  <c r="Y12" i="14"/>
  <c r="Y12" i="15"/>
  <c r="AC11" i="16"/>
  <c r="AC12" i="15"/>
  <c r="AC12" i="14"/>
  <c r="F57" i="14"/>
  <c r="AC62" i="14"/>
  <c r="G10" i="8"/>
  <c r="Y18" i="14"/>
  <c r="Y18" i="15"/>
  <c r="F48" i="14"/>
  <c r="G12" i="14"/>
  <c r="G11" i="16"/>
  <c r="G12" i="15"/>
  <c r="AC18" i="14"/>
  <c r="AC18" i="15"/>
  <c r="G17" i="15"/>
  <c r="G17" i="14"/>
  <c r="F12" i="15"/>
  <c r="F11" i="16"/>
  <c r="F12" i="14"/>
  <c r="F56" i="14"/>
  <c r="F44" i="15"/>
  <c r="D46" i="15" l="1"/>
  <c r="G18" i="14"/>
  <c r="H111" i="8"/>
  <c r="D60" i="14"/>
  <c r="G58" i="14"/>
  <c r="Y20" i="15"/>
  <c r="AC31" i="14"/>
  <c r="F20" i="15"/>
  <c r="AC15" i="14"/>
  <c r="F45" i="15"/>
  <c r="Y58" i="14"/>
  <c r="G15" i="15"/>
  <c r="F61" i="14"/>
  <c r="F15" i="15"/>
  <c r="Y15" i="15"/>
  <c r="AC45" i="15"/>
  <c r="G20" i="15"/>
  <c r="G31" i="14"/>
  <c r="Y31" i="15"/>
  <c r="F31" i="14"/>
  <c r="E14" i="15"/>
  <c r="E65" i="19" s="1"/>
  <c r="J17" i="8"/>
  <c r="E13" i="16"/>
  <c r="E64" i="21" s="1"/>
  <c r="AB17" i="8"/>
  <c r="E14" i="14"/>
  <c r="E65" i="17" s="1"/>
  <c r="AF17" i="8"/>
  <c r="I17" i="8"/>
  <c r="AC20" i="15"/>
  <c r="H10" i="8"/>
  <c r="D9" i="15"/>
  <c r="D9" i="16"/>
  <c r="D9" i="14"/>
  <c r="E60" i="14" l="1"/>
  <c r="E111" i="17" s="1"/>
  <c r="J111" i="8"/>
  <c r="I111" i="8"/>
  <c r="E22" i="16"/>
  <c r="E73" i="21" s="1"/>
  <c r="AF111" i="8"/>
  <c r="E46" i="15"/>
  <c r="E97" i="19" s="1"/>
  <c r="AB111" i="8"/>
  <c r="I10" i="8"/>
  <c r="J10" i="8"/>
  <c r="G9" i="14" s="1"/>
  <c r="AB10" i="8"/>
  <c r="F13" i="16"/>
  <c r="F14" i="15"/>
  <c r="F14" i="14"/>
  <c r="Y13" i="16"/>
  <c r="Y14" i="14"/>
  <c r="Y14" i="15"/>
  <c r="AC13" i="16"/>
  <c r="AC14" i="15"/>
  <c r="AC14" i="14"/>
  <c r="G13" i="16"/>
  <c r="G14" i="15"/>
  <c r="G14" i="14"/>
  <c r="E9" i="15"/>
  <c r="E9" i="14"/>
  <c r="E60" i="17" s="1"/>
  <c r="E9" i="16"/>
  <c r="AF10" i="8"/>
  <c r="Y60" i="14" l="1"/>
  <c r="Y46" i="15"/>
  <c r="AC60" i="14"/>
  <c r="AC46" i="15"/>
  <c r="F60" i="14"/>
  <c r="F22" i="16"/>
  <c r="F46" i="15"/>
  <c r="G60" i="14"/>
  <c r="G22" i="16"/>
  <c r="G46" i="15"/>
  <c r="E60" i="19"/>
  <c r="Y9" i="14"/>
  <c r="Y9" i="15"/>
  <c r="Y9" i="16"/>
  <c r="AC9" i="14"/>
  <c r="AC9" i="16"/>
  <c r="AC9" i="15"/>
  <c r="G9" i="15"/>
  <c r="G9" i="16"/>
  <c r="F9" i="14"/>
  <c r="F9" i="15"/>
  <c r="F9" i="16"/>
  <c r="E60" i="21"/>
  <c r="Y27" i="24" l="1"/>
  <c r="Y58" i="24" s="1"/>
  <c r="Z58" i="24" s="1"/>
  <c r="Z27" i="24" l="1"/>
  <c r="AD104" i="24" s="1"/>
  <c r="AD134" i="24" s="1"/>
  <c r="S91" i="1" l="1"/>
  <c r="S121" i="1" s="1"/>
  <c r="D86" i="10" l="1"/>
  <c r="S86" i="10" s="1"/>
  <c r="S116" i="10" s="1"/>
  <c r="U87" i="10" s="1"/>
  <c r="V87" i="10" s="1"/>
  <c r="G89" i="8" s="1"/>
  <c r="R86" i="10" l="1"/>
  <c r="R116" i="10" s="1"/>
  <c r="U86" i="10" s="1"/>
  <c r="T86" i="10"/>
  <c r="T116" i="10" s="1"/>
  <c r="U88" i="10" s="1"/>
  <c r="V88" i="10" s="1"/>
  <c r="G90" i="8" s="1"/>
  <c r="H90" i="8" s="1"/>
  <c r="D116" i="10"/>
  <c r="P86" i="10"/>
  <c r="P116" i="10" s="1"/>
  <c r="U83" i="10" s="1"/>
  <c r="V83" i="10" s="1"/>
  <c r="G85" i="8" s="1"/>
  <c r="N86" i="10"/>
  <c r="N116" i="10" s="1"/>
  <c r="O86" i="10"/>
  <c r="O116" i="10" s="1"/>
  <c r="U82" i="10" s="1"/>
  <c r="V82" i="10" s="1"/>
  <c r="G84" i="8" s="1"/>
  <c r="D41" i="14" s="1"/>
  <c r="M86" i="10"/>
  <c r="M116" i="10" s="1"/>
  <c r="Q86" i="10"/>
  <c r="Q116" i="10" s="1"/>
  <c r="U85" i="10" s="1"/>
  <c r="D47" i="14"/>
  <c r="H89" i="8"/>
  <c r="D46" i="14"/>
  <c r="V85" i="10" l="1"/>
  <c r="G87" i="8" s="1"/>
  <c r="H87" i="8" s="1"/>
  <c r="M117" i="10"/>
  <c r="H84" i="8"/>
  <c r="I84" i="8" s="1"/>
  <c r="U77" i="10"/>
  <c r="V77" i="10" s="1"/>
  <c r="V86" i="10"/>
  <c r="G88" i="8" s="1"/>
  <c r="D45" i="14" s="1"/>
  <c r="D42" i="14"/>
  <c r="H85" i="8"/>
  <c r="J89" i="8"/>
  <c r="AF89" i="8"/>
  <c r="I89" i="8"/>
  <c r="AB89" i="8"/>
  <c r="E46" i="14"/>
  <c r="E97" i="17" s="1"/>
  <c r="E47" i="14"/>
  <c r="E98" i="17" s="1"/>
  <c r="I90" i="8"/>
  <c r="J90" i="8"/>
  <c r="AB90" i="8"/>
  <c r="AF90" i="8"/>
  <c r="AF84" i="8" l="1"/>
  <c r="E41" i="14"/>
  <c r="E92" i="17" s="1"/>
  <c r="U116" i="10"/>
  <c r="AB84" i="8"/>
  <c r="J84" i="8"/>
  <c r="G41" i="14" s="1"/>
  <c r="D44" i="14"/>
  <c r="D19" i="16"/>
  <c r="H88" i="8"/>
  <c r="E39" i="15" s="1"/>
  <c r="E90" i="19" s="1"/>
  <c r="D39" i="15"/>
  <c r="AC41" i="14"/>
  <c r="Y46" i="14"/>
  <c r="Y41" i="14"/>
  <c r="F46" i="14"/>
  <c r="F41" i="14"/>
  <c r="G79" i="8"/>
  <c r="H79" i="8" s="1"/>
  <c r="E38" i="14" s="1"/>
  <c r="V116" i="10"/>
  <c r="AC46" i="14"/>
  <c r="AC47" i="14"/>
  <c r="G46" i="14"/>
  <c r="AB87" i="8"/>
  <c r="E44" i="14"/>
  <c r="E95" i="17" s="1"/>
  <c r="AF87" i="8"/>
  <c r="J87" i="8"/>
  <c r="I87" i="8"/>
  <c r="Y47" i="14"/>
  <c r="G47" i="14"/>
  <c r="E42" i="14"/>
  <c r="E93" i="17" s="1"/>
  <c r="J85" i="8"/>
  <c r="AB85" i="8"/>
  <c r="AF85" i="8"/>
  <c r="I85" i="8"/>
  <c r="F47" i="14"/>
  <c r="AB88" i="8" l="1"/>
  <c r="J88" i="8"/>
  <c r="G45" i="14" s="1"/>
  <c r="AF88" i="8"/>
  <c r="I88" i="8"/>
  <c r="F39" i="15" s="1"/>
  <c r="E45" i="14"/>
  <c r="E96" i="17" s="1"/>
  <c r="E19" i="16"/>
  <c r="E70" i="21" s="1"/>
  <c r="G39" i="15"/>
  <c r="Y19" i="16"/>
  <c r="AC19" i="16"/>
  <c r="G19" i="16"/>
  <c r="F19" i="16"/>
  <c r="AC39" i="15"/>
  <c r="F42" i="14"/>
  <c r="Y45" i="14"/>
  <c r="AC42" i="14"/>
  <c r="F44" i="14"/>
  <c r="Y42" i="14"/>
  <c r="G44" i="14"/>
  <c r="Y39" i="15"/>
  <c r="F45" i="14"/>
  <c r="AC45" i="14"/>
  <c r="G42" i="14"/>
  <c r="AC44" i="14"/>
  <c r="Y44" i="14"/>
  <c r="D38" i="14"/>
  <c r="D65" i="14" s="1"/>
  <c r="D16" i="16"/>
  <c r="D24" i="16" s="1"/>
  <c r="G118" i="8"/>
  <c r="D36" i="15"/>
  <c r="D49" i="15" s="1"/>
  <c r="E36" i="15" l="1"/>
  <c r="E16" i="16"/>
  <c r="AB79" i="8"/>
  <c r="AF79" i="8"/>
  <c r="I79" i="8"/>
  <c r="H118" i="8"/>
  <c r="D117" i="9" a="1"/>
  <c r="J79" i="8"/>
  <c r="F11" i="4"/>
  <c r="M8" i="5"/>
  <c r="E148" i="9" l="1"/>
  <c r="CU157" i="9"/>
  <c r="P205" i="9"/>
  <c r="CJ170" i="9"/>
  <c r="CE184" i="9"/>
  <c r="CD185" i="9"/>
  <c r="CW167" i="9"/>
  <c r="AA225" i="9"/>
  <c r="I215" i="9"/>
  <c r="N191" i="9"/>
  <c r="CT195" i="9"/>
  <c r="AJ176" i="9"/>
  <c r="J163" i="9"/>
  <c r="CT175" i="9"/>
  <c r="BY150" i="9"/>
  <c r="AR139" i="9"/>
  <c r="Q175" i="9"/>
  <c r="AH215" i="9"/>
  <c r="AV183" i="9"/>
  <c r="CL168" i="9"/>
  <c r="CD188" i="9"/>
  <c r="AO217" i="9"/>
  <c r="BW135" i="9"/>
  <c r="K161" i="9"/>
  <c r="BH149" i="9"/>
  <c r="DE157" i="9"/>
  <c r="BN195" i="9"/>
  <c r="CX188" i="9"/>
  <c r="CM222" i="9"/>
  <c r="CW123" i="9"/>
  <c r="CF193" i="9"/>
  <c r="BD196" i="9"/>
  <c r="BU190" i="9"/>
  <c r="CH136" i="9"/>
  <c r="BD199" i="9"/>
  <c r="X135" i="9"/>
  <c r="BU121" i="9"/>
  <c r="K146" i="9"/>
  <c r="BU131" i="9"/>
  <c r="BJ149" i="9"/>
  <c r="BN154" i="9"/>
  <c r="AL190" i="9"/>
  <c r="AP206" i="9"/>
  <c r="BN124" i="9"/>
  <c r="AG166" i="9"/>
  <c r="AV137" i="9"/>
  <c r="CR137" i="9"/>
  <c r="CZ200" i="9"/>
  <c r="BF154" i="9"/>
  <c r="AR135" i="9"/>
  <c r="S141" i="9"/>
  <c r="CX197" i="9"/>
  <c r="BV173" i="9"/>
  <c r="N217" i="9"/>
  <c r="BH122" i="9"/>
  <c r="BW157" i="9"/>
  <c r="BV221" i="9"/>
  <c r="U168" i="9"/>
  <c r="DA142" i="9"/>
  <c r="CM123" i="9"/>
  <c r="H155" i="9"/>
  <c r="BJ192" i="9"/>
  <c r="CL191" i="9"/>
  <c r="BP217" i="9"/>
  <c r="X200" i="9"/>
  <c r="AA146" i="9"/>
  <c r="BH120" i="9"/>
  <c r="DA192" i="9"/>
  <c r="O178" i="9"/>
  <c r="W157" i="9"/>
  <c r="BP140" i="9"/>
  <c r="M135" i="9"/>
  <c r="CY126" i="9"/>
  <c r="P153" i="9"/>
  <c r="P137" i="9"/>
  <c r="AH184" i="9"/>
  <c r="AT170" i="9"/>
  <c r="K144" i="9"/>
  <c r="DG207" i="9"/>
  <c r="H206" i="9"/>
  <c r="BF126" i="9"/>
  <c r="BH119" i="9"/>
  <c r="CF133" i="9"/>
  <c r="BI135" i="9"/>
  <c r="BZ121" i="9"/>
  <c r="CQ218" i="9"/>
  <c r="S125" i="9"/>
  <c r="BL218" i="9"/>
  <c r="AT121" i="9"/>
  <c r="BH172" i="9"/>
  <c r="BJ159" i="9"/>
  <c r="AR131" i="9"/>
  <c r="BJ205" i="9"/>
  <c r="AB156" i="9"/>
  <c r="BY214" i="9"/>
  <c r="BZ127" i="9"/>
  <c r="AJ187" i="9"/>
  <c r="AY190" i="9"/>
  <c r="BC158" i="9"/>
  <c r="F177" i="9"/>
  <c r="CN141" i="9"/>
  <c r="BZ160" i="9"/>
  <c r="BF177" i="9"/>
  <c r="AW225" i="9"/>
  <c r="AO163" i="9"/>
  <c r="AK206" i="9"/>
  <c r="BF209" i="9"/>
  <c r="BU162" i="9"/>
  <c r="AH196" i="9"/>
  <c r="BM207" i="9"/>
  <c r="O217" i="9"/>
  <c r="AF147" i="9"/>
  <c r="BX219" i="9"/>
  <c r="BV202" i="9"/>
  <c r="N138" i="9"/>
  <c r="BS220" i="9"/>
  <c r="CB119" i="9"/>
  <c r="AH134" i="9"/>
  <c r="DD152" i="9"/>
  <c r="CQ174" i="9"/>
  <c r="BS183" i="9"/>
  <c r="DA157" i="9"/>
  <c r="BP224" i="9"/>
  <c r="DA169" i="9"/>
  <c r="BE180" i="9"/>
  <c r="BG169" i="9"/>
  <c r="O168" i="9"/>
  <c r="CS151" i="9"/>
  <c r="X140" i="9"/>
  <c r="M190" i="9"/>
  <c r="AP139" i="9"/>
  <c r="CG155" i="9"/>
  <c r="AC217" i="9"/>
  <c r="AN215" i="9"/>
  <c r="AL135" i="9"/>
  <c r="CE216" i="9"/>
  <c r="BT200" i="9"/>
  <c r="AP200" i="9"/>
  <c r="BL121" i="9"/>
  <c r="BN123" i="9"/>
  <c r="W198" i="9"/>
  <c r="AM208" i="9"/>
  <c r="BC149" i="9"/>
  <c r="AU152" i="9"/>
  <c r="Z156" i="9"/>
  <c r="CQ178" i="9"/>
  <c r="AC215" i="9"/>
  <c r="K167" i="9"/>
  <c r="F152" i="9"/>
  <c r="K219" i="9"/>
  <c r="F146" i="9"/>
  <c r="BN142" i="9"/>
  <c r="BW154" i="9"/>
  <c r="DE224" i="9"/>
  <c r="CR167" i="9"/>
  <c r="CA220" i="9"/>
  <c r="BV174" i="9"/>
  <c r="DB124" i="9"/>
  <c r="Y222" i="9"/>
  <c r="H126" i="9"/>
  <c r="BI199" i="9"/>
  <c r="AQ120" i="9"/>
  <c r="BO144" i="9"/>
  <c r="Q223" i="9"/>
  <c r="CK170" i="9"/>
  <c r="BA220" i="9"/>
  <c r="AS141" i="9"/>
  <c r="AP203" i="9"/>
  <c r="BJ139" i="9"/>
  <c r="BU216" i="9"/>
  <c r="CO224" i="9"/>
  <c r="CH128" i="9"/>
  <c r="BU177" i="9"/>
  <c r="CL124" i="9"/>
  <c r="I139" i="9"/>
  <c r="AQ177" i="9"/>
  <c r="AO124" i="9"/>
  <c r="I144" i="9"/>
  <c r="CU152" i="9"/>
  <c r="CA147" i="9"/>
  <c r="BE204" i="9"/>
  <c r="BC201" i="9"/>
  <c r="CO222" i="9"/>
  <c r="N195" i="9"/>
  <c r="BT195" i="9"/>
  <c r="T182" i="9"/>
  <c r="CV181" i="9"/>
  <c r="V193" i="9"/>
  <c r="CC124" i="9"/>
  <c r="AW125" i="9"/>
  <c r="G155" i="9"/>
  <c r="P119" i="9"/>
  <c r="Z155" i="9"/>
  <c r="F166" i="9"/>
  <c r="BR127" i="9"/>
  <c r="AA199" i="9"/>
  <c r="AM118" i="9"/>
  <c r="AN119" i="9"/>
  <c r="BH150" i="9"/>
  <c r="CZ189" i="9"/>
  <c r="CM191" i="9"/>
  <c r="CR122" i="9"/>
  <c r="H173" i="9"/>
  <c r="CL149" i="9"/>
  <c r="BW214" i="9"/>
  <c r="CG146" i="9"/>
  <c r="S196" i="9"/>
  <c r="AJ218" i="9"/>
  <c r="BU181" i="9"/>
  <c r="AR195" i="9"/>
  <c r="CX224" i="9"/>
  <c r="AY213" i="9"/>
  <c r="CG167" i="9"/>
  <c r="AK138" i="9"/>
  <c r="T196" i="9"/>
  <c r="BF175" i="9"/>
  <c r="CA176" i="9"/>
  <c r="CP195" i="9"/>
  <c r="BR120" i="9"/>
  <c r="CY158" i="9"/>
  <c r="AN138" i="9"/>
  <c r="AC164" i="9"/>
  <c r="AW147" i="9"/>
  <c r="CA136" i="9"/>
  <c r="BO206" i="9"/>
  <c r="CN134" i="9"/>
  <c r="CK163" i="9"/>
  <c r="U154" i="9"/>
  <c r="DG198" i="9"/>
  <c r="X142" i="9"/>
  <c r="BH161" i="9"/>
  <c r="AR159" i="9"/>
  <c r="BF153" i="9"/>
  <c r="AQ165" i="9"/>
  <c r="BB149" i="9"/>
  <c r="CO131" i="9"/>
  <c r="AT172" i="9"/>
  <c r="L120" i="9"/>
  <c r="AC161" i="9"/>
  <c r="CG199" i="9"/>
  <c r="AB194" i="9"/>
  <c r="BF159" i="9"/>
  <c r="V174" i="9"/>
  <c r="BK183" i="9"/>
  <c r="CO136" i="9"/>
  <c r="BS136" i="9"/>
  <c r="CC194" i="9"/>
  <c r="AF215" i="9"/>
  <c r="DA171" i="9"/>
  <c r="CT151" i="9"/>
  <c r="F154" i="9"/>
  <c r="O155" i="9"/>
  <c r="BU173" i="9"/>
  <c r="AB118" i="9"/>
  <c r="CJ167" i="9"/>
  <c r="M225" i="9"/>
  <c r="CY142" i="9"/>
  <c r="AK166" i="9"/>
  <c r="CR205" i="9"/>
  <c r="AP176" i="9"/>
  <c r="AV194" i="9"/>
  <c r="AE200" i="9"/>
  <c r="CG123" i="9"/>
  <c r="CW121" i="9"/>
  <c r="BS215" i="9"/>
  <c r="CA202" i="9"/>
  <c r="DF141" i="9"/>
  <c r="BV193" i="9"/>
  <c r="AS204" i="9"/>
  <c r="L122" i="9"/>
  <c r="AW182" i="9"/>
  <c r="DD140" i="9"/>
  <c r="CP129" i="9"/>
  <c r="CD131" i="9"/>
  <c r="AV202" i="9"/>
  <c r="CK173" i="9"/>
  <c r="CD152" i="9"/>
  <c r="R145" i="9"/>
  <c r="BW138" i="9"/>
  <c r="H186" i="9"/>
  <c r="AH170" i="9"/>
  <c r="BC225" i="9"/>
  <c r="AV225" i="9"/>
  <c r="BJ135" i="9"/>
  <c r="CR148" i="9"/>
  <c r="BD171" i="9"/>
  <c r="AS177" i="9"/>
  <c r="Q212" i="9"/>
  <c r="BM168" i="9"/>
  <c r="BX162" i="9"/>
  <c r="BH214" i="9"/>
  <c r="CC125" i="9"/>
  <c r="AB126" i="9"/>
  <c r="AD175" i="9"/>
  <c r="CK120" i="9"/>
  <c r="CB156" i="9"/>
  <c r="Z207" i="9"/>
  <c r="W172" i="9"/>
  <c r="E147" i="9"/>
  <c r="CE121" i="9"/>
  <c r="BK124" i="9"/>
  <c r="J176" i="9"/>
  <c r="R173" i="9"/>
  <c r="AN201" i="9"/>
  <c r="CZ172" i="9"/>
  <c r="CH163" i="9"/>
  <c r="CQ221" i="9"/>
  <c r="BW177" i="9"/>
  <c r="BZ204" i="9"/>
  <c r="V159" i="9"/>
  <c r="AV218" i="9"/>
  <c r="DE182" i="9"/>
  <c r="BM214" i="9"/>
  <c r="AY200" i="9"/>
  <c r="CW219" i="9"/>
  <c r="AH224" i="9"/>
  <c r="BV207" i="9"/>
  <c r="R171" i="9"/>
  <c r="AW213" i="9"/>
  <c r="DB135" i="9"/>
  <c r="BY120" i="9"/>
  <c r="BH171" i="9"/>
  <c r="BT207" i="9"/>
  <c r="BO169" i="9"/>
  <c r="DD166" i="9"/>
  <c r="DG193" i="9"/>
  <c r="X121" i="9"/>
  <c r="CB170" i="9"/>
  <c r="AB129" i="9"/>
  <c r="BD160" i="9"/>
  <c r="AN178" i="9"/>
  <c r="AH156" i="9"/>
  <c r="G152" i="9"/>
  <c r="CV127" i="9"/>
  <c r="BR137" i="9"/>
  <c r="BV182" i="9"/>
  <c r="AK127" i="9"/>
  <c r="CP123" i="9"/>
  <c r="CZ182" i="9"/>
  <c r="BB145" i="9"/>
  <c r="CP155" i="9"/>
  <c r="CP213" i="9"/>
  <c r="BU129" i="9"/>
  <c r="BX132" i="9"/>
  <c r="CA131" i="9"/>
  <c r="X216" i="9"/>
  <c r="CD126" i="9"/>
  <c r="CH144" i="9"/>
  <c r="BQ210" i="9"/>
  <c r="AW196" i="9"/>
  <c r="BY136" i="9"/>
  <c r="CM178" i="9"/>
  <c r="AQ176" i="9"/>
  <c r="CU148" i="9"/>
  <c r="CJ192" i="9"/>
  <c r="BX208" i="9"/>
  <c r="AM215" i="9"/>
  <c r="DC148" i="9"/>
  <c r="AD126" i="9"/>
  <c r="BE134" i="9"/>
  <c r="AX206" i="9"/>
  <c r="CK176" i="9"/>
  <c r="BP122" i="9"/>
  <c r="W180" i="9"/>
  <c r="M173" i="9"/>
  <c r="V128" i="9"/>
  <c r="J127" i="9"/>
  <c r="AH153" i="9"/>
  <c r="CI164" i="9"/>
  <c r="CM220" i="9"/>
  <c r="CW172" i="9"/>
  <c r="CG207" i="9"/>
  <c r="BK122" i="9"/>
  <c r="DG134" i="9"/>
  <c r="AT135" i="9"/>
  <c r="AU207" i="9"/>
  <c r="AR133" i="9"/>
  <c r="AD142" i="9"/>
  <c r="DB215" i="9"/>
  <c r="CE209" i="9"/>
  <c r="AD178" i="9"/>
  <c r="CQ213" i="9"/>
  <c r="AM191" i="9"/>
  <c r="BO212" i="9"/>
  <c r="CP209" i="9"/>
  <c r="T169" i="9"/>
  <c r="BN210" i="9"/>
  <c r="AY195" i="9"/>
  <c r="AX146" i="9"/>
  <c r="CT192" i="9"/>
  <c r="BB152" i="9"/>
  <c r="X160" i="9"/>
  <c r="BX200" i="9"/>
  <c r="BB203" i="9"/>
  <c r="BK222" i="9"/>
  <c r="I130" i="9"/>
  <c r="BY196" i="9"/>
  <c r="AV167" i="9"/>
  <c r="AU223" i="9"/>
  <c r="CB151" i="9"/>
  <c r="BY213" i="9"/>
  <c r="N208" i="9"/>
  <c r="CG195" i="9"/>
  <c r="Y119" i="9"/>
  <c r="BR217" i="9"/>
  <c r="AL202" i="9"/>
  <c r="I224" i="9"/>
  <c r="AU126" i="9"/>
  <c r="AC180" i="9"/>
  <c r="CM203" i="9"/>
  <c r="BC187" i="9"/>
  <c r="AO134" i="9"/>
  <c r="DG127" i="9"/>
  <c r="Z206" i="9"/>
  <c r="O126" i="9"/>
  <c r="Y223" i="9"/>
  <c r="CI203" i="9"/>
  <c r="CM214" i="9"/>
  <c r="BZ191" i="9"/>
  <c r="U196" i="9"/>
  <c r="AH147" i="9"/>
  <c r="Z210" i="9"/>
  <c r="AG196" i="9"/>
  <c r="T158" i="9"/>
  <c r="S130" i="9"/>
  <c r="CY120" i="9"/>
  <c r="CE193" i="9"/>
  <c r="Q159" i="9"/>
  <c r="E202" i="9"/>
  <c r="CY138" i="9"/>
  <c r="H167" i="9"/>
  <c r="K217" i="9"/>
  <c r="BD212" i="9"/>
  <c r="U223" i="9"/>
  <c r="CO138" i="9"/>
  <c r="CF140" i="9"/>
  <c r="BB125" i="9"/>
  <c r="CQ153" i="9"/>
  <c r="CT191" i="9"/>
  <c r="CP188" i="9"/>
  <c r="CB132" i="9"/>
  <c r="BK210" i="9"/>
  <c r="BW181" i="9"/>
  <c r="L203" i="9"/>
  <c r="BG216" i="9"/>
  <c r="AD182" i="9"/>
  <c r="BT183" i="9"/>
  <c r="M121" i="9"/>
  <c r="BR155" i="9"/>
  <c r="CT188" i="9"/>
  <c r="N142" i="9"/>
  <c r="F171" i="9"/>
  <c r="BV137" i="9"/>
  <c r="BR173" i="9"/>
  <c r="Q201" i="9"/>
  <c r="DD141" i="9"/>
  <c r="BO195" i="9"/>
  <c r="CK168" i="9"/>
  <c r="AB199" i="9"/>
  <c r="CR222" i="9"/>
  <c r="DE179" i="9"/>
  <c r="CN125" i="9"/>
  <c r="M169" i="9"/>
  <c r="BH162" i="9"/>
  <c r="BC140" i="9"/>
  <c r="AV209" i="9"/>
  <c r="CX210" i="9"/>
  <c r="AE179" i="9"/>
  <c r="CB183" i="9"/>
  <c r="AF149" i="9"/>
  <c r="AH166" i="9"/>
  <c r="BD202" i="9"/>
  <c r="AG207" i="9"/>
  <c r="DG222" i="9"/>
  <c r="BV133" i="9"/>
  <c r="CO206" i="9"/>
  <c r="AQ119" i="9"/>
  <c r="CC223" i="9"/>
  <c r="AN164" i="9"/>
  <c r="BJ131" i="9"/>
  <c r="CU215" i="9"/>
  <c r="AL123" i="9"/>
  <c r="Q130" i="9"/>
  <c r="W181" i="9"/>
  <c r="BC155" i="9"/>
  <c r="K223" i="9"/>
  <c r="DG159" i="9"/>
  <c r="CY174" i="9"/>
  <c r="BF211" i="9"/>
  <c r="CG225" i="9"/>
  <c r="CR170" i="9"/>
  <c r="BC206" i="9"/>
  <c r="CB149" i="9"/>
  <c r="AC172" i="9"/>
  <c r="BT161" i="9"/>
  <c r="CV121" i="9"/>
  <c r="AV178" i="9"/>
  <c r="BN132" i="9"/>
  <c r="AS224" i="9"/>
  <c r="X172" i="9"/>
  <c r="CD160" i="9"/>
  <c r="CJ129" i="9"/>
  <c r="AL136" i="9"/>
  <c r="M188" i="9"/>
  <c r="N165" i="9"/>
  <c r="BZ222" i="9"/>
  <c r="AX162" i="9"/>
  <c r="CB160" i="9"/>
  <c r="DC158" i="9"/>
  <c r="CR130" i="9"/>
  <c r="BY132" i="9"/>
  <c r="BL139" i="9"/>
  <c r="I145" i="9"/>
  <c r="CL121" i="9"/>
  <c r="Y147" i="9"/>
  <c r="BV125" i="9"/>
  <c r="CE206" i="9"/>
  <c r="BC191" i="9"/>
  <c r="AB211" i="9"/>
  <c r="DC223" i="9"/>
  <c r="G216" i="9"/>
  <c r="X156" i="9"/>
  <c r="N128" i="9"/>
  <c r="BN134" i="9"/>
  <c r="BW119" i="9"/>
  <c r="AZ121" i="9"/>
  <c r="CN146" i="9"/>
  <c r="CF138" i="9"/>
  <c r="BD119" i="9"/>
  <c r="M168" i="9"/>
  <c r="BR185" i="9"/>
  <c r="CV147" i="9"/>
  <c r="CT126" i="9"/>
  <c r="AH132" i="9"/>
  <c r="BI210" i="9"/>
  <c r="X155" i="9"/>
  <c r="BY170" i="9"/>
  <c r="O123" i="9"/>
  <c r="CT164" i="9"/>
  <c r="DD195" i="9"/>
  <c r="AH137" i="9"/>
  <c r="DG137" i="9"/>
  <c r="BZ205" i="9"/>
  <c r="CQ200" i="9"/>
  <c r="AN141" i="9"/>
  <c r="BZ225" i="9"/>
  <c r="CN165" i="9"/>
  <c r="CN159" i="9"/>
  <c r="AP201" i="9"/>
  <c r="AJ221" i="9"/>
  <c r="CB150" i="9"/>
  <c r="N170" i="9"/>
  <c r="AZ208" i="9"/>
  <c r="AV149" i="9"/>
  <c r="BA218" i="9"/>
  <c r="BD214" i="9"/>
  <c r="CL188" i="9"/>
  <c r="AK144" i="9"/>
  <c r="F122" i="9"/>
  <c r="BF155" i="9"/>
  <c r="CJ146" i="9"/>
  <c r="CM143" i="9"/>
  <c r="CS185" i="9"/>
  <c r="CU206" i="9"/>
  <c r="X206" i="9"/>
  <c r="CS195" i="9"/>
  <c r="AL167" i="9"/>
  <c r="BW153" i="9"/>
  <c r="CV178" i="9"/>
  <c r="Z225" i="9"/>
  <c r="AG183" i="9"/>
  <c r="CY206" i="9"/>
  <c r="BJ152" i="9"/>
  <c r="Q213" i="9"/>
  <c r="CO167" i="9"/>
  <c r="BR225" i="9"/>
  <c r="CA132" i="9"/>
  <c r="BF191" i="9"/>
  <c r="BB216" i="9"/>
  <c r="AM143" i="9"/>
  <c r="DF209" i="9"/>
  <c r="H152" i="9"/>
  <c r="BJ146" i="9"/>
  <c r="DF168" i="9"/>
  <c r="DE130" i="9"/>
  <c r="CJ161" i="9"/>
  <c r="BT190" i="9"/>
  <c r="DA168" i="9"/>
  <c r="AC218" i="9"/>
  <c r="CT199" i="9"/>
  <c r="DD118" i="9"/>
  <c r="CX200" i="9"/>
  <c r="BG192" i="9"/>
  <c r="BW120" i="9"/>
  <c r="BB138" i="9"/>
  <c r="M154" i="9"/>
  <c r="CI190" i="9"/>
  <c r="BI185" i="9"/>
  <c r="AY210" i="9"/>
  <c r="AG208" i="9"/>
  <c r="AF166" i="9"/>
  <c r="R126" i="9"/>
  <c r="F192" i="9"/>
  <c r="CP189" i="9"/>
  <c r="DD177" i="9"/>
  <c r="BW152" i="9"/>
  <c r="AV191" i="9"/>
  <c r="BT158" i="9"/>
  <c r="BV153" i="9"/>
  <c r="AQ209" i="9"/>
  <c r="DB205" i="9"/>
  <c r="AG211" i="9"/>
  <c r="DA164" i="9"/>
  <c r="AM219" i="9"/>
  <c r="AD206" i="9"/>
  <c r="AU133" i="9"/>
  <c r="AO143" i="9"/>
  <c r="CY149" i="9"/>
  <c r="BQ156" i="9"/>
  <c r="AI169" i="9"/>
  <c r="CG144" i="9"/>
  <c r="BP169" i="9"/>
  <c r="AW126" i="9"/>
  <c r="CP205" i="9"/>
  <c r="AQ201" i="9"/>
  <c r="BJ215" i="9"/>
  <c r="CX138" i="9"/>
  <c r="AJ215" i="9"/>
  <c r="AE149" i="9"/>
  <c r="T192" i="9"/>
  <c r="BA223" i="9"/>
  <c r="BO225" i="9"/>
  <c r="BC176" i="9"/>
  <c r="Q188" i="9"/>
  <c r="DE126" i="9"/>
  <c r="M181" i="9"/>
  <c r="U185" i="9"/>
  <c r="DF166" i="9"/>
  <c r="CZ157" i="9"/>
  <c r="BY212" i="9"/>
  <c r="BO165" i="9"/>
  <c r="CZ188" i="9"/>
  <c r="BX157" i="9"/>
  <c r="AG202" i="9"/>
  <c r="AN143" i="9"/>
  <c r="BB124" i="9"/>
  <c r="CA174" i="9"/>
  <c r="CB217" i="9"/>
  <c r="AK135" i="9"/>
  <c r="O177" i="9"/>
  <c r="CA133" i="9"/>
  <c r="BF210" i="9"/>
  <c r="BY209" i="9"/>
  <c r="G193" i="9"/>
  <c r="BW132" i="9"/>
  <c r="CS197" i="9"/>
  <c r="CS198" i="9"/>
  <c r="CO187" i="9"/>
  <c r="AV195" i="9"/>
  <c r="AU138" i="9"/>
  <c r="AY119" i="9"/>
  <c r="DE118" i="9"/>
  <c r="AL197" i="9"/>
  <c r="AI222" i="9"/>
  <c r="CA173" i="9"/>
  <c r="CW178" i="9"/>
  <c r="AG136" i="9"/>
  <c r="BD175" i="9"/>
  <c r="BQ129" i="9"/>
  <c r="BW206" i="9"/>
  <c r="BE182" i="9"/>
  <c r="CF217" i="9"/>
  <c r="CK140" i="9"/>
  <c r="CV161" i="9"/>
  <c r="BQ216" i="9"/>
  <c r="AY180" i="9"/>
  <c r="CR174" i="9"/>
  <c r="DG151" i="9"/>
  <c r="DB216" i="9"/>
  <c r="BJ169" i="9"/>
  <c r="AD135" i="9"/>
  <c r="S120" i="9"/>
  <c r="CI211" i="9"/>
  <c r="BV214" i="9"/>
  <c r="DB185" i="9"/>
  <c r="BJ144" i="9"/>
  <c r="S218" i="9"/>
  <c r="Z166" i="9"/>
  <c r="U161" i="9"/>
  <c r="BQ207" i="9"/>
  <c r="CC134" i="9"/>
  <c r="CP181" i="9"/>
  <c r="CO119" i="9"/>
  <c r="CD151" i="9"/>
  <c r="AR145" i="9"/>
  <c r="AK191" i="9"/>
  <c r="AM212" i="9"/>
  <c r="AK173" i="9"/>
  <c r="AW207" i="9"/>
  <c r="AB178" i="9"/>
  <c r="N178" i="9"/>
  <c r="DG208" i="9"/>
  <c r="AU202" i="9"/>
  <c r="BC156" i="9"/>
  <c r="CB123" i="9"/>
  <c r="BX217" i="9"/>
  <c r="BG160" i="9"/>
  <c r="CV203" i="9"/>
  <c r="J165" i="9"/>
  <c r="AM195" i="9"/>
  <c r="BT176" i="9"/>
  <c r="U207" i="9"/>
  <c r="DG204" i="9"/>
  <c r="O138" i="9"/>
  <c r="DD185" i="9"/>
  <c r="CF141" i="9"/>
  <c r="AL219" i="9"/>
  <c r="BN182" i="9"/>
  <c r="CQ186" i="9"/>
  <c r="CM154" i="9"/>
  <c r="BN127" i="9"/>
  <c r="CO195" i="9"/>
  <c r="CM140" i="9"/>
  <c r="DB122" i="9"/>
  <c r="J197" i="9"/>
  <c r="CJ127" i="9"/>
  <c r="CO203" i="9"/>
  <c r="CQ187" i="9"/>
  <c r="BM149" i="9"/>
  <c r="BI208" i="9"/>
  <c r="CQ122" i="9"/>
  <c r="Z159" i="9"/>
  <c r="Q141" i="9"/>
  <c r="BT197" i="9"/>
  <c r="F187" i="9"/>
  <c r="BX182" i="9"/>
  <c r="AC204" i="9"/>
  <c r="AP166" i="9"/>
  <c r="L177" i="9"/>
  <c r="X159" i="9"/>
  <c r="AQ173" i="9"/>
  <c r="CQ206" i="9"/>
  <c r="CQ215" i="9"/>
  <c r="BP211" i="9"/>
  <c r="CM199" i="9"/>
  <c r="G189" i="9"/>
  <c r="AA150" i="9"/>
  <c r="N154" i="9"/>
  <c r="AT177" i="9"/>
  <c r="AG204" i="9"/>
  <c r="AZ120" i="9"/>
  <c r="BQ212" i="9"/>
  <c r="CQ118" i="9"/>
  <c r="AU180" i="9"/>
  <c r="BF189" i="9"/>
  <c r="CA208" i="9"/>
  <c r="DE172" i="9"/>
  <c r="N141" i="9"/>
  <c r="BM187" i="9"/>
  <c r="CQ150" i="9"/>
  <c r="CF183" i="9"/>
  <c r="DF223" i="9"/>
  <c r="AM205" i="9"/>
  <c r="AN203" i="9"/>
  <c r="CD209" i="9"/>
  <c r="AR225" i="9"/>
  <c r="N139" i="9"/>
  <c r="S138" i="9"/>
  <c r="AJ188" i="9"/>
  <c r="P202" i="9"/>
  <c r="AQ149" i="9"/>
  <c r="G217" i="9"/>
  <c r="CB182" i="9"/>
  <c r="BL181" i="9"/>
  <c r="BH210" i="9"/>
  <c r="BR211" i="9"/>
  <c r="BV146" i="9"/>
  <c r="BR223" i="9"/>
  <c r="CO207" i="9"/>
  <c r="BX159" i="9"/>
  <c r="CJ151" i="9"/>
  <c r="BI209" i="9"/>
  <c r="CA144" i="9"/>
  <c r="DE144" i="9"/>
  <c r="AU212" i="9"/>
  <c r="BO143" i="9"/>
  <c r="CD129" i="9"/>
  <c r="AG205" i="9"/>
  <c r="AV124" i="9"/>
  <c r="BO202" i="9"/>
  <c r="X127" i="9"/>
  <c r="CN128" i="9"/>
  <c r="CG164" i="9"/>
  <c r="M180" i="9"/>
  <c r="BJ161" i="9"/>
  <c r="BO142" i="9"/>
  <c r="I177" i="9"/>
  <c r="CP192" i="9"/>
  <c r="CV124" i="9"/>
  <c r="DG122" i="9"/>
  <c r="AG128" i="9"/>
  <c r="I158" i="9"/>
  <c r="DB211" i="9"/>
  <c r="E141" i="9"/>
  <c r="AO193" i="9"/>
  <c r="BQ215" i="9"/>
  <c r="F176" i="9"/>
  <c r="AQ203" i="9"/>
  <c r="AT196" i="9"/>
  <c r="AL222" i="9"/>
  <c r="AY129" i="9"/>
  <c r="CV122" i="9"/>
  <c r="AK128" i="9"/>
  <c r="Y166" i="9"/>
  <c r="BY183" i="9"/>
  <c r="BO119" i="9"/>
  <c r="BY203" i="9"/>
  <c r="DE133" i="9"/>
  <c r="BU172" i="9"/>
  <c r="CZ177" i="9"/>
  <c r="AA149" i="9"/>
  <c r="CU203" i="9"/>
  <c r="W129" i="9"/>
  <c r="CA126" i="9"/>
  <c r="I157" i="9"/>
  <c r="F180" i="9"/>
  <c r="BV158" i="9"/>
  <c r="BP185" i="9"/>
  <c r="BM141" i="9"/>
  <c r="CR214" i="9"/>
  <c r="T217" i="9"/>
  <c r="AC199" i="9"/>
  <c r="CI128" i="9"/>
  <c r="W147" i="9"/>
  <c r="BP218" i="9"/>
  <c r="BW218" i="9"/>
  <c r="DF124" i="9"/>
  <c r="CO142" i="9"/>
  <c r="DF146" i="9"/>
  <c r="AZ152" i="9"/>
  <c r="DA197" i="9"/>
  <c r="DA139" i="9"/>
  <c r="BH185" i="9"/>
  <c r="CY148" i="9"/>
  <c r="M195" i="9"/>
  <c r="DC185" i="9"/>
  <c r="BX139" i="9"/>
  <c r="CK151" i="9"/>
  <c r="CL198" i="9"/>
  <c r="Z219" i="9"/>
  <c r="T223" i="9"/>
  <c r="BE201" i="9"/>
  <c r="BB201" i="9"/>
  <c r="BH126" i="9"/>
  <c r="BU164" i="9"/>
  <c r="AD132" i="9"/>
  <c r="BQ223" i="9"/>
  <c r="BP146" i="9"/>
  <c r="I176" i="9"/>
  <c r="CQ223" i="9"/>
  <c r="BO190" i="9"/>
  <c r="CM218" i="9"/>
  <c r="AZ124" i="9"/>
  <c r="AT128" i="9"/>
  <c r="P193" i="9"/>
  <c r="AX199" i="9"/>
  <c r="CJ220" i="9"/>
  <c r="BN180" i="9"/>
  <c r="AV219" i="9"/>
  <c r="CQ165" i="9"/>
  <c r="CF122" i="9"/>
  <c r="AE168" i="9"/>
  <c r="DE127" i="9"/>
  <c r="CG203" i="9"/>
  <c r="BP212" i="9"/>
  <c r="AO185" i="9"/>
  <c r="BY202" i="9"/>
  <c r="AN155" i="9"/>
  <c r="BP151" i="9"/>
  <c r="AS210" i="9"/>
  <c r="Y184" i="9"/>
  <c r="AO181" i="9"/>
  <c r="AO145" i="9"/>
  <c r="BV206" i="9"/>
  <c r="R125" i="9"/>
  <c r="P129" i="9"/>
  <c r="G175" i="9"/>
  <c r="BI221" i="9"/>
  <c r="AG151" i="9"/>
  <c r="BV220" i="9"/>
  <c r="AM124" i="9"/>
  <c r="AM188" i="9"/>
  <c r="BV179" i="9"/>
  <c r="CG180" i="9"/>
  <c r="AQ178" i="9"/>
  <c r="BQ220" i="9"/>
  <c r="H187" i="9"/>
  <c r="AU153" i="9"/>
  <c r="AB173" i="9"/>
  <c r="G209" i="9"/>
  <c r="DF177" i="9"/>
  <c r="AY188" i="9"/>
  <c r="BG181" i="9"/>
  <c r="DF140" i="9"/>
  <c r="AD148" i="9"/>
  <c r="BM209" i="9"/>
  <c r="CF218" i="9"/>
  <c r="BX173" i="9"/>
  <c r="O194" i="9"/>
  <c r="CU124" i="9"/>
  <c r="AW168" i="9"/>
  <c r="CY127" i="9"/>
  <c r="BL220" i="9"/>
  <c r="BJ175" i="9"/>
  <c r="BC143" i="9"/>
  <c r="AG167" i="9"/>
  <c r="BE198" i="9"/>
  <c r="CH192" i="9"/>
  <c r="AM204" i="9"/>
  <c r="BV184" i="9"/>
  <c r="AQ186" i="9"/>
  <c r="CJ195" i="9"/>
  <c r="BI149" i="9"/>
  <c r="BX172" i="9"/>
  <c r="BL129" i="9"/>
  <c r="CA134" i="9"/>
  <c r="AQ138" i="9"/>
  <c r="CN127" i="9"/>
  <c r="Y120" i="9"/>
  <c r="BH191" i="9"/>
  <c r="AS212" i="9"/>
  <c r="AE134" i="9"/>
  <c r="AS136" i="9"/>
  <c r="CE210" i="9"/>
  <c r="AX127" i="9"/>
  <c r="CJ124" i="9"/>
  <c r="AL142" i="9"/>
  <c r="CY136" i="9"/>
  <c r="F125" i="9"/>
  <c r="S139" i="9"/>
  <c r="E178" i="9"/>
  <c r="BM162" i="9"/>
  <c r="BX135" i="9"/>
  <c r="AR150" i="9"/>
  <c r="CO141" i="9"/>
  <c r="I178" i="9"/>
  <c r="V172" i="9"/>
  <c r="BI171" i="9"/>
  <c r="BG211" i="9"/>
  <c r="AE153" i="9"/>
  <c r="AK118" i="9"/>
  <c r="BM146" i="9"/>
  <c r="O152" i="9"/>
  <c r="AE171" i="9"/>
  <c r="CW184" i="9"/>
  <c r="DB160" i="9"/>
  <c r="CR200" i="9"/>
  <c r="AS175" i="9"/>
  <c r="BW170" i="9"/>
  <c r="CJ206" i="9"/>
  <c r="AK219" i="9"/>
  <c r="AG145" i="9"/>
  <c r="W202" i="9"/>
  <c r="CB140" i="9"/>
  <c r="W120" i="9"/>
  <c r="BP162" i="9"/>
  <c r="BJ187" i="9"/>
  <c r="N192" i="9"/>
  <c r="BG165" i="9"/>
  <c r="BM189" i="9"/>
  <c r="BL125" i="9"/>
  <c r="V169" i="9"/>
  <c r="BY172" i="9"/>
  <c r="AT132" i="9"/>
  <c r="CL194" i="9"/>
  <c r="P163" i="9"/>
  <c r="U183" i="9"/>
  <c r="AC127" i="9"/>
  <c r="CX126" i="9"/>
  <c r="CJ155" i="9"/>
  <c r="BB127" i="9"/>
  <c r="AI118" i="9"/>
  <c r="AJ200" i="9"/>
  <c r="P160" i="9"/>
  <c r="CI134" i="9"/>
  <c r="BP127" i="9"/>
  <c r="CT182" i="9"/>
  <c r="Q184" i="9"/>
  <c r="H197" i="9"/>
  <c r="AH169" i="9"/>
  <c r="Z171" i="9"/>
  <c r="CZ180" i="9"/>
  <c r="BA120" i="9"/>
  <c r="BE223" i="9"/>
  <c r="O195" i="9"/>
  <c r="Y173" i="9"/>
  <c r="AP175" i="9"/>
  <c r="CF215" i="9"/>
  <c r="CW207" i="9"/>
  <c r="AQ161" i="9"/>
  <c r="BM140" i="9"/>
  <c r="AE173" i="9"/>
  <c r="AC155" i="9"/>
  <c r="AJ120" i="9"/>
  <c r="CW220" i="9"/>
  <c r="AC220" i="9"/>
  <c r="P189" i="9"/>
  <c r="AF197" i="9"/>
  <c r="BT172" i="9"/>
  <c r="BD136" i="9"/>
  <c r="AV118" i="9"/>
  <c r="BC214" i="9"/>
  <c r="CV168" i="9"/>
  <c r="DG209" i="9"/>
  <c r="CB161" i="9"/>
  <c r="CG158" i="9"/>
  <c r="AJ199" i="9"/>
  <c r="BH143" i="9"/>
  <c r="AN191" i="9"/>
  <c r="BF124" i="9"/>
  <c r="F209" i="9"/>
  <c r="DA194" i="9"/>
  <c r="Z125" i="9"/>
  <c r="BL210" i="9"/>
  <c r="CH215" i="9"/>
  <c r="T207" i="9"/>
  <c r="BC215" i="9"/>
  <c r="CQ131" i="9"/>
  <c r="AU129" i="9"/>
  <c r="W174" i="9"/>
  <c r="BM178" i="9"/>
  <c r="CZ205" i="9"/>
  <c r="CN171" i="9"/>
  <c r="X223" i="9"/>
  <c r="CM189" i="9"/>
  <c r="CU139" i="9"/>
  <c r="CC140" i="9"/>
  <c r="N120" i="9"/>
  <c r="BF132" i="9"/>
  <c r="CK137" i="9"/>
  <c r="DC127" i="9"/>
  <c r="DG192" i="9"/>
  <c r="R150" i="9"/>
  <c r="BJ204" i="9"/>
  <c r="AB128" i="9"/>
  <c r="AB193" i="9"/>
  <c r="AP191" i="9"/>
  <c r="DG169" i="9"/>
  <c r="AS146" i="9"/>
  <c r="BS198" i="9"/>
  <c r="BA210" i="9"/>
  <c r="E191" i="9"/>
  <c r="J153" i="9"/>
  <c r="CW119" i="9"/>
  <c r="S220" i="9"/>
  <c r="CF157" i="9"/>
  <c r="AA178" i="9"/>
  <c r="AA207" i="9"/>
  <c r="AW119" i="9"/>
  <c r="W166" i="9"/>
  <c r="R164" i="9"/>
  <c r="AH217" i="9"/>
  <c r="CG211" i="9"/>
  <c r="N215" i="9"/>
  <c r="CR131" i="9"/>
  <c r="M208" i="9"/>
  <c r="CX185" i="9"/>
  <c r="O222" i="9"/>
  <c r="CF148" i="9"/>
  <c r="CO212" i="9"/>
  <c r="AF164" i="9"/>
  <c r="L147" i="9"/>
  <c r="X176" i="9"/>
  <c r="N121" i="9"/>
  <c r="CM212" i="9"/>
  <c r="BA149" i="9"/>
  <c r="BI147" i="9"/>
  <c r="AO119" i="9"/>
  <c r="DE135" i="9"/>
  <c r="CH127" i="9"/>
  <c r="J150" i="9"/>
  <c r="AH201" i="9"/>
  <c r="F157" i="9"/>
  <c r="BV139" i="9"/>
  <c r="CT141" i="9"/>
  <c r="BC122" i="9"/>
  <c r="S135" i="9"/>
  <c r="BW204" i="9"/>
  <c r="CB219" i="9"/>
  <c r="AW188" i="9"/>
  <c r="AM190" i="9"/>
  <c r="CA156" i="9"/>
  <c r="Y220" i="9"/>
  <c r="AT130" i="9"/>
  <c r="CU200" i="9"/>
  <c r="AS184" i="9"/>
  <c r="J135" i="9"/>
  <c r="BG224" i="9"/>
  <c r="CJ140" i="9"/>
  <c r="BZ162" i="9"/>
  <c r="CE179" i="9"/>
  <c r="AZ224" i="9"/>
  <c r="BB214" i="9"/>
  <c r="O204" i="9"/>
  <c r="Y181" i="9"/>
  <c r="AV223" i="9"/>
  <c r="CU123" i="9"/>
  <c r="BC137" i="9"/>
  <c r="CP199" i="9"/>
  <c r="T119" i="9"/>
  <c r="CI198" i="9"/>
  <c r="BJ216" i="9"/>
  <c r="CY135" i="9"/>
  <c r="CP180" i="9"/>
  <c r="CU171" i="9"/>
  <c r="CA212" i="9"/>
  <c r="CD194" i="9"/>
  <c r="R152" i="9"/>
  <c r="BF147" i="9"/>
  <c r="AF184" i="9"/>
  <c r="DE225" i="9"/>
  <c r="J204" i="9"/>
  <c r="CN192" i="9"/>
  <c r="CO132" i="9"/>
  <c r="CO133" i="9"/>
  <c r="BM216" i="9"/>
  <c r="AK211" i="9"/>
  <c r="CF189" i="9"/>
  <c r="CJ213" i="9"/>
  <c r="BC150" i="9"/>
  <c r="AD145" i="9"/>
  <c r="AM164" i="9"/>
  <c r="AV141" i="9"/>
  <c r="CI193" i="9"/>
  <c r="AY218" i="9"/>
  <c r="S223" i="9"/>
  <c r="AR154" i="9"/>
  <c r="DC221" i="9"/>
  <c r="AF179" i="9"/>
  <c r="U215" i="9"/>
  <c r="AM197" i="9"/>
  <c r="CQ205" i="9"/>
  <c r="AS153" i="9"/>
  <c r="AZ130" i="9"/>
  <c r="BQ173" i="9"/>
  <c r="CH190" i="9"/>
  <c r="BQ151" i="9"/>
  <c r="M186" i="9"/>
  <c r="CR139" i="9"/>
  <c r="AR210" i="9"/>
  <c r="AH200" i="9"/>
  <c r="AA167" i="9"/>
  <c r="Q166" i="9"/>
  <c r="BX155" i="9"/>
  <c r="BF129" i="9"/>
  <c r="AT164" i="9"/>
  <c r="DG164" i="9"/>
  <c r="BW222" i="9"/>
  <c r="CL179" i="9"/>
  <c r="BH124" i="9"/>
  <c r="CK186" i="9"/>
  <c r="Z190" i="9"/>
  <c r="BE164" i="9"/>
  <c r="CF212" i="9"/>
  <c r="BP202" i="9"/>
  <c r="BN224" i="9"/>
  <c r="DA147" i="9"/>
  <c r="E206" i="9"/>
  <c r="I221" i="9"/>
  <c r="AE146" i="9"/>
  <c r="BR199" i="9"/>
  <c r="CZ219" i="9"/>
  <c r="CZ198" i="9"/>
  <c r="BO150" i="9"/>
  <c r="AT211" i="9"/>
  <c r="AB168" i="9"/>
  <c r="AD187" i="9"/>
  <c r="AM134" i="9"/>
  <c r="BA192" i="9"/>
  <c r="N207" i="9"/>
  <c r="Q177" i="9"/>
  <c r="BP189" i="9"/>
  <c r="CT122" i="9"/>
  <c r="AM130" i="9"/>
  <c r="AJ172" i="9"/>
  <c r="BR129" i="9"/>
  <c r="J131" i="9"/>
  <c r="BZ175" i="9"/>
  <c r="AX122" i="9"/>
  <c r="AR217" i="9"/>
  <c r="CB188" i="9"/>
  <c r="BF195" i="9"/>
  <c r="CH169" i="9"/>
  <c r="CO148" i="9"/>
  <c r="BQ127" i="9"/>
  <c r="BJ153" i="9"/>
  <c r="BQ196" i="9"/>
  <c r="CM156" i="9"/>
  <c r="BW187" i="9"/>
  <c r="DG182" i="9"/>
  <c r="N223" i="9"/>
  <c r="Z193" i="9"/>
  <c r="CB197" i="9"/>
  <c r="AA154" i="9"/>
  <c r="AJ145" i="9"/>
  <c r="H144" i="9"/>
  <c r="DC123" i="9"/>
  <c r="Z143" i="9"/>
  <c r="BO187" i="9"/>
  <c r="BG213" i="9"/>
  <c r="BY221" i="9"/>
  <c r="BT171" i="9"/>
  <c r="AZ134" i="9"/>
  <c r="AY183" i="9"/>
  <c r="E159" i="9"/>
  <c r="DC134" i="9"/>
  <c r="CD203" i="9"/>
  <c r="DD130" i="9"/>
  <c r="AQ162" i="9"/>
  <c r="M214" i="9"/>
  <c r="BL169" i="9"/>
  <c r="BM174" i="9"/>
  <c r="R218" i="9"/>
  <c r="L179" i="9"/>
  <c r="J146" i="9"/>
  <c r="BX211" i="9"/>
  <c r="DE166" i="9"/>
  <c r="BA190" i="9"/>
  <c r="CE160" i="9"/>
  <c r="CO128" i="9"/>
  <c r="BT192" i="9"/>
  <c r="CD132" i="9"/>
  <c r="K202" i="9"/>
  <c r="CC158" i="9"/>
  <c r="S173" i="9"/>
  <c r="BV188" i="9"/>
  <c r="U216" i="9"/>
  <c r="CR208" i="9"/>
  <c r="DD199" i="9"/>
  <c r="BT182" i="9"/>
  <c r="AL199" i="9"/>
  <c r="H142" i="9"/>
  <c r="AU216" i="9"/>
  <c r="BM172" i="9"/>
  <c r="CR123" i="9"/>
  <c r="BZ174" i="9"/>
  <c r="DE196" i="9"/>
  <c r="AW174" i="9"/>
  <c r="CN143" i="9"/>
  <c r="X149" i="9"/>
  <c r="BF203" i="9"/>
  <c r="BN164" i="9"/>
  <c r="CC184" i="9"/>
  <c r="AM198" i="9"/>
  <c r="CP177" i="9"/>
  <c r="BV147" i="9"/>
  <c r="CK210" i="9"/>
  <c r="AQ132" i="9"/>
  <c r="DE216" i="9"/>
  <c r="CW193" i="9"/>
  <c r="CC189" i="9"/>
  <c r="CR209" i="9"/>
  <c r="G129" i="9"/>
  <c r="AI142" i="9"/>
  <c r="CI119" i="9"/>
  <c r="R147" i="9"/>
  <c r="Q185" i="9"/>
  <c r="BH215" i="9"/>
  <c r="BE149" i="9"/>
  <c r="BX118" i="9"/>
  <c r="K123" i="9"/>
  <c r="V188" i="9"/>
  <c r="M217" i="9"/>
  <c r="AE223" i="9"/>
  <c r="CM139" i="9"/>
  <c r="CK156" i="9"/>
  <c r="CU202" i="9"/>
  <c r="AX136" i="9"/>
  <c r="CL224" i="9"/>
  <c r="BY127" i="9"/>
  <c r="BI130" i="9"/>
  <c r="DB143" i="9"/>
  <c r="CB225" i="9"/>
  <c r="BW155" i="9"/>
  <c r="Q170" i="9"/>
  <c r="AY154" i="9"/>
  <c r="BF222" i="9"/>
  <c r="AM142" i="9"/>
  <c r="BN168" i="9"/>
  <c r="AD154" i="9"/>
  <c r="BI140" i="9"/>
  <c r="AN123" i="9"/>
  <c r="BQ184" i="9"/>
  <c r="CV153" i="9"/>
  <c r="AN174" i="9"/>
  <c r="AN134" i="9"/>
  <c r="DA212" i="9"/>
  <c r="BZ202" i="9"/>
  <c r="DB147" i="9"/>
  <c r="CU191" i="9"/>
  <c r="CS190" i="9"/>
  <c r="Q152" i="9"/>
  <c r="DG133" i="9"/>
  <c r="AP195" i="9"/>
  <c r="BB224" i="9"/>
  <c r="CW133" i="9"/>
  <c r="O167" i="9"/>
  <c r="G122" i="9"/>
  <c r="CA179" i="9"/>
  <c r="AI209" i="9"/>
  <c r="DB183" i="9"/>
  <c r="DG161" i="9"/>
  <c r="G135" i="9"/>
  <c r="P151" i="9"/>
  <c r="AV168" i="9"/>
  <c r="CG197" i="9"/>
  <c r="CY175" i="9"/>
  <c r="BB189" i="9"/>
  <c r="DA183" i="9"/>
  <c r="AP123" i="9"/>
  <c r="AN184" i="9"/>
  <c r="L119" i="9"/>
  <c r="CS186" i="9"/>
  <c r="BD218" i="9"/>
  <c r="BY223" i="9"/>
  <c r="BH181" i="9"/>
  <c r="CI143" i="9"/>
  <c r="CG173" i="9"/>
  <c r="DA180" i="9"/>
  <c r="CT184" i="9"/>
  <c r="AP152" i="9"/>
  <c r="BK121" i="9"/>
  <c r="CW186" i="9"/>
  <c r="BR126" i="9"/>
  <c r="AG225" i="9"/>
  <c r="AP124" i="9"/>
  <c r="BQ195" i="9"/>
  <c r="X205" i="9"/>
  <c r="BK173" i="9"/>
  <c r="DB154" i="9"/>
  <c r="CQ171" i="9"/>
  <c r="AX155" i="9"/>
  <c r="H125" i="9"/>
  <c r="AB198" i="9"/>
  <c r="AY177" i="9"/>
  <c r="F201" i="9"/>
  <c r="CZ123" i="9"/>
  <c r="BJ203" i="9"/>
  <c r="AV122" i="9"/>
  <c r="DB150" i="9"/>
  <c r="CT169" i="9"/>
  <c r="BW150" i="9"/>
  <c r="BR140" i="9"/>
  <c r="DG119" i="9"/>
  <c r="AR211" i="9"/>
  <c r="AK164" i="9"/>
  <c r="K127" i="9"/>
  <c r="E152" i="9"/>
  <c r="CV174" i="9"/>
  <c r="I189" i="9"/>
  <c r="AB165" i="9"/>
  <c r="CQ184" i="9"/>
  <c r="DG149" i="9"/>
  <c r="AF168" i="9"/>
  <c r="CI213" i="9"/>
  <c r="AW151" i="9"/>
  <c r="CT121" i="9"/>
  <c r="Y207" i="9"/>
  <c r="BW208" i="9"/>
  <c r="CR203" i="9"/>
  <c r="AC167" i="9"/>
  <c r="R186" i="9"/>
  <c r="CA159" i="9"/>
  <c r="AV154" i="9"/>
  <c r="BS193" i="9"/>
  <c r="AN124" i="9"/>
  <c r="N124" i="9"/>
  <c r="BA155" i="9"/>
  <c r="CQ211" i="9"/>
  <c r="BN204" i="9"/>
  <c r="CP160" i="9"/>
  <c r="AR202" i="9"/>
  <c r="U218" i="9"/>
  <c r="CZ202" i="9"/>
  <c r="O190" i="9"/>
  <c r="CB135" i="9"/>
  <c r="BG176" i="9"/>
  <c r="BJ165" i="9"/>
  <c r="AK199" i="9"/>
  <c r="BX183" i="9"/>
  <c r="AQ200" i="9"/>
  <c r="AY176" i="9"/>
  <c r="CG175" i="9"/>
  <c r="CE128" i="9"/>
  <c r="AS196" i="9"/>
  <c r="AM150" i="9"/>
  <c r="BN170" i="9"/>
  <c r="AS162" i="9"/>
  <c r="CZ185" i="9"/>
  <c r="Y208" i="9"/>
  <c r="CZ217" i="9"/>
  <c r="BZ190" i="9"/>
  <c r="BI197" i="9"/>
  <c r="T127" i="9"/>
  <c r="CQ135" i="9"/>
  <c r="DA225" i="9"/>
  <c r="BM154" i="9"/>
  <c r="O191" i="9"/>
  <c r="N179" i="9"/>
  <c r="CP169" i="9"/>
  <c r="BM119" i="9"/>
  <c r="CH210" i="9"/>
  <c r="G148" i="9"/>
  <c r="AB216" i="9"/>
  <c r="CH146" i="9"/>
  <c r="CX168" i="9"/>
  <c r="AM207" i="9"/>
  <c r="AE196" i="9"/>
  <c r="CF225" i="9"/>
  <c r="BX185" i="9"/>
  <c r="CW120" i="9"/>
  <c r="AZ153" i="9"/>
  <c r="BL178" i="9"/>
  <c r="CI160" i="9"/>
  <c r="W124" i="9"/>
  <c r="AE130" i="9"/>
  <c r="DA208" i="9"/>
  <c r="BD204" i="9"/>
  <c r="CD201" i="9"/>
  <c r="CZ142" i="9"/>
  <c r="CL185" i="9"/>
  <c r="CR171" i="9"/>
  <c r="CH145" i="9"/>
  <c r="R219" i="9"/>
  <c r="O139" i="9"/>
  <c r="U152" i="9"/>
  <c r="CK152" i="9"/>
  <c r="G124" i="9"/>
  <c r="CM196" i="9"/>
  <c r="AY126" i="9"/>
  <c r="DG174" i="9"/>
  <c r="AJ165" i="9"/>
  <c r="CJ219" i="9"/>
  <c r="BN175" i="9"/>
  <c r="CH155" i="9"/>
  <c r="BO125" i="9"/>
  <c r="BK204" i="9"/>
  <c r="CE196" i="9"/>
  <c r="BA139" i="9"/>
  <c r="CG169" i="9"/>
  <c r="DD162" i="9"/>
  <c r="AP146" i="9"/>
  <c r="AJ156" i="9"/>
  <c r="CA150" i="9"/>
  <c r="BD141" i="9"/>
  <c r="CH129" i="9"/>
  <c r="BS188" i="9"/>
  <c r="W146" i="9"/>
  <c r="Q126" i="9"/>
  <c r="V202" i="9"/>
  <c r="I190" i="9"/>
  <c r="BP205" i="9"/>
  <c r="AH140" i="9"/>
  <c r="CY169" i="9"/>
  <c r="P144" i="9"/>
  <c r="AE197" i="9"/>
  <c r="AM220" i="9"/>
  <c r="CO216" i="9"/>
  <c r="CI125" i="9"/>
  <c r="AS181" i="9"/>
  <c r="O135" i="9"/>
  <c r="K189" i="9"/>
  <c r="BY149" i="9"/>
  <c r="CC220" i="9"/>
  <c r="CG140" i="9"/>
  <c r="AB139" i="9"/>
  <c r="AZ129" i="9"/>
  <c r="BW122" i="9"/>
  <c r="CF178" i="9"/>
  <c r="S155" i="9"/>
  <c r="AR187" i="9"/>
  <c r="BQ118" i="9"/>
  <c r="AE152" i="9"/>
  <c r="AD185" i="9"/>
  <c r="DC178" i="9"/>
  <c r="BC211" i="9"/>
  <c r="CH180" i="9"/>
  <c r="CJ191" i="9"/>
  <c r="AX161" i="9"/>
  <c r="M160" i="9"/>
  <c r="L191" i="9"/>
  <c r="CR212" i="9"/>
  <c r="BR189" i="9"/>
  <c r="AW133" i="9"/>
  <c r="BP176" i="9"/>
  <c r="BV143" i="9"/>
  <c r="U189" i="9"/>
  <c r="BH136" i="9"/>
  <c r="CO124" i="9"/>
  <c r="AS165" i="9"/>
  <c r="BR162" i="9"/>
  <c r="BP182" i="9"/>
  <c r="BN150" i="9"/>
  <c r="BC218" i="9"/>
  <c r="J169" i="9"/>
  <c r="AS152" i="9"/>
  <c r="N137" i="9"/>
  <c r="W216" i="9"/>
  <c r="CG184" i="9"/>
  <c r="AH160" i="9"/>
  <c r="DF178" i="9"/>
  <c r="DF202" i="9"/>
  <c r="BW136" i="9"/>
  <c r="AD177" i="9"/>
  <c r="CM159" i="9"/>
  <c r="M176" i="9"/>
  <c r="BF122" i="9"/>
  <c r="X141" i="9"/>
  <c r="AR153" i="9"/>
  <c r="AW180" i="9"/>
  <c r="BY192" i="9"/>
  <c r="AY157" i="9"/>
  <c r="CZ193" i="9"/>
  <c r="L197" i="9"/>
  <c r="AR175" i="9"/>
  <c r="DE222" i="9"/>
  <c r="BO183" i="9"/>
  <c r="AZ173" i="9"/>
  <c r="AV186" i="9"/>
  <c r="AV198" i="9"/>
  <c r="CJ221" i="9"/>
  <c r="AS167" i="9"/>
  <c r="BA195" i="9"/>
  <c r="BU152" i="9"/>
  <c r="CI183" i="9"/>
  <c r="AJ177" i="9"/>
  <c r="DD175" i="9"/>
  <c r="DB165" i="9"/>
  <c r="T194" i="9"/>
  <c r="AQ171" i="9"/>
  <c r="CU223" i="9"/>
  <c r="Y158" i="9"/>
  <c r="CZ144" i="9"/>
  <c r="CV221" i="9"/>
  <c r="CL138" i="9"/>
  <c r="CQ212" i="9"/>
  <c r="Y194" i="9"/>
  <c r="BE211" i="9"/>
  <c r="BE213" i="9"/>
  <c r="H129" i="9"/>
  <c r="BO141" i="9"/>
  <c r="BV127" i="9"/>
  <c r="AE124" i="9"/>
  <c r="DE165" i="9"/>
  <c r="CW198" i="9"/>
  <c r="DD197" i="9"/>
  <c r="CM197" i="9"/>
  <c r="BN194" i="9"/>
  <c r="CH160" i="9"/>
  <c r="BF202" i="9"/>
  <c r="AD180" i="9"/>
  <c r="AJ205" i="9"/>
  <c r="CV207" i="9"/>
  <c r="H195" i="9"/>
  <c r="AH139" i="9"/>
  <c r="DF215" i="9"/>
  <c r="BU137" i="9"/>
  <c r="BF174" i="9"/>
  <c r="S149" i="9"/>
  <c r="W153" i="9"/>
  <c r="BU192" i="9"/>
  <c r="CP204" i="9"/>
  <c r="DC166" i="9"/>
  <c r="J159" i="9"/>
  <c r="U147" i="9"/>
  <c r="I141" i="9"/>
  <c r="K190" i="9"/>
  <c r="CS219" i="9"/>
  <c r="CD213" i="9"/>
  <c r="S212" i="9"/>
  <c r="CW138" i="9"/>
  <c r="AL147" i="9"/>
  <c r="CQ152" i="9"/>
  <c r="CP150" i="9"/>
  <c r="CW141" i="9"/>
  <c r="BU197" i="9"/>
  <c r="CV130" i="9"/>
  <c r="BO197" i="9"/>
  <c r="CC219" i="9"/>
  <c r="CU161" i="9"/>
  <c r="DB196" i="9"/>
  <c r="DD161" i="9"/>
  <c r="CE177" i="9"/>
  <c r="BL196" i="9"/>
  <c r="BW207" i="9"/>
  <c r="BX136" i="9"/>
  <c r="AA118" i="9"/>
  <c r="AI194" i="9"/>
  <c r="AW206" i="9"/>
  <c r="CP171" i="9"/>
  <c r="BH201" i="9"/>
  <c r="U178" i="9"/>
  <c r="AD151" i="9"/>
  <c r="AL208" i="9"/>
  <c r="M118" i="9"/>
  <c r="CM142" i="9"/>
  <c r="L124" i="9"/>
  <c r="E124" i="9"/>
  <c r="BM165" i="9"/>
  <c r="BZ223" i="9"/>
  <c r="S177" i="9"/>
  <c r="L132" i="9"/>
  <c r="AO197" i="9"/>
  <c r="AO135" i="9"/>
  <c r="CM162" i="9"/>
  <c r="M161" i="9"/>
  <c r="BC200" i="9"/>
  <c r="AE136" i="9"/>
  <c r="BA118" i="9"/>
  <c r="BL186" i="9"/>
  <c r="K128" i="9"/>
  <c r="DD173" i="9"/>
  <c r="BH192" i="9"/>
  <c r="CV212" i="9"/>
  <c r="AJ175" i="9"/>
  <c r="CR169" i="9"/>
  <c r="T125" i="9"/>
  <c r="CV223" i="9"/>
  <c r="H134" i="9"/>
  <c r="AO149" i="9"/>
  <c r="BU148" i="9"/>
  <c r="CF176" i="9"/>
  <c r="CU218" i="9"/>
  <c r="CH159" i="9"/>
  <c r="BD151" i="9"/>
  <c r="I137" i="9"/>
  <c r="BV142" i="9"/>
  <c r="BR119" i="9"/>
  <c r="CV128" i="9"/>
  <c r="AQ204" i="9"/>
  <c r="R166" i="9"/>
  <c r="BK126" i="9"/>
  <c r="AP188" i="9"/>
  <c r="X203" i="9"/>
  <c r="X146" i="9"/>
  <c r="BR215" i="9"/>
  <c r="AT156" i="9"/>
  <c r="DC198" i="9"/>
  <c r="CH208" i="9"/>
  <c r="AT161" i="9"/>
  <c r="BN208" i="9"/>
  <c r="AJ198" i="9"/>
  <c r="BK134" i="9"/>
  <c r="CI201" i="9"/>
  <c r="DF176" i="9"/>
  <c r="I149" i="9"/>
  <c r="CZ204" i="9"/>
  <c r="CS160" i="9"/>
  <c r="CG145" i="9"/>
  <c r="CW140" i="9"/>
  <c r="CI196" i="9"/>
  <c r="BX187" i="9"/>
  <c r="J220" i="9"/>
  <c r="F169" i="9"/>
  <c r="BX163" i="9"/>
  <c r="BX218" i="9"/>
  <c r="BB172" i="9"/>
  <c r="J224" i="9"/>
  <c r="X180" i="9"/>
  <c r="M159" i="9"/>
  <c r="CM179" i="9"/>
  <c r="CB126" i="9"/>
  <c r="BM195" i="9"/>
  <c r="V125" i="9"/>
  <c r="BY138" i="9"/>
  <c r="O188" i="9"/>
  <c r="CP157" i="9"/>
  <c r="AN157" i="9"/>
  <c r="BG202" i="9"/>
  <c r="DA176" i="9"/>
  <c r="K199" i="9"/>
  <c r="CQ199" i="9"/>
  <c r="DD150" i="9"/>
  <c r="CE220" i="9"/>
  <c r="BI152" i="9"/>
  <c r="CE188" i="9"/>
  <c r="BF160" i="9"/>
  <c r="AK210" i="9"/>
  <c r="AE178" i="9"/>
  <c r="AG143" i="9"/>
  <c r="AT149" i="9"/>
  <c r="AB158" i="9"/>
  <c r="X143" i="9"/>
  <c r="AO174" i="9"/>
  <c r="BV140" i="9"/>
  <c r="BH160" i="9"/>
  <c r="AV134" i="9"/>
  <c r="BP118" i="9"/>
  <c r="AK225" i="9"/>
  <c r="N221" i="9"/>
  <c r="M134" i="9"/>
  <c r="CD124" i="9"/>
  <c r="CE200" i="9"/>
  <c r="BH128" i="9"/>
  <c r="AY214" i="9"/>
  <c r="AZ159" i="9"/>
  <c r="BV154" i="9"/>
  <c r="DF218" i="9"/>
  <c r="AW175" i="9"/>
  <c r="BV162" i="9"/>
  <c r="CK217" i="9"/>
  <c r="R140" i="9"/>
  <c r="E167" i="9"/>
  <c r="AG210" i="9"/>
  <c r="AK174" i="9"/>
  <c r="BA178" i="9"/>
  <c r="CP135" i="9"/>
  <c r="AJ161" i="9"/>
  <c r="E174" i="9"/>
  <c r="AX192" i="9"/>
  <c r="DD182" i="9"/>
  <c r="BO161" i="9"/>
  <c r="CT172" i="9"/>
  <c r="CQ214" i="9"/>
  <c r="AA127" i="9"/>
  <c r="Z132" i="9"/>
  <c r="E118" i="9"/>
  <c r="BR169" i="9"/>
  <c r="Q162" i="9"/>
  <c r="BX150" i="9"/>
  <c r="CY176" i="9"/>
  <c r="BM148" i="9"/>
  <c r="AN222" i="9"/>
  <c r="AS183" i="9"/>
  <c r="BI205" i="9"/>
  <c r="BF170" i="9"/>
  <c r="AQ121" i="9"/>
  <c r="CV125" i="9"/>
  <c r="BQ139" i="9"/>
  <c r="BQ219" i="9"/>
  <c r="CR175" i="9"/>
  <c r="BH225" i="9"/>
  <c r="BT203" i="9"/>
  <c r="X136" i="9"/>
  <c r="BC208" i="9"/>
  <c r="CR159" i="9"/>
  <c r="AF221" i="9"/>
  <c r="BL182" i="9"/>
  <c r="BK157" i="9"/>
  <c r="CB211" i="9"/>
  <c r="CN162" i="9"/>
  <c r="BQ213" i="9"/>
  <c r="O131" i="9"/>
  <c r="AI140" i="9"/>
  <c r="DC146" i="9"/>
  <c r="AS209" i="9"/>
  <c r="V217" i="9"/>
  <c r="BU188" i="9"/>
  <c r="X131" i="9"/>
  <c r="CT193" i="9"/>
  <c r="T163" i="9"/>
  <c r="AT213" i="9"/>
  <c r="CD165" i="9"/>
  <c r="AM121" i="9"/>
  <c r="BL141" i="9"/>
  <c r="BI198" i="9"/>
  <c r="CM210" i="9"/>
  <c r="BL171" i="9"/>
  <c r="P149" i="9"/>
  <c r="AI167" i="9"/>
  <c r="CA120" i="9"/>
  <c r="AW128" i="9"/>
  <c r="P161" i="9"/>
  <c r="BK212" i="9"/>
  <c r="BY174" i="9"/>
  <c r="BA129" i="9"/>
  <c r="BR123" i="9"/>
  <c r="AQ211" i="9"/>
  <c r="P180" i="9"/>
  <c r="U206" i="9"/>
  <c r="CM129" i="9"/>
  <c r="AR212" i="9"/>
  <c r="CV187" i="9"/>
  <c r="CB129" i="9"/>
  <c r="AZ219" i="9"/>
  <c r="CU219" i="9"/>
  <c r="E123" i="9"/>
  <c r="R211" i="9"/>
  <c r="DF134" i="9"/>
  <c r="W154" i="9"/>
  <c r="P140" i="9"/>
  <c r="AL155" i="9"/>
  <c r="BT152" i="9"/>
  <c r="AT160" i="9"/>
  <c r="BA141" i="9"/>
  <c r="I148" i="9"/>
  <c r="AB200" i="9"/>
  <c r="AF216" i="9"/>
  <c r="AA183" i="9"/>
  <c r="BE139" i="9"/>
  <c r="M222" i="9"/>
  <c r="BY135" i="9"/>
  <c r="BC184" i="9"/>
  <c r="H207" i="9"/>
  <c r="BX206" i="9"/>
  <c r="BN193" i="9"/>
  <c r="AH157" i="9"/>
  <c r="I209" i="9"/>
  <c r="BA138" i="9"/>
  <c r="DA182" i="9"/>
  <c r="CQ197" i="9"/>
  <c r="Z153" i="9"/>
  <c r="AS199" i="9"/>
  <c r="AU219" i="9"/>
  <c r="CQ156" i="9"/>
  <c r="AG127" i="9"/>
  <c r="AB218" i="9"/>
  <c r="AU185" i="9"/>
  <c r="BX166" i="9"/>
  <c r="W140" i="9"/>
  <c r="CP161" i="9"/>
  <c r="X197" i="9"/>
  <c r="DE150" i="9"/>
  <c r="W136" i="9"/>
  <c r="G126" i="9"/>
  <c r="BS175" i="9"/>
  <c r="W121" i="9"/>
  <c r="CO181" i="9"/>
  <c r="CG186" i="9"/>
  <c r="CH186" i="9"/>
  <c r="BB155" i="9"/>
  <c r="L211" i="9"/>
  <c r="U186" i="9"/>
  <c r="CX134" i="9"/>
  <c r="N214" i="9"/>
  <c r="AB163" i="9"/>
  <c r="AS173" i="9"/>
  <c r="BH163" i="9"/>
  <c r="K172" i="9"/>
  <c r="CS156" i="9"/>
  <c r="AG188" i="9"/>
  <c r="AD198" i="9"/>
  <c r="CW204" i="9"/>
  <c r="DA198" i="9"/>
  <c r="CH124" i="9"/>
  <c r="X161" i="9"/>
  <c r="BI211" i="9"/>
  <c r="AG162" i="9"/>
  <c r="BC147" i="9"/>
  <c r="AO182" i="9"/>
  <c r="AG123" i="9"/>
  <c r="CV156" i="9"/>
  <c r="AY186" i="9"/>
  <c r="CG126" i="9"/>
  <c r="BE160" i="9"/>
  <c r="S143" i="9"/>
  <c r="AS211" i="9"/>
  <c r="BE203" i="9"/>
  <c r="BI191" i="9"/>
  <c r="DD205" i="9"/>
  <c r="CO213" i="9"/>
  <c r="BL208" i="9"/>
  <c r="BX169" i="9"/>
  <c r="Z218" i="9"/>
  <c r="I201" i="9"/>
  <c r="CX184" i="9"/>
  <c r="AB137" i="9"/>
  <c r="W150" i="9"/>
  <c r="BB196" i="9"/>
  <c r="CY191" i="9"/>
  <c r="AF118" i="9"/>
  <c r="AP186" i="9"/>
  <c r="BE219" i="9"/>
  <c r="AB130" i="9"/>
  <c r="CU119" i="9"/>
  <c r="AR122" i="9"/>
  <c r="CQ207" i="9"/>
  <c r="CN118" i="9"/>
  <c r="S209" i="9"/>
  <c r="DE155" i="9"/>
  <c r="AL213" i="9"/>
  <c r="U173" i="9"/>
  <c r="AT168" i="9"/>
  <c r="BS176" i="9"/>
  <c r="AO164" i="9"/>
  <c r="CL212" i="9"/>
  <c r="BT136" i="9"/>
  <c r="CV205" i="9"/>
  <c r="CV215" i="9"/>
  <c r="AD200" i="9"/>
  <c r="CV170" i="9"/>
  <c r="BU120" i="9"/>
  <c r="AY187" i="9"/>
  <c r="CZ199" i="9"/>
  <c r="AX222" i="9"/>
  <c r="AU121" i="9"/>
  <c r="V153" i="9"/>
  <c r="AY120" i="9"/>
  <c r="AF224" i="9"/>
  <c r="CM158" i="9"/>
  <c r="K211" i="9"/>
  <c r="CE169" i="9"/>
  <c r="CL182" i="9"/>
  <c r="CS196" i="9"/>
  <c r="DG197" i="9"/>
  <c r="CE198" i="9"/>
  <c r="BL155" i="9"/>
  <c r="DB221" i="9"/>
  <c r="BC193" i="9"/>
  <c r="I134" i="9"/>
  <c r="BD155" i="9"/>
  <c r="CQ167" i="9"/>
  <c r="CY197" i="9"/>
  <c r="CS210" i="9"/>
  <c r="E119" i="9"/>
  <c r="CT130" i="9"/>
  <c r="BO178" i="9"/>
  <c r="BI131" i="9"/>
  <c r="BB134" i="9"/>
  <c r="AT220" i="9"/>
  <c r="AI147" i="9"/>
  <c r="BO149" i="9"/>
  <c r="O133" i="9"/>
  <c r="AO167" i="9"/>
  <c r="W128" i="9"/>
  <c r="CB175" i="9"/>
  <c r="BR167" i="9"/>
  <c r="Y170" i="9"/>
  <c r="DE128" i="9"/>
  <c r="CR149" i="9"/>
  <c r="W152" i="9"/>
  <c r="CW143" i="9"/>
  <c r="CZ194" i="9"/>
  <c r="DB144" i="9"/>
  <c r="DA131" i="9"/>
  <c r="S190" i="9"/>
  <c r="J137" i="9"/>
  <c r="E170" i="9"/>
  <c r="H212" i="9"/>
  <c r="AM162" i="9"/>
  <c r="BQ221" i="9"/>
  <c r="BN207" i="9"/>
  <c r="CO140" i="9"/>
  <c r="CQ185" i="9"/>
  <c r="CN187" i="9"/>
  <c r="CF221" i="9"/>
  <c r="DB222" i="9"/>
  <c r="AI166" i="9"/>
  <c r="DB191" i="9"/>
  <c r="BC167" i="9"/>
  <c r="AH222" i="9"/>
  <c r="AC186" i="9"/>
  <c r="AI127" i="9"/>
  <c r="N145" i="9"/>
  <c r="AJ147" i="9"/>
  <c r="T165" i="9"/>
  <c r="CO172" i="9"/>
  <c r="AX182" i="9"/>
  <c r="BM156" i="9"/>
  <c r="BG203" i="9"/>
  <c r="AW153" i="9"/>
  <c r="CI212" i="9"/>
  <c r="AR160" i="9"/>
  <c r="BB185" i="9"/>
  <c r="S122" i="9"/>
  <c r="BA171" i="9"/>
  <c r="CJ128" i="9"/>
  <c r="BF184" i="9"/>
  <c r="CW217" i="9"/>
  <c r="AG125" i="9"/>
  <c r="P172" i="9"/>
  <c r="AP212" i="9"/>
  <c r="BN141" i="9"/>
  <c r="AA124" i="9"/>
  <c r="AV158" i="9"/>
  <c r="DE146" i="9"/>
  <c r="CV144" i="9"/>
  <c r="AZ139" i="9"/>
  <c r="BT168" i="9"/>
  <c r="F195" i="9"/>
  <c r="R177" i="9"/>
  <c r="AL225" i="9"/>
  <c r="V154" i="9"/>
  <c r="BT184" i="9"/>
  <c r="AA174" i="9"/>
  <c r="AH158" i="9"/>
  <c r="AK155" i="9"/>
  <c r="BY189" i="9"/>
  <c r="K164" i="9"/>
  <c r="Y174" i="9"/>
  <c r="CE211" i="9"/>
  <c r="AL179" i="9"/>
  <c r="R119" i="9"/>
  <c r="CE158" i="9"/>
  <c r="BU166" i="9"/>
  <c r="I168" i="9"/>
  <c r="BH134" i="9"/>
  <c r="S118" i="9"/>
  <c r="CY204" i="9"/>
  <c r="AZ122" i="9"/>
  <c r="I194" i="9"/>
  <c r="CX176" i="9"/>
  <c r="F225" i="9"/>
  <c r="AR168" i="9"/>
  <c r="CJ165" i="9"/>
  <c r="CS161" i="9"/>
  <c r="Y185" i="9"/>
  <c r="M172" i="9"/>
  <c r="E186" i="9"/>
  <c r="BM193" i="9"/>
  <c r="CT134" i="9"/>
  <c r="DF190" i="9"/>
  <c r="J203" i="9"/>
  <c r="P128" i="9"/>
  <c r="BP163" i="9"/>
  <c r="O137" i="9"/>
  <c r="BS186" i="9"/>
  <c r="BF224" i="9"/>
  <c r="CG143" i="9"/>
  <c r="CY128" i="9"/>
  <c r="Y138" i="9"/>
  <c r="CW127" i="9"/>
  <c r="BB122" i="9"/>
  <c r="H202" i="9"/>
  <c r="AM132" i="9"/>
  <c r="AZ180" i="9"/>
  <c r="AN204" i="9"/>
  <c r="AS218" i="9"/>
  <c r="AC165" i="9"/>
  <c r="AX156" i="9"/>
  <c r="Z128" i="9"/>
  <c r="BQ154" i="9"/>
  <c r="K148" i="9"/>
  <c r="BT208" i="9"/>
  <c r="BI156" i="9"/>
  <c r="CE192" i="9"/>
  <c r="BD205" i="9"/>
  <c r="CL208" i="9"/>
  <c r="CQ209" i="9"/>
  <c r="H221" i="9"/>
  <c r="AM168" i="9"/>
  <c r="CA180" i="9"/>
  <c r="CN166" i="9"/>
  <c r="F135" i="9"/>
  <c r="BG148" i="9"/>
  <c r="CM146" i="9"/>
  <c r="AE175" i="9"/>
  <c r="BM144" i="9"/>
  <c r="CI133" i="9"/>
  <c r="BL172" i="9"/>
  <c r="BN199" i="9"/>
  <c r="BB199" i="9"/>
  <c r="BX143" i="9"/>
  <c r="CM127" i="9"/>
  <c r="CO135" i="9"/>
  <c r="CV202" i="9"/>
  <c r="J145" i="9"/>
  <c r="AZ141" i="9"/>
  <c r="AD174" i="9"/>
  <c r="O146" i="9"/>
  <c r="AQ191" i="9"/>
  <c r="R136" i="9"/>
  <c r="CL128" i="9"/>
  <c r="CY154" i="9"/>
  <c r="AP222" i="9"/>
  <c r="CX161" i="9"/>
  <c r="CR188" i="9"/>
  <c r="CP223" i="9"/>
  <c r="CW129" i="9"/>
  <c r="CD199" i="9"/>
  <c r="BU157" i="9"/>
  <c r="Q210" i="9"/>
  <c r="BF207" i="9"/>
  <c r="AE187" i="9"/>
  <c r="CL197" i="9"/>
  <c r="AN220" i="9"/>
  <c r="BT215" i="9"/>
  <c r="E134" i="9"/>
  <c r="AU139" i="9"/>
  <c r="AQ205" i="9"/>
  <c r="L213" i="9"/>
  <c r="BA160" i="9"/>
  <c r="CZ156" i="9"/>
  <c r="AB201" i="9"/>
  <c r="AR204" i="9"/>
  <c r="CB199" i="9"/>
  <c r="AR158" i="9"/>
  <c r="S159" i="9"/>
  <c r="Y205" i="9"/>
  <c r="BQ168" i="9"/>
  <c r="AH144" i="9"/>
  <c r="AT165" i="9"/>
  <c r="DE123" i="9"/>
  <c r="Z126" i="9"/>
  <c r="F198" i="9"/>
  <c r="S202" i="9"/>
  <c r="CK131" i="9"/>
  <c r="BX153" i="9"/>
  <c r="F220" i="9"/>
  <c r="N204" i="9"/>
  <c r="BP160" i="9"/>
  <c r="CG188" i="9"/>
  <c r="CR189" i="9"/>
  <c r="R167" i="9"/>
  <c r="CU147" i="9"/>
  <c r="AW145" i="9"/>
  <c r="CW142" i="9"/>
  <c r="AH218" i="9"/>
  <c r="AX175" i="9"/>
  <c r="G168" i="9"/>
  <c r="AN172" i="9"/>
  <c r="Z130" i="9"/>
  <c r="BO124" i="9"/>
  <c r="AO199" i="9"/>
  <c r="CC123" i="9"/>
  <c r="S146" i="9"/>
  <c r="BV119" i="9"/>
  <c r="BH157" i="9"/>
  <c r="T138" i="9"/>
  <c r="BM201" i="9"/>
  <c r="DE156" i="9"/>
  <c r="CN148" i="9"/>
  <c r="AG195" i="9"/>
  <c r="U127" i="9"/>
  <c r="BU185" i="9"/>
  <c r="BJ138" i="9"/>
  <c r="AC207" i="9"/>
  <c r="CT133" i="9"/>
  <c r="M196" i="9"/>
  <c r="BM184" i="9"/>
  <c r="V147" i="9"/>
  <c r="DF121" i="9"/>
  <c r="AZ136" i="9"/>
  <c r="O201" i="9"/>
  <c r="AJ125" i="9"/>
  <c r="V133" i="9"/>
  <c r="BJ170" i="9"/>
  <c r="BR200" i="9"/>
  <c r="CV129" i="9"/>
  <c r="BK180" i="9"/>
  <c r="CU131" i="9"/>
  <c r="DE203" i="9"/>
  <c r="O225" i="9"/>
  <c r="DB172" i="9"/>
  <c r="BM126" i="9"/>
  <c r="CH121" i="9"/>
  <c r="W158" i="9"/>
  <c r="BN138" i="9"/>
  <c r="BP154" i="9"/>
  <c r="AX123" i="9"/>
  <c r="BH148" i="9"/>
  <c r="BY162" i="9"/>
  <c r="CK192" i="9"/>
  <c r="W205" i="9"/>
  <c r="AA147" i="9"/>
  <c r="AK125" i="9"/>
  <c r="BE119" i="9"/>
  <c r="AF199" i="9"/>
  <c r="N172" i="9"/>
  <c r="AB127" i="9"/>
  <c r="BO170" i="9"/>
  <c r="AW200" i="9"/>
  <c r="AM126" i="9"/>
  <c r="BR168" i="9"/>
  <c r="CW158" i="9"/>
  <c r="AK201" i="9"/>
  <c r="CJ194" i="9"/>
  <c r="CL162" i="9"/>
  <c r="BW209" i="9"/>
  <c r="AS143" i="9"/>
  <c r="CV169" i="9"/>
  <c r="BS196" i="9"/>
  <c r="J134" i="9"/>
  <c r="CE222" i="9"/>
  <c r="AW158" i="9"/>
  <c r="BW145" i="9"/>
  <c r="AA219" i="9"/>
  <c r="AA171" i="9"/>
  <c r="CJ130" i="9"/>
  <c r="CN129" i="9"/>
  <c r="AN165" i="9"/>
  <c r="AR205" i="9"/>
  <c r="AU134" i="9"/>
  <c r="S183" i="9"/>
  <c r="AS192" i="9"/>
  <c r="CB167" i="9"/>
  <c r="BJ177" i="9"/>
  <c r="AM170" i="9"/>
  <c r="V168" i="9"/>
  <c r="AF141" i="9"/>
  <c r="CU179" i="9"/>
  <c r="CI174" i="9"/>
  <c r="CC171" i="9"/>
  <c r="AP134" i="9"/>
  <c r="BJ145" i="9"/>
  <c r="BT177" i="9"/>
  <c r="I187" i="9"/>
  <c r="BK128" i="9"/>
  <c r="L130" i="9"/>
  <c r="CW156" i="9"/>
  <c r="BS224" i="9"/>
  <c r="CM223" i="9"/>
  <c r="DB134" i="9"/>
  <c r="F130" i="9"/>
  <c r="CU151" i="9"/>
  <c r="CE185" i="9"/>
  <c r="DD221" i="9"/>
  <c r="N131" i="9"/>
  <c r="BX142" i="9"/>
  <c r="O118" i="9"/>
  <c r="G167" i="9"/>
  <c r="AK185" i="9"/>
  <c r="BV200" i="9"/>
  <c r="CL127" i="9"/>
  <c r="AA142" i="9"/>
  <c r="BK178" i="9"/>
  <c r="CQ192" i="9"/>
  <c r="Y188" i="9"/>
  <c r="P139" i="9"/>
  <c r="BZ147" i="9"/>
  <c r="DG221" i="9"/>
  <c r="CS125" i="9"/>
  <c r="H149" i="9"/>
  <c r="BP220" i="9"/>
  <c r="BT131" i="9"/>
  <c r="AK193" i="9"/>
  <c r="BU180" i="9"/>
  <c r="DE149" i="9"/>
  <c r="AT187" i="9"/>
  <c r="S151" i="9"/>
  <c r="AQ137" i="9"/>
  <c r="CK164" i="9"/>
  <c r="BM206" i="9"/>
  <c r="AG197" i="9"/>
  <c r="AS194" i="9"/>
  <c r="AH220" i="9"/>
  <c r="AV211" i="9"/>
  <c r="BV175" i="9"/>
  <c r="DE186" i="9"/>
  <c r="CH140" i="9"/>
  <c r="BS159" i="9"/>
  <c r="BW148" i="9"/>
  <c r="BG175" i="9"/>
  <c r="BO155" i="9"/>
  <c r="CU154" i="9"/>
  <c r="DC219" i="9"/>
  <c r="DB188" i="9"/>
  <c r="R165" i="9"/>
  <c r="BF183" i="9"/>
  <c r="BU127" i="9"/>
  <c r="AX198" i="9"/>
  <c r="CG191" i="9"/>
  <c r="AU135" i="9"/>
  <c r="AB222" i="9"/>
  <c r="CP214" i="9"/>
  <c r="BV219" i="9"/>
  <c r="BK187" i="9"/>
  <c r="CD175" i="9"/>
  <c r="BW205" i="9"/>
  <c r="S129" i="9"/>
  <c r="CP167" i="9"/>
  <c r="BU146" i="9"/>
  <c r="AF185" i="9"/>
  <c r="AB132" i="9"/>
  <c r="AH187" i="9"/>
  <c r="J149" i="9"/>
  <c r="H131" i="9"/>
  <c r="CY171" i="9"/>
  <c r="BK141" i="9"/>
  <c r="AY145" i="9"/>
  <c r="BR214" i="9"/>
  <c r="AJ164" i="9"/>
  <c r="DA136" i="9"/>
  <c r="S224" i="9"/>
  <c r="BJ120" i="9"/>
  <c r="CF119" i="9"/>
  <c r="L131" i="9"/>
  <c r="BN121" i="9"/>
  <c r="AF182" i="9"/>
  <c r="AH192" i="9"/>
  <c r="DF183" i="9"/>
  <c r="AT222" i="9"/>
  <c r="CI123" i="9"/>
  <c r="CO118" i="9"/>
  <c r="AR184" i="9"/>
  <c r="CH184" i="9"/>
  <c r="T187" i="9"/>
  <c r="AD201" i="9"/>
  <c r="CO200" i="9"/>
  <c r="AP173" i="9"/>
  <c r="BB150" i="9"/>
  <c r="F206" i="9"/>
  <c r="CA183" i="9"/>
  <c r="CJ122" i="9"/>
  <c r="G174" i="9"/>
  <c r="CH170" i="9"/>
  <c r="S225" i="9"/>
  <c r="AI202" i="9"/>
  <c r="BY151" i="9"/>
  <c r="P159" i="9"/>
  <c r="U121" i="9"/>
  <c r="AB120" i="9"/>
  <c r="DF165" i="9"/>
  <c r="CB222" i="9"/>
  <c r="CQ201" i="9"/>
  <c r="AT225" i="9"/>
  <c r="BH222" i="9"/>
  <c r="CU177" i="9"/>
  <c r="BE222" i="9"/>
  <c r="BX201" i="9"/>
  <c r="BI137" i="9"/>
  <c r="AU118" i="9"/>
  <c r="Q133" i="9"/>
  <c r="O136" i="9"/>
  <c r="BC178" i="9"/>
  <c r="DE219" i="9"/>
  <c r="BI165" i="9"/>
  <c r="AS188" i="9"/>
  <c r="W168" i="9"/>
  <c r="CT149" i="9"/>
  <c r="AJ146" i="9"/>
  <c r="DG148" i="9"/>
  <c r="AH152" i="9"/>
  <c r="BR138" i="9"/>
  <c r="DB193" i="9"/>
  <c r="F156" i="9"/>
  <c r="AW138" i="9"/>
  <c r="E195" i="9"/>
  <c r="AU190" i="9"/>
  <c r="DD139" i="9"/>
  <c r="K149" i="9"/>
  <c r="AV130" i="9"/>
  <c r="CW176" i="9"/>
  <c r="BI213" i="9"/>
  <c r="AU200" i="9"/>
  <c r="BZ125" i="9"/>
  <c r="AQ207" i="9"/>
  <c r="CS205" i="9"/>
  <c r="CW202" i="9"/>
  <c r="CI159" i="9"/>
  <c r="E185" i="9"/>
  <c r="DA211" i="9"/>
  <c r="CP152" i="9"/>
  <c r="BN173" i="9"/>
  <c r="CX192" i="9"/>
  <c r="CG121" i="9"/>
  <c r="F155" i="9"/>
  <c r="O122" i="9"/>
  <c r="N193" i="9"/>
  <c r="H158" i="9"/>
  <c r="BG137" i="9"/>
  <c r="AQ196" i="9"/>
  <c r="AN197" i="9"/>
  <c r="AF130" i="9"/>
  <c r="CI192" i="9"/>
  <c r="BL201" i="9"/>
  <c r="AA186" i="9"/>
  <c r="CE157" i="9"/>
  <c r="CF171" i="9"/>
  <c r="AN153" i="9"/>
  <c r="BG161" i="9"/>
  <c r="X133" i="9"/>
  <c r="AK215" i="9"/>
  <c r="O173" i="9"/>
  <c r="DE160" i="9"/>
  <c r="CU214" i="9"/>
  <c r="CK157" i="9"/>
  <c r="E214" i="9"/>
  <c r="AX140" i="9"/>
  <c r="AU159" i="9"/>
  <c r="CO121" i="9"/>
  <c r="CG224" i="9"/>
  <c r="BK156" i="9"/>
  <c r="DD128" i="9"/>
  <c r="AB148" i="9"/>
  <c r="M149" i="9"/>
  <c r="BD219" i="9"/>
  <c r="DC187" i="9"/>
  <c r="CK155" i="9"/>
  <c r="CD183" i="9"/>
  <c r="AC129" i="9"/>
  <c r="AR137" i="9"/>
  <c r="Q125" i="9"/>
  <c r="BU118" i="9"/>
  <c r="BY143" i="9"/>
  <c r="BC135" i="9"/>
  <c r="W123" i="9"/>
  <c r="J158" i="9"/>
  <c r="BE143" i="9"/>
  <c r="CB157" i="9"/>
  <c r="U134" i="9"/>
  <c r="BF219" i="9"/>
  <c r="BC181" i="9"/>
  <c r="BC162" i="9"/>
  <c r="AN118" i="9"/>
  <c r="Y148" i="9"/>
  <c r="N132" i="9"/>
  <c r="CD169" i="9"/>
  <c r="M144" i="9"/>
  <c r="CF201" i="9"/>
  <c r="DA165" i="9"/>
  <c r="BC145" i="9"/>
  <c r="BC213" i="9"/>
  <c r="AF214" i="9"/>
  <c r="R123" i="9"/>
  <c r="DA156" i="9"/>
  <c r="CU153" i="9"/>
  <c r="Y130" i="9"/>
  <c r="CR187" i="9"/>
  <c r="AZ183" i="9"/>
  <c r="CQ176" i="9"/>
  <c r="DC173" i="9"/>
  <c r="CY125" i="9"/>
  <c r="CS218" i="9"/>
  <c r="BO126" i="9"/>
  <c r="AR199" i="9"/>
  <c r="AS164" i="9"/>
  <c r="CH133" i="9"/>
  <c r="W194" i="9"/>
  <c r="AN162" i="9"/>
  <c r="BC133" i="9"/>
  <c r="P211" i="9"/>
  <c r="AQ214" i="9"/>
  <c r="BI158" i="9"/>
  <c r="CL157" i="9"/>
  <c r="DE171" i="9"/>
  <c r="DG171" i="9"/>
  <c r="M171" i="9"/>
  <c r="J151" i="9"/>
  <c r="BL153" i="9"/>
  <c r="BR121" i="9"/>
  <c r="AP163" i="9"/>
  <c r="BV171" i="9"/>
  <c r="CW192" i="9"/>
  <c r="AG122" i="9"/>
  <c r="BM123" i="9"/>
  <c r="CI178" i="9"/>
  <c r="W203" i="9"/>
  <c r="BE205" i="9"/>
  <c r="Z129" i="9"/>
  <c r="AA204" i="9"/>
  <c r="CK141" i="9"/>
  <c r="CI173" i="9"/>
  <c r="O171" i="9"/>
  <c r="CY190" i="9"/>
  <c r="CJ120" i="9"/>
  <c r="BJ127" i="9"/>
  <c r="AZ148" i="9"/>
  <c r="CT225" i="9"/>
  <c r="L141" i="9"/>
  <c r="BH206" i="9"/>
  <c r="BS211" i="9"/>
  <c r="AN136" i="9"/>
  <c r="AT141" i="9"/>
  <c r="CN224" i="9"/>
  <c r="BG183" i="9"/>
  <c r="R142" i="9"/>
  <c r="BF190" i="9"/>
  <c r="T153" i="9"/>
  <c r="R144" i="9"/>
  <c r="CE143" i="9"/>
  <c r="CW118" i="9"/>
  <c r="CL167" i="9"/>
  <c r="CF161" i="9"/>
  <c r="CF194" i="9"/>
  <c r="BP174" i="9"/>
  <c r="CS124" i="9"/>
  <c r="V152" i="9"/>
  <c r="E216" i="9"/>
  <c r="F207" i="9"/>
  <c r="E180" i="9"/>
  <c r="AX163" i="9"/>
  <c r="AQ220" i="9"/>
  <c r="BA162" i="9"/>
  <c r="CE139" i="9"/>
  <c r="AK208" i="9"/>
  <c r="AJ142" i="9"/>
  <c r="R122" i="9"/>
  <c r="U190" i="9"/>
  <c r="DB217" i="9"/>
  <c r="V201" i="9"/>
  <c r="BZ217" i="9"/>
  <c r="AP126" i="9"/>
  <c r="AV205" i="9"/>
  <c r="AR224" i="9"/>
  <c r="BW190" i="9"/>
  <c r="CB176" i="9"/>
  <c r="AI187" i="9"/>
  <c r="CE123" i="9"/>
  <c r="AM135" i="9"/>
  <c r="AB186" i="9"/>
  <c r="F133" i="9"/>
  <c r="AL157" i="9"/>
  <c r="CT154" i="9"/>
  <c r="Y175" i="9"/>
  <c r="DG196" i="9"/>
  <c r="CN204" i="9"/>
  <c r="DE162" i="9"/>
  <c r="DD163" i="9"/>
  <c r="AN122" i="9"/>
  <c r="AT186" i="9"/>
  <c r="CO188" i="9"/>
  <c r="X169" i="9"/>
  <c r="Y210" i="9"/>
  <c r="BP180" i="9"/>
  <c r="DB170" i="9"/>
  <c r="CS168" i="9"/>
  <c r="DF221" i="9"/>
  <c r="AK198" i="9"/>
  <c r="AQ122" i="9"/>
  <c r="BV205" i="9"/>
  <c r="CN150" i="9"/>
  <c r="AI152" i="9"/>
  <c r="BF142" i="9"/>
  <c r="T148" i="9"/>
  <c r="P221" i="9"/>
  <c r="CR198" i="9"/>
  <c r="BY126" i="9"/>
  <c r="AN179" i="9"/>
  <c r="BA189" i="9"/>
  <c r="CO170" i="9"/>
  <c r="CS134" i="9"/>
  <c r="CV173" i="9"/>
  <c r="BX194" i="9"/>
  <c r="BB161" i="9"/>
  <c r="BR188" i="9"/>
  <c r="CD136" i="9"/>
  <c r="U146" i="9"/>
  <c r="BY186" i="9"/>
  <c r="L175" i="9"/>
  <c r="BX195" i="9"/>
  <c r="AZ179" i="9"/>
  <c r="AF191" i="9"/>
  <c r="CZ213" i="9"/>
  <c r="BE171" i="9"/>
  <c r="Q145" i="9"/>
  <c r="CE225" i="9"/>
  <c r="AQ213" i="9"/>
  <c r="BR204" i="9"/>
  <c r="BD215" i="9"/>
  <c r="AJ127" i="9"/>
  <c r="BE144" i="9"/>
  <c r="Q132" i="9"/>
  <c r="CI206" i="9"/>
  <c r="BD137" i="9"/>
  <c r="BE140" i="9"/>
  <c r="Q169" i="9"/>
  <c r="BT145" i="9"/>
  <c r="AB171" i="9"/>
  <c r="BU212" i="9"/>
  <c r="E139" i="9"/>
  <c r="BW186" i="9"/>
  <c r="E160" i="9"/>
  <c r="DE143" i="9"/>
  <c r="R193" i="9"/>
  <c r="E140" i="9"/>
  <c r="P200" i="9"/>
  <c r="BZ201" i="9"/>
  <c r="AH212" i="9"/>
  <c r="BS170" i="9"/>
  <c r="CI215" i="9"/>
  <c r="CD174" i="9"/>
  <c r="AS189" i="9"/>
  <c r="AU191" i="9"/>
  <c r="CX137" i="9"/>
  <c r="BZ219" i="9"/>
  <c r="F153" i="9"/>
  <c r="BS171" i="9"/>
  <c r="BO157" i="9"/>
  <c r="BJ147" i="9"/>
  <c r="AG220" i="9"/>
  <c r="L174" i="9"/>
  <c r="AW165" i="9"/>
  <c r="V175" i="9"/>
  <c r="BT150" i="9"/>
  <c r="O170" i="9"/>
  <c r="CY214" i="9"/>
  <c r="CB133" i="9"/>
  <c r="BI195" i="9"/>
  <c r="BJ133" i="9"/>
  <c r="AG149" i="9"/>
  <c r="O215" i="9"/>
  <c r="CO175" i="9"/>
  <c r="BQ200" i="9"/>
  <c r="Y141" i="9"/>
  <c r="P143" i="9"/>
  <c r="CG151" i="9"/>
  <c r="T149" i="9"/>
  <c r="CR206" i="9"/>
  <c r="R132" i="9"/>
  <c r="AI221" i="9"/>
  <c r="BS138" i="9"/>
  <c r="CL120" i="9"/>
  <c r="AT204" i="9"/>
  <c r="BO221" i="9"/>
  <c r="BP145" i="9"/>
  <c r="AN187" i="9"/>
  <c r="N151" i="9"/>
  <c r="S145" i="9"/>
  <c r="CI141" i="9"/>
  <c r="CP124" i="9"/>
  <c r="DC147" i="9"/>
  <c r="AI125" i="9"/>
  <c r="W210" i="9"/>
  <c r="AR223" i="9"/>
  <c r="CE151" i="9"/>
  <c r="X204" i="9"/>
  <c r="H203" i="9"/>
  <c r="AT148" i="9"/>
  <c r="BS216" i="9"/>
  <c r="AE217" i="9"/>
  <c r="AS134" i="9"/>
  <c r="CI157" i="9"/>
  <c r="BZ192" i="9"/>
  <c r="AM169" i="9"/>
  <c r="BL215" i="9"/>
  <c r="BK161" i="9"/>
  <c r="R202" i="9"/>
  <c r="BC134" i="9"/>
  <c r="Y201" i="9"/>
  <c r="CI204" i="9"/>
  <c r="AF140" i="9"/>
  <c r="CA221" i="9"/>
  <c r="N166" i="9"/>
  <c r="CH158" i="9"/>
  <c r="BK142" i="9"/>
  <c r="AQ128" i="9"/>
  <c r="AK139" i="9"/>
  <c r="G118" i="9"/>
  <c r="CW152" i="9"/>
  <c r="BH183" i="9"/>
  <c r="CM209" i="9"/>
  <c r="CN154" i="9"/>
  <c r="CT222" i="9"/>
  <c r="Z216" i="9"/>
  <c r="L133" i="9"/>
  <c r="E198" i="9"/>
  <c r="AV203" i="9"/>
  <c r="BV134" i="9"/>
  <c r="BT120" i="9"/>
  <c r="G218" i="9"/>
  <c r="J198" i="9"/>
  <c r="T164" i="9"/>
  <c r="U123" i="9"/>
  <c r="AH213" i="9"/>
  <c r="CD128" i="9"/>
  <c r="BM192" i="9"/>
  <c r="CV196" i="9"/>
  <c r="CE137" i="9"/>
  <c r="I210" i="9"/>
  <c r="L137" i="9"/>
  <c r="AH180" i="9"/>
  <c r="I225" i="9"/>
  <c r="BV183" i="9"/>
  <c r="CU180" i="9"/>
  <c r="X184" i="9"/>
  <c r="CB178" i="9"/>
  <c r="BB175" i="9"/>
  <c r="H219" i="9"/>
  <c r="V216" i="9"/>
  <c r="W218" i="9"/>
  <c r="R155" i="9"/>
  <c r="Y172" i="9"/>
  <c r="DF123" i="9"/>
  <c r="AH143" i="9"/>
  <c r="AI143" i="9"/>
  <c r="AP169" i="9"/>
  <c r="AI157" i="9"/>
  <c r="DB162" i="9"/>
  <c r="BW175" i="9"/>
  <c r="BT218" i="9"/>
  <c r="CR190" i="9"/>
  <c r="CK175" i="9"/>
  <c r="CE187" i="9"/>
  <c r="AO176" i="9"/>
  <c r="BN155" i="9"/>
  <c r="X151" i="9"/>
  <c r="R124" i="9"/>
  <c r="M152" i="9"/>
  <c r="CN170" i="9"/>
  <c r="AV182" i="9"/>
  <c r="AM213" i="9"/>
  <c r="AP215" i="9"/>
  <c r="CH174" i="9"/>
  <c r="BB118" i="9"/>
  <c r="F127" i="9"/>
  <c r="CT203" i="9"/>
  <c r="AS182" i="9"/>
  <c r="AD123" i="9"/>
  <c r="AO225" i="9"/>
  <c r="V186" i="9"/>
  <c r="AU155" i="9"/>
  <c r="S154" i="9"/>
  <c r="BI155" i="9"/>
  <c r="AS148" i="9"/>
  <c r="BX127" i="9"/>
  <c r="AE195" i="9"/>
  <c r="DF139" i="9"/>
  <c r="M223" i="9"/>
  <c r="BU194" i="9"/>
  <c r="BR172" i="9"/>
  <c r="CC207" i="9"/>
  <c r="BB153" i="9"/>
  <c r="AP193" i="9"/>
  <c r="F174" i="9"/>
  <c r="J160" i="9"/>
  <c r="BW165" i="9"/>
  <c r="CK212" i="9"/>
  <c r="CS173" i="9"/>
  <c r="BU168" i="9"/>
  <c r="BL174" i="9"/>
  <c r="BQ153" i="9"/>
  <c r="Z169" i="9"/>
  <c r="CF123" i="9"/>
  <c r="CW225" i="9"/>
  <c r="AK163" i="9"/>
  <c r="AN176" i="9"/>
  <c r="CN119" i="9"/>
  <c r="BU151" i="9"/>
  <c r="AZ125" i="9"/>
  <c r="DF155" i="9"/>
  <c r="AD197" i="9"/>
  <c r="V148" i="9"/>
  <c r="BY165" i="9"/>
  <c r="AN166" i="9"/>
  <c r="BN152" i="9"/>
  <c r="BA142" i="9"/>
  <c r="DE129" i="9"/>
  <c r="BR187" i="9"/>
  <c r="U135" i="9"/>
  <c r="BL188" i="9"/>
  <c r="I200" i="9"/>
  <c r="DF163" i="9"/>
  <c r="BL162" i="9"/>
  <c r="BS223" i="9"/>
  <c r="CF118" i="9"/>
  <c r="CE214" i="9"/>
  <c r="AE177" i="9"/>
  <c r="BT135" i="9"/>
  <c r="P147" i="9"/>
  <c r="K173" i="9"/>
  <c r="L153" i="9"/>
  <c r="DE152" i="9"/>
  <c r="BY185" i="9"/>
  <c r="DC205" i="9"/>
  <c r="DA222" i="9"/>
  <c r="Z133" i="9"/>
  <c r="I170" i="9"/>
  <c r="BX125" i="9"/>
  <c r="CN172" i="9"/>
  <c r="AM137" i="9"/>
  <c r="AN192" i="9"/>
  <c r="BD154" i="9"/>
  <c r="BA130" i="9"/>
  <c r="T139" i="9"/>
  <c r="BG120" i="9"/>
  <c r="CV146" i="9"/>
  <c r="CC126" i="9"/>
  <c r="BO181" i="9"/>
  <c r="AX173" i="9"/>
  <c r="BN202" i="9"/>
  <c r="G213" i="9"/>
  <c r="AE142" i="9"/>
  <c r="CQ138" i="9"/>
  <c r="AK157" i="9"/>
  <c r="BL152" i="9"/>
  <c r="BF120" i="9"/>
  <c r="AY138" i="9"/>
  <c r="AD211" i="9"/>
  <c r="Q142" i="9"/>
  <c r="CI185" i="9"/>
  <c r="DA132" i="9"/>
  <c r="CW196" i="9"/>
  <c r="BK174" i="9"/>
  <c r="CD146" i="9"/>
  <c r="CI179" i="9"/>
  <c r="BS219" i="9"/>
  <c r="CF211" i="9"/>
  <c r="AX158" i="9"/>
  <c r="BZ188" i="9"/>
  <c r="CT205" i="9"/>
  <c r="BU167" i="9"/>
  <c r="AP187" i="9"/>
  <c r="BW126" i="9"/>
  <c r="CM157" i="9"/>
  <c r="J167" i="9"/>
  <c r="K153" i="9"/>
  <c r="CO146" i="9"/>
  <c r="AT140" i="9"/>
  <c r="BK200" i="9"/>
  <c r="AX196" i="9"/>
  <c r="W137" i="9"/>
  <c r="X175" i="9"/>
  <c r="CK221" i="9"/>
  <c r="J139" i="9"/>
  <c r="BQ141" i="9"/>
  <c r="DD201" i="9"/>
  <c r="AQ153" i="9"/>
  <c r="BO184" i="9"/>
  <c r="CS162" i="9"/>
  <c r="CE130" i="9"/>
  <c r="BH211" i="9"/>
  <c r="W209" i="9"/>
  <c r="I128" i="9"/>
  <c r="AV179" i="9"/>
  <c r="L135" i="9"/>
  <c r="BO130" i="9"/>
  <c r="G157" i="9"/>
  <c r="J199" i="9"/>
  <c r="CL177" i="9"/>
  <c r="BK167" i="9"/>
  <c r="DE136" i="9"/>
  <c r="AA198" i="9"/>
  <c r="CH164" i="9"/>
  <c r="E194" i="9"/>
  <c r="BV195" i="9"/>
  <c r="AM209" i="9"/>
  <c r="DG191" i="9"/>
  <c r="CX145" i="9"/>
  <c r="F150" i="9"/>
  <c r="CS147" i="9"/>
  <c r="AK216" i="9"/>
  <c r="AO125" i="9"/>
  <c r="CU120" i="9"/>
  <c r="BA124" i="9"/>
  <c r="AT155" i="9"/>
  <c r="E142" i="9"/>
  <c r="AK154" i="9"/>
  <c r="CZ131" i="9"/>
  <c r="L218" i="9"/>
  <c r="BH158" i="9"/>
  <c r="BG129" i="9"/>
  <c r="Z205" i="9"/>
  <c r="CH149" i="9"/>
  <c r="BN197" i="9"/>
  <c r="AQ160" i="9"/>
  <c r="AZ212" i="9"/>
  <c r="CK165" i="9"/>
  <c r="CH223" i="9"/>
  <c r="DA185" i="9"/>
  <c r="CX209" i="9"/>
  <c r="CB206" i="9"/>
  <c r="BC190" i="9"/>
  <c r="CF175" i="9"/>
  <c r="AZ194" i="9"/>
  <c r="AF171" i="9"/>
  <c r="CR186" i="9"/>
  <c r="CD214" i="9"/>
  <c r="AX169" i="9"/>
  <c r="P218" i="9"/>
  <c r="CL195" i="9"/>
  <c r="CG132" i="9"/>
  <c r="CS123" i="9"/>
  <c r="BF130" i="9"/>
  <c r="BM130" i="9"/>
  <c r="S181" i="9"/>
  <c r="BD187" i="9"/>
  <c r="AR220" i="9"/>
  <c r="BX191" i="9"/>
  <c r="BM208" i="9"/>
  <c r="M224" i="9"/>
  <c r="DA118" i="9"/>
  <c r="BU187" i="9"/>
  <c r="BF158" i="9"/>
  <c r="BQ159" i="9"/>
  <c r="CX215" i="9"/>
  <c r="BX124" i="9"/>
  <c r="AW157" i="9"/>
  <c r="CN184" i="9"/>
  <c r="CJ200" i="9"/>
  <c r="CN189" i="9"/>
  <c r="AD141" i="9"/>
  <c r="AM218" i="9"/>
  <c r="CD192" i="9"/>
  <c r="AY217" i="9"/>
  <c r="T211" i="9"/>
  <c r="AU166" i="9"/>
  <c r="CH224" i="9"/>
  <c r="P135" i="9"/>
  <c r="H194" i="9"/>
  <c r="AE215" i="9"/>
  <c r="AI179" i="9"/>
  <c r="CL158" i="9"/>
  <c r="DD171" i="9"/>
  <c r="DB212" i="9"/>
  <c r="AF218" i="9"/>
  <c r="AG186" i="9"/>
  <c r="AD152" i="9"/>
  <c r="CC147" i="9"/>
  <c r="BK127" i="9"/>
  <c r="AS206" i="9"/>
  <c r="DG160" i="9"/>
  <c r="AP138" i="9"/>
  <c r="BA132" i="9"/>
  <c r="BL119" i="9"/>
  <c r="CI126" i="9"/>
  <c r="BD183" i="9"/>
  <c r="W219" i="9"/>
  <c r="CX166" i="9"/>
  <c r="AU181" i="9"/>
  <c r="AT167" i="9"/>
  <c r="AL185" i="9"/>
  <c r="AX172" i="9"/>
  <c r="AU208" i="9"/>
  <c r="AR186" i="9"/>
  <c r="E215" i="9"/>
  <c r="BB181" i="9"/>
  <c r="BB225" i="9"/>
  <c r="CW224" i="9"/>
  <c r="BE142" i="9"/>
  <c r="BL167" i="9"/>
  <c r="BI148" i="9"/>
  <c r="V127" i="9"/>
  <c r="AL138" i="9"/>
  <c r="CO215" i="9"/>
  <c r="AE219" i="9"/>
  <c r="Z187" i="9"/>
  <c r="CD208" i="9"/>
  <c r="U203" i="9"/>
  <c r="L172" i="9"/>
  <c r="H141" i="9"/>
  <c r="CS145" i="9"/>
  <c r="AO157" i="9"/>
  <c r="CG163" i="9"/>
  <c r="CF166" i="9"/>
  <c r="CN157" i="9"/>
  <c r="AG126" i="9"/>
  <c r="X194" i="9"/>
  <c r="Y186" i="9"/>
  <c r="AE135" i="9"/>
  <c r="V215" i="9"/>
  <c r="BL187" i="9"/>
  <c r="BZ181" i="9"/>
  <c r="M119" i="9"/>
  <c r="P198" i="9"/>
  <c r="AU143" i="9"/>
  <c r="AU198" i="9"/>
  <c r="CQ189" i="9"/>
  <c r="BE128" i="9"/>
  <c r="DF220" i="9"/>
  <c r="AD149" i="9"/>
  <c r="AO224" i="9"/>
  <c r="CC183" i="9"/>
  <c r="CG221" i="9"/>
  <c r="CA191" i="9"/>
  <c r="BS133" i="9"/>
  <c r="DF216" i="9"/>
  <c r="DG128" i="9"/>
  <c r="CJ153" i="9"/>
  <c r="BB190" i="9"/>
  <c r="BS120" i="9"/>
  <c r="V138" i="9"/>
  <c r="S191" i="9"/>
  <c r="BM191" i="9"/>
  <c r="BB166" i="9"/>
  <c r="L208" i="9"/>
  <c r="Z192" i="9"/>
  <c r="AE170" i="9"/>
  <c r="AF158" i="9"/>
  <c r="DF137" i="9"/>
  <c r="AY155" i="9"/>
  <c r="CN121" i="9"/>
  <c r="BT123" i="9"/>
  <c r="K187" i="9"/>
  <c r="CZ221" i="9"/>
  <c r="CM152" i="9"/>
  <c r="AF212" i="9"/>
  <c r="P206" i="9"/>
  <c r="BT154" i="9"/>
  <c r="BP199" i="9"/>
  <c r="BI160" i="9"/>
  <c r="CY170" i="9"/>
  <c r="CK224" i="9"/>
  <c r="AD204" i="9"/>
  <c r="AA144" i="9"/>
  <c r="CA169" i="9"/>
  <c r="M145" i="9"/>
  <c r="BP126" i="9"/>
  <c r="BB146" i="9"/>
  <c r="Z119" i="9"/>
  <c r="CJ134" i="9"/>
  <c r="T202" i="9"/>
  <c r="BO151" i="9"/>
  <c r="V204" i="9"/>
  <c r="AV193" i="9"/>
  <c r="O184" i="9"/>
  <c r="BT199" i="9"/>
  <c r="AE199" i="9"/>
  <c r="DG185" i="9"/>
  <c r="BM215" i="9"/>
  <c r="CB163" i="9"/>
  <c r="H174" i="9"/>
  <c r="BE193" i="9"/>
  <c r="AA192" i="9"/>
  <c r="AO194" i="9"/>
  <c r="CI195" i="9"/>
  <c r="BR216" i="9"/>
  <c r="AS161" i="9"/>
  <c r="AK141" i="9"/>
  <c r="E196" i="9"/>
  <c r="O134" i="9"/>
  <c r="G197" i="9"/>
  <c r="CQ124" i="9"/>
  <c r="X123" i="9"/>
  <c r="CA123" i="9"/>
  <c r="AE190" i="9"/>
  <c r="CS155" i="9"/>
  <c r="Y177" i="9"/>
  <c r="AB192" i="9"/>
  <c r="DD172" i="9"/>
  <c r="AM131" i="9"/>
  <c r="DG170" i="9"/>
  <c r="DA145" i="9"/>
  <c r="BP149" i="9"/>
  <c r="BM219" i="9"/>
  <c r="BU204" i="9"/>
  <c r="DE193" i="9"/>
  <c r="AD213" i="9"/>
  <c r="BQ155" i="9"/>
  <c r="AU172" i="9"/>
  <c r="CE194" i="9"/>
  <c r="BR196" i="9"/>
  <c r="P179" i="9"/>
  <c r="AQ199" i="9"/>
  <c r="L202" i="9"/>
  <c r="AO205" i="9"/>
  <c r="CL211" i="9"/>
  <c r="J129" i="9"/>
  <c r="AZ140" i="9"/>
  <c r="O199" i="9"/>
  <c r="BY144" i="9"/>
  <c r="DA216" i="9"/>
  <c r="AT131" i="9"/>
  <c r="AR143" i="9"/>
  <c r="Z165" i="9"/>
  <c r="CK203" i="9"/>
  <c r="DF210" i="9"/>
  <c r="AH205" i="9"/>
  <c r="AD210" i="9"/>
  <c r="M192" i="9"/>
  <c r="BA172" i="9"/>
  <c r="CU125" i="9"/>
  <c r="CL183" i="9"/>
  <c r="AX121" i="9"/>
  <c r="AG159" i="9"/>
  <c r="CH141" i="9"/>
  <c r="DF211" i="9"/>
  <c r="AC135" i="9"/>
  <c r="R157" i="9"/>
  <c r="BF182" i="9"/>
  <c r="P207" i="9"/>
  <c r="T219" i="9"/>
  <c r="BP195" i="9"/>
  <c r="CO194" i="9"/>
  <c r="DE176" i="9"/>
  <c r="AJ184" i="9"/>
  <c r="AR147" i="9"/>
  <c r="BC172" i="9"/>
  <c r="CN206" i="9"/>
  <c r="AM141" i="9"/>
  <c r="Q173" i="9"/>
  <c r="BS160" i="9"/>
  <c r="AT144" i="9"/>
  <c r="DF132" i="9"/>
  <c r="P199" i="9"/>
  <c r="DG184" i="9"/>
  <c r="M197" i="9"/>
  <c r="AU137" i="9"/>
  <c r="DD126" i="9"/>
  <c r="CE189" i="9"/>
  <c r="AD134" i="9"/>
  <c r="Q217" i="9"/>
  <c r="AY143" i="9"/>
  <c r="CR220" i="9"/>
  <c r="S210" i="9"/>
  <c r="CP200" i="9"/>
  <c r="AK178" i="9"/>
  <c r="H177" i="9"/>
  <c r="BN196" i="9"/>
  <c r="K122" i="9"/>
  <c r="CH213" i="9"/>
  <c r="AQ190" i="9"/>
  <c r="AX203" i="9"/>
  <c r="I219" i="9"/>
  <c r="AV136" i="9"/>
  <c r="AY150" i="9"/>
  <c r="N206" i="9"/>
  <c r="BJ172" i="9"/>
  <c r="DB119" i="9"/>
  <c r="M123" i="9"/>
  <c r="BH195" i="9"/>
  <c r="CH182" i="9"/>
  <c r="BA215" i="9"/>
  <c r="BQ204" i="9"/>
  <c r="BX122" i="9"/>
  <c r="BF193" i="9"/>
  <c r="W155" i="9"/>
  <c r="DC138" i="9"/>
  <c r="DG219" i="9"/>
  <c r="AO184" i="9"/>
  <c r="CO160" i="9"/>
  <c r="CF209" i="9"/>
  <c r="AN205" i="9"/>
  <c r="AH138" i="9"/>
  <c r="AV176" i="9"/>
  <c r="CE191" i="9"/>
  <c r="DC124" i="9"/>
  <c r="L204" i="9"/>
  <c r="BK137" i="9"/>
  <c r="CV138" i="9"/>
  <c r="BE225" i="9"/>
  <c r="CA216" i="9"/>
  <c r="BW160" i="9"/>
  <c r="CD223" i="9"/>
  <c r="BD207" i="9"/>
  <c r="Q183" i="9"/>
  <c r="BY137" i="9"/>
  <c r="DG173" i="9"/>
  <c r="G195" i="9"/>
  <c r="AM176" i="9"/>
  <c r="CN160" i="9"/>
  <c r="Y190" i="9"/>
  <c r="AA191" i="9"/>
  <c r="BB209" i="9"/>
  <c r="BE145" i="9"/>
  <c r="BU145" i="9"/>
  <c r="CG218" i="9"/>
  <c r="CV118" i="9"/>
  <c r="CX219" i="9"/>
  <c r="AA216" i="9"/>
  <c r="BH200" i="9"/>
  <c r="T193" i="9"/>
  <c r="AD157" i="9"/>
  <c r="CU150" i="9"/>
  <c r="AM186" i="9"/>
  <c r="BX180" i="9"/>
  <c r="BU200" i="9"/>
  <c r="BD220" i="9"/>
  <c r="CJ212" i="9"/>
  <c r="CK206" i="9"/>
  <c r="DB173" i="9"/>
  <c r="BM203" i="9"/>
  <c r="AC203" i="9"/>
  <c r="CV162" i="9"/>
  <c r="BA128" i="9"/>
  <c r="O125" i="9"/>
  <c r="V182" i="9"/>
  <c r="AP168" i="9"/>
  <c r="CZ163" i="9"/>
  <c r="AV175" i="9"/>
  <c r="AE126" i="9"/>
  <c r="DB207" i="9"/>
  <c r="AU199" i="9"/>
  <c r="BA166" i="9"/>
  <c r="BZ166" i="9"/>
  <c r="E193" i="9"/>
  <c r="T137" i="9"/>
  <c r="N147" i="9"/>
  <c r="AV142" i="9"/>
  <c r="CW191" i="9"/>
  <c r="M215" i="9"/>
  <c r="DE181" i="9"/>
  <c r="BI187" i="9"/>
  <c r="CG135" i="9"/>
  <c r="AE183" i="9"/>
  <c r="L198" i="9"/>
  <c r="AL122" i="9"/>
  <c r="BG208" i="9"/>
  <c r="AT153" i="9"/>
  <c r="U132" i="9"/>
  <c r="CC118" i="9"/>
  <c r="CB131" i="9"/>
  <c r="L171" i="9"/>
  <c r="BF139" i="9"/>
  <c r="CY165" i="9"/>
  <c r="BB213" i="9"/>
  <c r="AJ134" i="9"/>
  <c r="DC165" i="9"/>
  <c r="CX130" i="9"/>
  <c r="CY173" i="9"/>
  <c r="K178" i="9"/>
  <c r="I136" i="9"/>
  <c r="CG193" i="9"/>
  <c r="AI205" i="9"/>
  <c r="AX142" i="9"/>
  <c r="AO123" i="9"/>
  <c r="AC145" i="9"/>
  <c r="CG119" i="9"/>
  <c r="CP202" i="9"/>
  <c r="CH189" i="9"/>
  <c r="CQ162" i="9"/>
  <c r="AQ127" i="9"/>
  <c r="CP217" i="9"/>
  <c r="U211" i="9"/>
  <c r="CU145" i="9"/>
  <c r="Q136" i="9"/>
  <c r="AD127" i="9"/>
  <c r="BG207" i="9"/>
  <c r="W126" i="9"/>
  <c r="AX184" i="9"/>
  <c r="DG223" i="9"/>
  <c r="BP209" i="9"/>
  <c r="AY159" i="9"/>
  <c r="I120" i="9"/>
  <c r="Y196" i="9"/>
  <c r="DF179" i="9"/>
  <c r="BV217" i="9"/>
  <c r="BW162" i="9"/>
  <c r="CO126" i="9"/>
  <c r="CE152" i="9"/>
  <c r="AA182" i="9"/>
  <c r="AQ182" i="9"/>
  <c r="AR155" i="9"/>
  <c r="BV122" i="9"/>
  <c r="BQ143" i="9"/>
  <c r="AX124" i="9"/>
  <c r="CP186" i="9"/>
  <c r="BF196" i="9"/>
  <c r="CO197" i="9"/>
  <c r="BV129" i="9"/>
  <c r="AY182" i="9"/>
  <c r="AY123" i="9"/>
  <c r="DB223" i="9"/>
  <c r="CQ170" i="9"/>
  <c r="BH154" i="9"/>
  <c r="J138" i="9"/>
  <c r="CC157" i="9"/>
  <c r="AC160" i="9"/>
  <c r="CB181" i="9"/>
  <c r="AL148" i="9"/>
  <c r="DF212" i="9"/>
  <c r="BX167" i="9"/>
  <c r="CH203" i="9"/>
  <c r="AT173" i="9"/>
  <c r="CI130" i="9"/>
  <c r="CA151" i="9"/>
  <c r="BM221" i="9"/>
  <c r="AC130" i="9"/>
  <c r="BT163" i="9"/>
  <c r="M126" i="9"/>
  <c r="E189" i="9"/>
  <c r="CQ190" i="9"/>
  <c r="L176" i="9"/>
  <c r="AF131" i="9"/>
  <c r="CR140" i="9"/>
  <c r="DE207" i="9"/>
  <c r="AJ130" i="9"/>
  <c r="BT219" i="9"/>
  <c r="K141" i="9"/>
  <c r="CT118" i="9"/>
  <c r="BO216" i="9"/>
  <c r="CN173" i="9"/>
  <c r="DF191" i="9"/>
  <c r="W163" i="9"/>
  <c r="AA139" i="9"/>
  <c r="CU189" i="9"/>
  <c r="AT134" i="9"/>
  <c r="AP159" i="9"/>
  <c r="CD177" i="9"/>
  <c r="AY161" i="9"/>
  <c r="BU215" i="9"/>
  <c r="BP123" i="9"/>
  <c r="AZ186" i="9"/>
  <c r="AO120" i="9"/>
  <c r="CX199" i="9"/>
  <c r="BO120" i="9"/>
  <c r="CP141" i="9"/>
  <c r="CI150" i="9"/>
  <c r="BN137" i="9"/>
  <c r="CK153" i="9"/>
  <c r="BD120" i="9"/>
  <c r="AA221" i="9"/>
  <c r="BU142" i="9"/>
  <c r="CX205" i="9"/>
  <c r="W165" i="9"/>
  <c r="AW171" i="9"/>
  <c r="AV208" i="9"/>
  <c r="Q164" i="9"/>
  <c r="CS154" i="9"/>
  <c r="CD181" i="9"/>
  <c r="AN129" i="9"/>
  <c r="AL164" i="9"/>
  <c r="CS204" i="9"/>
  <c r="Q222" i="9"/>
  <c r="CY144" i="9"/>
  <c r="BE176" i="9"/>
  <c r="BE129" i="9"/>
  <c r="AJ224" i="9"/>
  <c r="BG204" i="9"/>
  <c r="CA135" i="9"/>
  <c r="CP183" i="9"/>
  <c r="CH220" i="9"/>
  <c r="CB164" i="9"/>
  <c r="CU165" i="9"/>
  <c r="CD166" i="9"/>
  <c r="G219" i="9"/>
  <c r="DB198" i="9"/>
  <c r="AQ135" i="9"/>
  <c r="AZ174" i="9"/>
  <c r="BK199" i="9"/>
  <c r="I198" i="9"/>
  <c r="BK133" i="9"/>
  <c r="AZ162" i="9"/>
  <c r="O186" i="9"/>
  <c r="AZ161" i="9"/>
  <c r="BG191" i="9"/>
  <c r="T131" i="9"/>
  <c r="BC222" i="9"/>
  <c r="AR172" i="9"/>
  <c r="M184" i="9"/>
  <c r="M133" i="9"/>
  <c r="DG195" i="9"/>
  <c r="BK148" i="9"/>
  <c r="DD142" i="9"/>
  <c r="CG177" i="9"/>
  <c r="AV133" i="9"/>
  <c r="H127" i="9"/>
  <c r="AH211" i="9"/>
  <c r="DC172" i="9"/>
  <c r="CA207" i="9"/>
  <c r="L128" i="9"/>
  <c r="CD224" i="9"/>
  <c r="BB158" i="9"/>
  <c r="X182" i="9"/>
  <c r="DF142" i="9"/>
  <c r="BG156" i="9"/>
  <c r="BL213" i="9"/>
  <c r="AF180" i="9"/>
  <c r="O183" i="9"/>
  <c r="BS149" i="9"/>
  <c r="BD208" i="9"/>
  <c r="CL131" i="9"/>
  <c r="CC135" i="9"/>
  <c r="BN188" i="9"/>
  <c r="BP138" i="9"/>
  <c r="N171" i="9"/>
  <c r="CT176" i="9"/>
  <c r="DB156" i="9"/>
  <c r="BN205" i="9"/>
  <c r="CT168" i="9"/>
  <c r="CR120" i="9"/>
  <c r="AW130" i="9"/>
  <c r="AG215" i="9"/>
  <c r="BV149" i="9"/>
  <c r="AN171" i="9"/>
  <c r="J177" i="9"/>
  <c r="CS207" i="9"/>
  <c r="CZ210" i="9"/>
  <c r="AS190" i="9"/>
  <c r="CV149" i="9"/>
  <c r="CZ137" i="9"/>
  <c r="BK132" i="9"/>
  <c r="W196" i="9"/>
  <c r="BP188" i="9"/>
  <c r="CP208" i="9"/>
  <c r="H224" i="9"/>
  <c r="L161" i="9"/>
  <c r="BA217" i="9"/>
  <c r="AE214" i="9"/>
  <c r="AK187" i="9"/>
  <c r="BH175" i="9"/>
  <c r="AQ219" i="9"/>
  <c r="AI188" i="9"/>
  <c r="AD129" i="9"/>
  <c r="Z146" i="9"/>
  <c r="CC200" i="9"/>
  <c r="BS214" i="9"/>
  <c r="BZ146" i="9"/>
  <c r="CH222" i="9"/>
  <c r="I223" i="9"/>
  <c r="BR128" i="9"/>
  <c r="AS119" i="9"/>
  <c r="AS207" i="9"/>
  <c r="AX204" i="9"/>
  <c r="AK120" i="9"/>
  <c r="CG128" i="9"/>
  <c r="S178" i="9"/>
  <c r="CM217" i="9"/>
  <c r="CS191" i="9"/>
  <c r="BO148" i="9"/>
  <c r="BC219" i="9"/>
  <c r="F193" i="9"/>
  <c r="BR210" i="9"/>
  <c r="CO144" i="9"/>
  <c r="CX139" i="9"/>
  <c r="D117" i="9"/>
  <c r="AY174" i="9"/>
  <c r="BU183" i="9"/>
  <c r="N163" i="9"/>
  <c r="BI164" i="9"/>
  <c r="CJ126" i="9"/>
  <c r="CR158" i="9"/>
  <c r="Q124" i="9"/>
  <c r="AJ129" i="9"/>
  <c r="AX149" i="9"/>
  <c r="BL193" i="9"/>
  <c r="CN131" i="9"/>
  <c r="BN129" i="9"/>
  <c r="M153" i="9"/>
  <c r="AU209" i="9"/>
  <c r="BX216" i="9"/>
  <c r="BY169" i="9"/>
  <c r="AH124" i="9"/>
  <c r="Z179" i="9"/>
  <c r="AY162" i="9"/>
  <c r="AE163" i="9"/>
  <c r="AM119" i="9"/>
  <c r="BC194" i="9"/>
  <c r="T222" i="9"/>
  <c r="CL206" i="9"/>
  <c r="DE124" i="9"/>
  <c r="DB192" i="9"/>
  <c r="AU164" i="9"/>
  <c r="BB156" i="9"/>
  <c r="BT205" i="9"/>
  <c r="BO185" i="9"/>
  <c r="AS159" i="9"/>
  <c r="AM159" i="9"/>
  <c r="F163" i="9"/>
  <c r="CH179" i="9"/>
  <c r="AQ210" i="9"/>
  <c r="H164" i="9"/>
  <c r="AU213" i="9"/>
  <c r="AQ126" i="9"/>
  <c r="CD135" i="9"/>
  <c r="CK172" i="9"/>
  <c r="AT124" i="9"/>
  <c r="CQ134" i="9"/>
  <c r="O196" i="9"/>
  <c r="BS217" i="9"/>
  <c r="BW210" i="9"/>
  <c r="CU141" i="9"/>
  <c r="CC156" i="9"/>
  <c r="CH204" i="9"/>
  <c r="BB147" i="9"/>
  <c r="BV132" i="9"/>
  <c r="BI166" i="9"/>
  <c r="AC214" i="9"/>
  <c r="CL181" i="9"/>
  <c r="AV215" i="9"/>
  <c r="CV148" i="9"/>
  <c r="AH225" i="9"/>
  <c r="BR202" i="9"/>
  <c r="CG120" i="9"/>
  <c r="X168" i="9"/>
  <c r="K224" i="9"/>
  <c r="CP206" i="9"/>
  <c r="CP170" i="9"/>
  <c r="U162" i="9"/>
  <c r="BU193" i="9"/>
  <c r="CM131" i="9"/>
  <c r="AG190" i="9"/>
  <c r="DD200" i="9"/>
  <c r="CY183" i="9"/>
  <c r="CQ225" i="9"/>
  <c r="BG134" i="9"/>
  <c r="Q200" i="9"/>
  <c r="CF177" i="9"/>
  <c r="CR185" i="9"/>
  <c r="BX179" i="9"/>
  <c r="AQ183" i="9"/>
  <c r="X129" i="9"/>
  <c r="CG181" i="9"/>
  <c r="CJ172" i="9"/>
  <c r="CA149" i="9"/>
  <c r="AW121" i="9"/>
  <c r="M151" i="9"/>
  <c r="AX164" i="9"/>
  <c r="T214" i="9"/>
  <c r="AW189" i="9"/>
  <c r="BH118" i="9"/>
  <c r="M150" i="9"/>
  <c r="BI218" i="9"/>
  <c r="CP173" i="9"/>
  <c r="BS207" i="9"/>
  <c r="BF163" i="9"/>
  <c r="CU168" i="9"/>
  <c r="BN177" i="9"/>
  <c r="BN218" i="9"/>
  <c r="F215" i="9"/>
  <c r="L185" i="9"/>
  <c r="BP206" i="9"/>
  <c r="AP174" i="9"/>
  <c r="DG176" i="9"/>
  <c r="CY132" i="9"/>
  <c r="CK218" i="9"/>
  <c r="CR213" i="9"/>
  <c r="CN133" i="9"/>
  <c r="I163" i="9"/>
  <c r="BZ153" i="9"/>
  <c r="AN147" i="9"/>
  <c r="BZ141" i="9"/>
  <c r="AZ119" i="9"/>
  <c r="L158" i="9"/>
  <c r="V137" i="9"/>
  <c r="AJ180" i="9"/>
  <c r="AX159" i="9"/>
  <c r="BS225" i="9"/>
  <c r="F123" i="9"/>
  <c r="DE119" i="9"/>
  <c r="AE181" i="9"/>
  <c r="AV166" i="9"/>
  <c r="F159" i="9"/>
  <c r="BS195" i="9"/>
  <c r="CT158" i="9"/>
  <c r="Q139" i="9"/>
  <c r="CZ191" i="9"/>
  <c r="CT202" i="9"/>
  <c r="DC149" i="9"/>
  <c r="AZ206" i="9"/>
  <c r="BL217" i="9"/>
  <c r="AR125" i="9"/>
  <c r="Z197" i="9"/>
  <c r="Z178" i="9"/>
  <c r="CO185" i="9"/>
  <c r="DA201" i="9"/>
  <c r="BG200" i="9"/>
  <c r="CS120" i="9"/>
  <c r="W187" i="9"/>
  <c r="CV167" i="9"/>
  <c r="BA200" i="9"/>
  <c r="R174" i="9"/>
  <c r="BT128" i="9"/>
  <c r="BO194" i="9"/>
  <c r="AK122" i="9"/>
  <c r="BZ165" i="9"/>
  <c r="BI201" i="9"/>
  <c r="AN139" i="9"/>
  <c r="BP187" i="9"/>
  <c r="BF152" i="9"/>
  <c r="CW180" i="9"/>
  <c r="CC215" i="9"/>
  <c r="CO134" i="9"/>
  <c r="BG206" i="9"/>
  <c r="CY222" i="9"/>
  <c r="S185" i="9"/>
  <c r="BD159" i="9"/>
  <c r="CF197" i="9"/>
  <c r="L168" i="9"/>
  <c r="CJ156" i="9"/>
  <c r="K171" i="9"/>
  <c r="G150" i="9"/>
  <c r="CS167" i="9"/>
  <c r="CP145" i="9"/>
  <c r="M136" i="9"/>
  <c r="AL130" i="9"/>
  <c r="BK135" i="9"/>
  <c r="BN126" i="9"/>
  <c r="BH205" i="9"/>
  <c r="CK189" i="9"/>
  <c r="CA172" i="9"/>
  <c r="CH225" i="9"/>
  <c r="BZ156" i="9"/>
  <c r="F151" i="9"/>
  <c r="AT178" i="9"/>
  <c r="CL187" i="9"/>
  <c r="CU217" i="9"/>
  <c r="I156" i="9"/>
  <c r="CE167" i="9"/>
  <c r="BU125" i="9"/>
  <c r="CC204" i="9"/>
  <c r="AE145" i="9"/>
  <c r="CC141" i="9"/>
  <c r="AK151" i="9"/>
  <c r="U140" i="9"/>
  <c r="AX225" i="9"/>
  <c r="CD184" i="9"/>
  <c r="BI151" i="9"/>
  <c r="BN190" i="9"/>
  <c r="AK121" i="9"/>
  <c r="U120" i="9"/>
  <c r="DD202" i="9"/>
  <c r="BW125" i="9"/>
  <c r="AM161" i="9"/>
  <c r="E143" i="9"/>
  <c r="AK182" i="9"/>
  <c r="DF200" i="9"/>
  <c r="W169" i="9"/>
  <c r="P203" i="9"/>
  <c r="AZ131" i="9"/>
  <c r="R129" i="9"/>
  <c r="Q157" i="9"/>
  <c r="Q155" i="9"/>
  <c r="DE169" i="9"/>
  <c r="CM211" i="9"/>
  <c r="AL153" i="9"/>
  <c r="Z212" i="9"/>
  <c r="CQ217" i="9"/>
  <c r="N196" i="9"/>
  <c r="BG182" i="9"/>
  <c r="BP203" i="9"/>
  <c r="AW164" i="9"/>
  <c r="E121" i="9"/>
  <c r="AN154" i="9"/>
  <c r="BV164" i="9"/>
  <c r="DA215" i="9"/>
  <c r="AO169" i="9"/>
  <c r="AW134" i="9"/>
  <c r="DD179" i="9"/>
  <c r="AE140" i="9"/>
  <c r="AJ132" i="9"/>
  <c r="BA201" i="9"/>
  <c r="M193" i="9"/>
  <c r="BR124" i="9"/>
  <c r="H185" i="9"/>
  <c r="H199" i="9"/>
  <c r="X202" i="9"/>
  <c r="M187" i="9"/>
  <c r="CZ183" i="9"/>
  <c r="Z185" i="9"/>
  <c r="I147" i="9"/>
  <c r="BN118" i="9"/>
  <c r="BI146" i="9"/>
  <c r="U180" i="9"/>
  <c r="L170" i="9"/>
  <c r="AZ126" i="9"/>
  <c r="I153" i="9"/>
  <c r="CS137" i="9"/>
  <c r="N119" i="9"/>
  <c r="AS156" i="9"/>
  <c r="CD172" i="9"/>
  <c r="O203" i="9"/>
  <c r="H172" i="9"/>
  <c r="CX220" i="9"/>
  <c r="CL204" i="9"/>
  <c r="I124" i="9"/>
  <c r="BX220" i="9"/>
  <c r="AO155" i="9"/>
  <c r="CT217" i="9"/>
  <c r="BV156" i="9"/>
  <c r="E208" i="9"/>
  <c r="AH164" i="9"/>
  <c r="AS139" i="9"/>
  <c r="F199" i="9"/>
  <c r="Q123" i="9"/>
  <c r="CI147" i="9"/>
  <c r="CZ196" i="9"/>
  <c r="O163" i="9"/>
  <c r="AW224" i="9"/>
  <c r="CC191" i="9"/>
  <c r="AD170" i="9"/>
  <c r="BP128" i="9"/>
  <c r="CE173" i="9"/>
  <c r="CV194" i="9"/>
  <c r="DB145" i="9"/>
  <c r="Y187" i="9"/>
  <c r="AL220" i="9"/>
  <c r="BG171" i="9"/>
  <c r="BN186" i="9"/>
  <c r="P212" i="9"/>
  <c r="AC219" i="9"/>
  <c r="DB206" i="9"/>
  <c r="CR121" i="9"/>
  <c r="BL206" i="9"/>
  <c r="DD192" i="9"/>
  <c r="AC134" i="9"/>
  <c r="BF164" i="9"/>
  <c r="DD134" i="9"/>
  <c r="CD170" i="9"/>
  <c r="J171" i="9"/>
  <c r="BS164" i="9"/>
  <c r="P152" i="9"/>
  <c r="CZ222" i="9"/>
  <c r="DB155" i="9"/>
  <c r="BJ156" i="9"/>
  <c r="BR149" i="9"/>
  <c r="BG132" i="9"/>
  <c r="CN177" i="9"/>
  <c r="AZ123" i="9"/>
  <c r="DB164" i="9"/>
  <c r="P170" i="9"/>
  <c r="R212" i="9"/>
  <c r="AX148" i="9"/>
  <c r="BS208" i="9"/>
  <c r="AD146" i="9"/>
  <c r="CK169" i="9"/>
  <c r="BQ222" i="9"/>
  <c r="P171" i="9"/>
  <c r="AW163" i="9"/>
  <c r="AD136" i="9"/>
  <c r="BI180" i="9"/>
  <c r="N211" i="9"/>
  <c r="BA136" i="9"/>
  <c r="BH224" i="9"/>
  <c r="CQ202" i="9"/>
  <c r="CB153" i="9"/>
  <c r="CA222" i="9"/>
  <c r="BM153" i="9"/>
  <c r="AN150" i="9"/>
  <c r="CF190" i="9"/>
  <c r="CX201" i="9"/>
  <c r="BH202" i="9"/>
  <c r="Z199" i="9"/>
  <c r="CG162" i="9"/>
  <c r="U220" i="9"/>
  <c r="CB148" i="9"/>
  <c r="AU150" i="9"/>
  <c r="G200" i="9"/>
  <c r="AJ137" i="9"/>
  <c r="BY125" i="9"/>
  <c r="BM138" i="9"/>
  <c r="AL181" i="9"/>
  <c r="BS125" i="9"/>
  <c r="DG141" i="9"/>
  <c r="CC214" i="9"/>
  <c r="BA170" i="9"/>
  <c r="BV168" i="9"/>
  <c r="AY165" i="9"/>
  <c r="CM141" i="9"/>
  <c r="H191" i="9"/>
  <c r="M198" i="9"/>
  <c r="BX186" i="9"/>
  <c r="BU141" i="9"/>
  <c r="AK131" i="9"/>
  <c r="AB203" i="9"/>
  <c r="AM180" i="9"/>
  <c r="BN185" i="9"/>
  <c r="AN175" i="9"/>
  <c r="CI132" i="9"/>
  <c r="O140" i="9"/>
  <c r="CY133" i="9"/>
  <c r="CN202" i="9"/>
  <c r="G221" i="9"/>
  <c r="CS223" i="9"/>
  <c r="CP128" i="9"/>
  <c r="AI128" i="9"/>
  <c r="CL217" i="9"/>
  <c r="DD136" i="9"/>
  <c r="AI192" i="9"/>
  <c r="S216" i="9"/>
  <c r="AH128" i="9"/>
  <c r="BJ162" i="9"/>
  <c r="BP179" i="9"/>
  <c r="E164" i="9"/>
  <c r="DB141" i="9"/>
  <c r="V121" i="9"/>
  <c r="BF168" i="9"/>
  <c r="AV224" i="9"/>
  <c r="CZ186" i="9"/>
  <c r="BC136" i="9"/>
  <c r="BV135" i="9"/>
  <c r="U159" i="9"/>
  <c r="AJ162" i="9"/>
  <c r="BG178" i="9"/>
  <c r="AL133" i="9"/>
  <c r="BT174" i="9"/>
  <c r="CF208" i="9"/>
  <c r="BS152" i="9"/>
  <c r="AY130" i="9"/>
  <c r="AL120" i="9"/>
  <c r="BR136" i="9"/>
  <c r="BS128" i="9"/>
  <c r="DE122" i="9"/>
  <c r="E127" i="9"/>
  <c r="BN120" i="9"/>
  <c r="AN168" i="9"/>
  <c r="BL197" i="9"/>
  <c r="BU171" i="9"/>
  <c r="DC174" i="9"/>
  <c r="AB190" i="9"/>
  <c r="CA186" i="9"/>
  <c r="BW127" i="9"/>
  <c r="DC181" i="9"/>
  <c r="BI153" i="9"/>
  <c r="BM224" i="9"/>
  <c r="AP170" i="9"/>
  <c r="AB183" i="9"/>
  <c r="Y182" i="9"/>
  <c r="BN219" i="9"/>
  <c r="CV183" i="9"/>
  <c r="BM223" i="9"/>
  <c r="CC188" i="9"/>
  <c r="CF158" i="9"/>
  <c r="BP210" i="9"/>
  <c r="BF208" i="9"/>
  <c r="CU190" i="9"/>
  <c r="R149" i="9"/>
  <c r="CC190" i="9"/>
  <c r="G138" i="9"/>
  <c r="CL221" i="9"/>
  <c r="AT197" i="9"/>
  <c r="BZ161" i="9"/>
  <c r="CV224" i="9"/>
  <c r="F178" i="9"/>
  <c r="AM148" i="9"/>
  <c r="AH118" i="9"/>
  <c r="AM222" i="9"/>
  <c r="AW141" i="9"/>
  <c r="BV155" i="9"/>
  <c r="BC204" i="9"/>
  <c r="CK183" i="9"/>
  <c r="CT142" i="9"/>
  <c r="BN203" i="9"/>
  <c r="CV145" i="9"/>
  <c r="CC159" i="9"/>
  <c r="AB184" i="9"/>
  <c r="I143" i="9"/>
  <c r="CX221" i="9"/>
  <c r="CI167" i="9"/>
  <c r="DC208" i="9"/>
  <c r="DC120" i="9"/>
  <c r="BX123" i="9"/>
  <c r="CT185" i="9"/>
  <c r="DE188" i="9"/>
  <c r="CZ220" i="9"/>
  <c r="BU203" i="9"/>
  <c r="CT148" i="9"/>
  <c r="BC185" i="9"/>
  <c r="W125" i="9"/>
  <c r="CU133" i="9"/>
  <c r="CL126" i="9"/>
  <c r="AF178" i="9"/>
  <c r="CS140" i="9"/>
  <c r="CZ161" i="9"/>
  <c r="O166" i="9"/>
  <c r="CP174" i="9"/>
  <c r="AH188" i="9"/>
  <c r="J152" i="9"/>
  <c r="BX224" i="9"/>
  <c r="CP125" i="9"/>
  <c r="CY181" i="9"/>
  <c r="L134" i="9"/>
  <c r="AZ221" i="9"/>
  <c r="CN174" i="9"/>
  <c r="AE132" i="9"/>
  <c r="AP148" i="9"/>
  <c r="BV166" i="9"/>
  <c r="CB147" i="9"/>
  <c r="BD210" i="9"/>
  <c r="CH194" i="9"/>
  <c r="CY143" i="9"/>
  <c r="BJ158" i="9"/>
  <c r="Y209" i="9"/>
  <c r="BX203" i="9"/>
  <c r="BU130" i="9"/>
  <c r="DG168" i="9"/>
  <c r="BL194" i="9"/>
  <c r="F203" i="9"/>
  <c r="N168" i="9"/>
  <c r="H209" i="9"/>
  <c r="Y199" i="9"/>
  <c r="BQ177" i="9"/>
  <c r="AR219" i="9"/>
  <c r="BY171" i="9"/>
  <c r="AP208" i="9"/>
  <c r="BQ128" i="9"/>
  <c r="R138" i="9"/>
  <c r="AH181" i="9"/>
  <c r="AZ205" i="9"/>
  <c r="AW219" i="9"/>
  <c r="CK178" i="9"/>
  <c r="CG166" i="9"/>
  <c r="CM198" i="9"/>
  <c r="V200" i="9"/>
  <c r="BZ148" i="9"/>
  <c r="AQ223" i="9"/>
  <c r="CE141" i="9"/>
  <c r="BT122" i="9"/>
  <c r="CK133" i="9"/>
  <c r="BV192" i="9"/>
  <c r="AU225" i="9"/>
  <c r="AU217" i="9"/>
  <c r="BR171" i="9"/>
  <c r="AY134" i="9"/>
  <c r="F175" i="9"/>
  <c r="V184" i="9"/>
  <c r="BG139" i="9"/>
  <c r="O153" i="9"/>
  <c r="AO223" i="9"/>
  <c r="DD186" i="9"/>
  <c r="F119" i="9"/>
  <c r="CY187" i="9"/>
  <c r="I214" i="9"/>
  <c r="BT147" i="9"/>
  <c r="AA176" i="9"/>
  <c r="CG176" i="9"/>
  <c r="AS214" i="9"/>
  <c r="AD166" i="9"/>
  <c r="BY140" i="9"/>
  <c r="AL180" i="9"/>
  <c r="AP129" i="9"/>
  <c r="AT219" i="9"/>
  <c r="AN167" i="9"/>
  <c r="BZ133" i="9"/>
  <c r="CE154" i="9"/>
  <c r="CP118" i="9"/>
  <c r="CN225" i="9"/>
  <c r="BA176" i="9"/>
  <c r="CP136" i="9"/>
  <c r="AQ148" i="9"/>
  <c r="N216" i="9"/>
  <c r="BM211" i="9"/>
  <c r="AN121" i="9"/>
  <c r="BB126" i="9"/>
  <c r="BS143" i="9"/>
  <c r="AA208" i="9"/>
  <c r="CN185" i="9"/>
  <c r="CI163" i="9"/>
  <c r="AO144" i="9"/>
  <c r="CY220" i="9"/>
  <c r="AG144" i="9"/>
  <c r="BM222" i="9"/>
  <c r="R146" i="9"/>
  <c r="DA191" i="9"/>
  <c r="CG153" i="9"/>
  <c r="BG118" i="9"/>
  <c r="T144" i="9"/>
  <c r="CE171" i="9"/>
  <c r="CD140" i="9"/>
  <c r="BI203" i="9"/>
  <c r="AR207" i="9"/>
  <c r="CE186" i="9"/>
  <c r="BI217" i="9"/>
  <c r="AJ119" i="9"/>
  <c r="AM210" i="9"/>
  <c r="AY127" i="9"/>
  <c r="DA128" i="9"/>
  <c r="AA222" i="9"/>
  <c r="U163" i="9"/>
  <c r="CW218" i="9"/>
  <c r="AV204" i="9"/>
  <c r="BE156" i="9"/>
  <c r="DB213" i="9"/>
  <c r="BG215" i="9"/>
  <c r="BI179" i="9"/>
  <c r="AF201" i="9"/>
  <c r="CZ141" i="9"/>
  <c r="AE150" i="9"/>
  <c r="AZ217" i="9"/>
  <c r="CC170" i="9"/>
  <c r="DB184" i="9"/>
  <c r="BK145" i="9"/>
  <c r="AT212" i="9"/>
  <c r="CZ125" i="9"/>
  <c r="X188" i="9"/>
  <c r="W131" i="9"/>
  <c r="CQ121" i="9"/>
  <c r="CM168" i="9"/>
  <c r="BN157" i="9"/>
  <c r="AJ153" i="9"/>
  <c r="AZ222" i="9"/>
  <c r="DE121" i="9"/>
  <c r="W119" i="9"/>
  <c r="G186" i="9"/>
  <c r="BL145" i="9"/>
  <c r="BE138" i="9"/>
  <c r="AH126" i="9"/>
  <c r="AM149" i="9"/>
  <c r="AZ163" i="9"/>
  <c r="BK164" i="9"/>
  <c r="S153" i="9"/>
  <c r="CB218" i="9"/>
  <c r="BA154" i="9"/>
  <c r="U124" i="9"/>
  <c r="BE174" i="9"/>
  <c r="CQ208" i="9"/>
  <c r="BB136" i="9"/>
  <c r="CF137" i="9"/>
  <c r="BK154" i="9"/>
  <c r="CO123" i="9"/>
  <c r="AX167" i="9"/>
  <c r="J136" i="9"/>
  <c r="CW126" i="9"/>
  <c r="AR201" i="9"/>
  <c r="BY210" i="9"/>
  <c r="AM193" i="9"/>
  <c r="BI128" i="9"/>
  <c r="BM182" i="9"/>
  <c r="G215" i="9"/>
  <c r="BD170" i="9"/>
  <c r="AD183" i="9"/>
  <c r="CI221" i="9"/>
  <c r="CE149" i="9"/>
  <c r="BS141" i="9"/>
  <c r="AR216" i="9"/>
  <c r="BZ171" i="9"/>
  <c r="J166" i="9"/>
  <c r="AF202" i="9"/>
  <c r="AD199" i="9"/>
  <c r="CS169" i="9"/>
  <c r="BX223" i="9"/>
  <c r="CK198" i="9"/>
  <c r="Q214" i="9"/>
  <c r="DB200" i="9"/>
  <c r="AO147" i="9"/>
  <c r="AS127" i="9"/>
  <c r="DG203" i="9"/>
  <c r="AX157" i="9"/>
  <c r="CO166" i="9"/>
  <c r="CS184" i="9"/>
  <c r="CC162" i="9"/>
  <c r="Z213" i="9"/>
  <c r="BQ190" i="9"/>
  <c r="BE196" i="9"/>
  <c r="AA190" i="9"/>
  <c r="G201" i="9"/>
  <c r="AJ185" i="9"/>
  <c r="BD124" i="9"/>
  <c r="CN183" i="9"/>
  <c r="V170" i="9"/>
  <c r="F213" i="9"/>
  <c r="BO160" i="9"/>
  <c r="BN223" i="9"/>
  <c r="K158" i="9"/>
  <c r="CH196" i="9"/>
  <c r="CF121" i="9"/>
  <c r="BV169" i="9"/>
  <c r="CA199" i="9"/>
  <c r="J184" i="9"/>
  <c r="AZ184" i="9"/>
  <c r="BL170" i="9"/>
  <c r="S124" i="9"/>
  <c r="CI175" i="9"/>
  <c r="BQ158" i="9"/>
  <c r="CY159" i="9"/>
  <c r="O179" i="9"/>
  <c r="P217" i="9"/>
  <c r="AK129" i="9"/>
  <c r="AM140" i="9"/>
  <c r="E204" i="9"/>
  <c r="CT204" i="9"/>
  <c r="BL133" i="9"/>
  <c r="AY173" i="9"/>
  <c r="CB143" i="9"/>
  <c r="BO175" i="9"/>
  <c r="CF164" i="9"/>
  <c r="L169" i="9"/>
  <c r="BF135" i="9"/>
  <c r="AA175" i="9"/>
  <c r="CU176" i="9"/>
  <c r="CT210" i="9"/>
  <c r="BF212" i="9"/>
  <c r="CG179" i="9"/>
  <c r="CD196" i="9"/>
  <c r="AA148" i="9"/>
  <c r="AC120" i="9"/>
  <c r="CU184" i="9"/>
  <c r="G202" i="9"/>
  <c r="AZ144" i="9"/>
  <c r="CY215" i="9"/>
  <c r="AN196" i="9"/>
  <c r="W144" i="9"/>
  <c r="BJ217" i="9"/>
  <c r="AK179" i="9"/>
  <c r="BE189" i="9"/>
  <c r="P122" i="9"/>
  <c r="CZ170" i="9"/>
  <c r="CD215" i="9"/>
  <c r="AB225" i="9"/>
  <c r="BR195" i="9"/>
  <c r="DF160" i="9"/>
  <c r="DG167" i="9"/>
  <c r="DE200" i="9"/>
  <c r="Y163" i="9"/>
  <c r="DC199" i="9"/>
  <c r="V219" i="9"/>
  <c r="W186" i="9"/>
  <c r="AK220" i="9"/>
  <c r="CQ127" i="9"/>
  <c r="CO214" i="9"/>
  <c r="BF192" i="9"/>
  <c r="DB181" i="9"/>
  <c r="DC214" i="9"/>
  <c r="BN213" i="9"/>
  <c r="CP158" i="9"/>
  <c r="E156" i="9"/>
  <c r="CB223" i="9"/>
  <c r="BV157" i="9"/>
  <c r="BO134" i="9"/>
  <c r="BA173" i="9"/>
  <c r="AW209" i="9"/>
  <c r="CX190" i="9"/>
  <c r="AA173" i="9"/>
  <c r="BW195" i="9"/>
  <c r="CG223" i="9"/>
  <c r="CT145" i="9"/>
  <c r="CJ210" i="9"/>
  <c r="BX161" i="9"/>
  <c r="DB190" i="9"/>
  <c r="AF172" i="9"/>
  <c r="N158" i="9"/>
  <c r="BB162" i="9"/>
  <c r="U160" i="9"/>
  <c r="CZ176" i="9"/>
  <c r="BY131" i="9"/>
  <c r="DC121" i="9"/>
  <c r="DG202" i="9"/>
  <c r="DG156" i="9"/>
  <c r="U201" i="9"/>
  <c r="BK153" i="9"/>
  <c r="AW208" i="9"/>
  <c r="CS177" i="9"/>
  <c r="AM165" i="9"/>
  <c r="AM196" i="9"/>
  <c r="M219" i="9"/>
  <c r="BW146" i="9"/>
  <c r="G146" i="9"/>
  <c r="BG221" i="9"/>
  <c r="BD121" i="9"/>
  <c r="AO161" i="9"/>
  <c r="DB161" i="9"/>
  <c r="AT185" i="9"/>
  <c r="AK195" i="9"/>
  <c r="F147" i="9"/>
  <c r="BP221" i="9"/>
  <c r="CK215" i="9"/>
  <c r="AF223" i="9"/>
  <c r="E190" i="9"/>
  <c r="BD128" i="9"/>
  <c r="BO203" i="9"/>
  <c r="CI197" i="9"/>
  <c r="K140" i="9"/>
  <c r="BF162" i="9"/>
  <c r="DC143" i="9"/>
  <c r="BE167" i="9"/>
  <c r="T167" i="9"/>
  <c r="CG174" i="9"/>
  <c r="AH179" i="9"/>
  <c r="BB137" i="9"/>
  <c r="I165" i="9"/>
  <c r="AL182" i="9"/>
  <c r="DD158" i="9"/>
  <c r="L182" i="9"/>
  <c r="CP196" i="9"/>
  <c r="AR164" i="9"/>
  <c r="BN200" i="9"/>
  <c r="AW184" i="9"/>
  <c r="BK198" i="9"/>
  <c r="Z121" i="9"/>
  <c r="BB215" i="9"/>
  <c r="AC153" i="9"/>
  <c r="BH132" i="9"/>
  <c r="L140" i="9"/>
  <c r="CB207" i="9"/>
  <c r="M125" i="9"/>
  <c r="E158" i="9"/>
  <c r="BX210" i="9"/>
  <c r="DF207" i="9"/>
  <c r="CL136" i="9"/>
  <c r="CT189" i="9"/>
  <c r="CY147" i="9"/>
  <c r="AO220" i="9"/>
  <c r="V179" i="9"/>
  <c r="BF149" i="9"/>
  <c r="AT214" i="9"/>
  <c r="CW173" i="9"/>
  <c r="BQ149" i="9"/>
  <c r="AS166" i="9"/>
  <c r="CV158" i="9"/>
  <c r="BJ219" i="9"/>
  <c r="BO180" i="9"/>
  <c r="CV219" i="9"/>
  <c r="CD142" i="9"/>
  <c r="CQ204" i="9"/>
  <c r="AR189" i="9"/>
  <c r="AQ140" i="9"/>
  <c r="AL159" i="9"/>
  <c r="BC217" i="9"/>
  <c r="BH146" i="9"/>
  <c r="BQ125" i="9"/>
  <c r="O214" i="9"/>
  <c r="AN198" i="9"/>
  <c r="AP209" i="9"/>
  <c r="DC202" i="9"/>
  <c r="AP183" i="9"/>
  <c r="BL225" i="9"/>
  <c r="DE138" i="9"/>
  <c r="AI121" i="9"/>
  <c r="AQ194" i="9"/>
  <c r="CM180" i="9"/>
  <c r="BS135" i="9"/>
  <c r="AW201" i="9"/>
  <c r="Q138" i="9"/>
  <c r="CE136" i="9"/>
  <c r="BG152" i="9"/>
  <c r="I185" i="9"/>
  <c r="G182" i="9"/>
  <c r="AK183" i="9"/>
  <c r="L225" i="9"/>
  <c r="BH121" i="9"/>
  <c r="BE132" i="9"/>
  <c r="BF148" i="9"/>
  <c r="AD131" i="9"/>
  <c r="BL161" i="9"/>
  <c r="CS163" i="9"/>
  <c r="CH162" i="9"/>
  <c r="F162" i="9"/>
  <c r="DG177" i="9"/>
  <c r="BY224" i="9"/>
  <c r="CU199" i="9"/>
  <c r="BC144" i="9"/>
  <c r="L150" i="9"/>
  <c r="AV160" i="9"/>
  <c r="BS158" i="9"/>
  <c r="CL147" i="9"/>
  <c r="CO120" i="9"/>
  <c r="Y193" i="9"/>
  <c r="CE144" i="9"/>
  <c r="AJ225" i="9"/>
  <c r="CT224" i="9"/>
  <c r="AV200" i="9"/>
  <c r="AM184" i="9"/>
  <c r="CO217" i="9"/>
  <c r="O182" i="9"/>
  <c r="AI126" i="9"/>
  <c r="J118" i="9"/>
  <c r="BJ171" i="9"/>
  <c r="CS222" i="9"/>
  <c r="DE199" i="9"/>
  <c r="E205" i="9"/>
  <c r="DA187" i="9"/>
  <c r="AE222" i="9"/>
  <c r="AM211" i="9"/>
  <c r="CO174" i="9"/>
  <c r="AM153" i="9"/>
  <c r="AM166" i="9"/>
  <c r="AJ149" i="9"/>
  <c r="AQ123" i="9"/>
  <c r="BU221" i="9"/>
  <c r="BH194" i="9"/>
  <c r="BL173" i="9"/>
  <c r="CE202" i="9"/>
  <c r="BY197" i="9"/>
  <c r="AJ159" i="9"/>
  <c r="AP216" i="9"/>
  <c r="R213" i="9"/>
  <c r="CL176" i="9"/>
  <c r="AI150" i="9"/>
  <c r="BN225" i="9"/>
  <c r="AZ209" i="9"/>
  <c r="BD200" i="9"/>
  <c r="Q171" i="9"/>
  <c r="U136" i="9"/>
  <c r="CE183" i="9"/>
  <c r="E169" i="9"/>
  <c r="CL148" i="9"/>
  <c r="BD164" i="9"/>
  <c r="AJ191" i="9"/>
  <c r="AU218" i="9"/>
  <c r="AI216" i="9"/>
  <c r="Z131" i="9"/>
  <c r="BK149" i="9"/>
  <c r="AH171" i="9"/>
  <c r="BL138" i="9"/>
  <c r="CK167" i="9"/>
  <c r="Y216" i="9"/>
  <c r="CP203" i="9"/>
  <c r="CK149" i="9"/>
  <c r="CF124" i="9"/>
  <c r="H123" i="9"/>
  <c r="BW216" i="9"/>
  <c r="AF174" i="9"/>
  <c r="K130" i="9"/>
  <c r="BR224" i="9"/>
  <c r="CR202" i="9"/>
  <c r="DC179" i="9"/>
  <c r="AT166" i="9"/>
  <c r="BD157" i="9"/>
  <c r="CD205" i="9"/>
  <c r="AG218" i="9"/>
  <c r="CO180" i="9"/>
  <c r="W138" i="9"/>
  <c r="BY184" i="9"/>
  <c r="E187" i="9"/>
  <c r="BD180" i="9"/>
  <c r="BQ178" i="9"/>
  <c r="AU173" i="9"/>
  <c r="AS225" i="9"/>
  <c r="BK220" i="9"/>
  <c r="BA140" i="9"/>
  <c r="BE190" i="9"/>
  <c r="R178" i="9"/>
  <c r="CV164" i="9"/>
  <c r="BX222" i="9"/>
  <c r="BK221" i="9"/>
  <c r="CL122" i="9"/>
  <c r="AN127" i="9"/>
  <c r="BV191" i="9"/>
  <c r="BA214" i="9"/>
  <c r="CV225" i="9"/>
  <c r="BP193" i="9"/>
  <c r="CO147" i="9"/>
  <c r="AW162" i="9"/>
  <c r="CJ125" i="9"/>
  <c r="BT162" i="9"/>
  <c r="CE223" i="9"/>
  <c r="DE163" i="9"/>
  <c r="AL178" i="9"/>
  <c r="AC137" i="9"/>
  <c r="AK137" i="9"/>
  <c r="AL173" i="9"/>
  <c r="CI207" i="9"/>
  <c r="BA206" i="9"/>
  <c r="Q135" i="9"/>
  <c r="BK190" i="9"/>
  <c r="Q215" i="9"/>
  <c r="DC132" i="9"/>
  <c r="BI145" i="9"/>
  <c r="CM215" i="9"/>
  <c r="BU161" i="9"/>
  <c r="CI155" i="9"/>
  <c r="CM144" i="9"/>
  <c r="AN135" i="9"/>
  <c r="AE147" i="9"/>
  <c r="CD190" i="9"/>
  <c r="CB192" i="9"/>
  <c r="CR127" i="9"/>
  <c r="BE157" i="9"/>
  <c r="AS193" i="9"/>
  <c r="BR164" i="9"/>
  <c r="CE127" i="9"/>
  <c r="AI204" i="9"/>
  <c r="CV150" i="9"/>
  <c r="K207" i="9"/>
  <c r="BH174" i="9"/>
  <c r="DD138" i="9"/>
  <c r="AU169" i="9"/>
  <c r="BI222" i="9"/>
  <c r="AQ187" i="9"/>
  <c r="AA134" i="9"/>
  <c r="BY154" i="9"/>
  <c r="U158" i="9"/>
  <c r="CU162" i="9"/>
  <c r="CK130" i="9"/>
  <c r="BE185" i="9"/>
  <c r="L189" i="9"/>
  <c r="V126" i="9"/>
  <c r="AG157" i="9"/>
  <c r="R180" i="9"/>
  <c r="AG200" i="9"/>
  <c r="CW175" i="9"/>
  <c r="AS187" i="9"/>
  <c r="AA213" i="9"/>
  <c r="P127" i="9"/>
  <c r="G224" i="9"/>
  <c r="DD146" i="9"/>
  <c r="DA167" i="9"/>
  <c r="BF167" i="9"/>
  <c r="BH178" i="9"/>
  <c r="T201" i="9"/>
  <c r="CR225" i="9"/>
  <c r="Q186" i="9"/>
  <c r="BM137" i="9"/>
  <c r="G145" i="9"/>
  <c r="CW122" i="9"/>
  <c r="AO128" i="9"/>
  <c r="BR208" i="9"/>
  <c r="F139" i="9"/>
  <c r="CI188" i="9"/>
  <c r="AY207" i="9"/>
  <c r="CO199" i="9"/>
  <c r="CD161" i="9"/>
  <c r="CJ174" i="9"/>
  <c r="BL154" i="9"/>
  <c r="BA193" i="9"/>
  <c r="M213" i="9"/>
  <c r="BI212" i="9"/>
  <c r="BQ145" i="9"/>
  <c r="AO165" i="9"/>
  <c r="BH176" i="9"/>
  <c r="DF118" i="9"/>
  <c r="P185" i="9"/>
  <c r="AO214" i="9"/>
  <c r="G185" i="9"/>
  <c r="BJ173" i="9"/>
  <c r="DB139" i="9"/>
  <c r="BE141" i="9"/>
  <c r="BE152" i="9"/>
  <c r="AB212" i="9"/>
  <c r="BA158" i="9"/>
  <c r="I183" i="9"/>
  <c r="CO125" i="9"/>
  <c r="BT149" i="9"/>
  <c r="BP175" i="9"/>
  <c r="CT124" i="9"/>
  <c r="CW155" i="9"/>
  <c r="Z172" i="9"/>
  <c r="BQ161" i="9"/>
  <c r="BV152" i="9"/>
  <c r="U150" i="9"/>
  <c r="AP197" i="9"/>
  <c r="AW170" i="9"/>
  <c r="AW178" i="9"/>
  <c r="CD225" i="9"/>
  <c r="CP131" i="9"/>
  <c r="CH143" i="9"/>
  <c r="BQ208" i="9"/>
  <c r="BH142" i="9"/>
  <c r="CJ152" i="9"/>
  <c r="BY157" i="9"/>
  <c r="AZ200" i="9"/>
  <c r="AG171" i="9"/>
  <c r="AM201" i="9"/>
  <c r="BF137" i="9"/>
  <c r="DE137" i="9"/>
  <c r="I129" i="9"/>
  <c r="AR162" i="9"/>
  <c r="G141" i="9"/>
  <c r="CB158" i="9"/>
  <c r="BT159" i="9"/>
  <c r="AQ143" i="9"/>
  <c r="BB168" i="9"/>
  <c r="V180" i="9"/>
  <c r="AF135" i="9"/>
  <c r="X221" i="9"/>
  <c r="CT150" i="9"/>
  <c r="BC183" i="9"/>
  <c r="E177" i="9"/>
  <c r="AC196" i="9"/>
  <c r="BN171" i="9"/>
  <c r="AL140" i="9"/>
  <c r="AD168" i="9"/>
  <c r="AM174" i="9"/>
  <c r="AX171" i="9"/>
  <c r="U179" i="9"/>
  <c r="BT155" i="9"/>
  <c r="AI144" i="9"/>
  <c r="CH216" i="9"/>
  <c r="DC183" i="9"/>
  <c r="CQ222" i="9"/>
  <c r="BO145" i="9"/>
  <c r="BF206" i="9"/>
  <c r="AM192" i="9"/>
  <c r="J125" i="9"/>
  <c r="AZ158" i="9"/>
  <c r="G139" i="9"/>
  <c r="W208" i="9"/>
  <c r="AT142" i="9"/>
  <c r="AM127" i="9"/>
  <c r="AN145" i="9"/>
  <c r="AZ147" i="9"/>
  <c r="BV198" i="9"/>
  <c r="AE148" i="9"/>
  <c r="AM144" i="9"/>
  <c r="CZ208" i="9"/>
  <c r="CI214" i="9"/>
  <c r="CB138" i="9"/>
  <c r="DG124" i="9"/>
  <c r="AL169" i="9"/>
  <c r="BD225" i="9"/>
  <c r="H136" i="9"/>
  <c r="CO157" i="9"/>
  <c r="BH156" i="9"/>
  <c r="AF167" i="9"/>
  <c r="CU185" i="9"/>
  <c r="AR194" i="9"/>
  <c r="BB171" i="9"/>
  <c r="CE204" i="9"/>
  <c r="BJ150" i="9"/>
  <c r="W207" i="9"/>
  <c r="H218" i="9"/>
  <c r="CF152" i="9"/>
  <c r="AB189" i="9"/>
  <c r="CR194" i="9"/>
  <c r="V209" i="9"/>
  <c r="P142" i="9"/>
  <c r="AX138" i="9"/>
  <c r="DF203" i="9"/>
  <c r="AK223" i="9"/>
  <c r="CS119" i="9"/>
  <c r="AP128" i="9"/>
  <c r="BB184" i="9"/>
  <c r="CZ167" i="9"/>
  <c r="BZ197" i="9"/>
  <c r="N203" i="9"/>
  <c r="CH181" i="9"/>
  <c r="P148" i="9"/>
  <c r="S215" i="9"/>
  <c r="I217" i="9"/>
  <c r="BM122" i="9"/>
  <c r="DG152" i="9"/>
  <c r="U169" i="9"/>
  <c r="I182" i="9"/>
  <c r="CC197" i="9"/>
  <c r="AL162" i="9"/>
  <c r="AR156" i="9"/>
  <c r="CZ132" i="9"/>
  <c r="CP156" i="9"/>
  <c r="Z180" i="9"/>
  <c r="M174" i="9"/>
  <c r="BI194" i="9"/>
  <c r="M220" i="9"/>
  <c r="BO118" i="9"/>
  <c r="AF206" i="9"/>
  <c r="AE194" i="9"/>
  <c r="AO175" i="9"/>
  <c r="CB142" i="9"/>
  <c r="I192" i="9"/>
  <c r="CT180" i="9"/>
  <c r="BG158" i="9"/>
  <c r="CN145" i="9"/>
  <c r="X210" i="9"/>
  <c r="BR183" i="9"/>
  <c r="Y165" i="9"/>
  <c r="F200" i="9"/>
  <c r="AJ155" i="9"/>
  <c r="AC173" i="9"/>
  <c r="AE210" i="9"/>
  <c r="AI138" i="9"/>
  <c r="AA138" i="9"/>
  <c r="AZ187" i="9"/>
  <c r="BV189" i="9"/>
  <c r="E135" i="9"/>
  <c r="CG168" i="9"/>
  <c r="O202" i="9"/>
  <c r="AT129" i="9"/>
  <c r="CP178" i="9"/>
  <c r="BF166" i="9"/>
  <c r="CO190" i="9"/>
  <c r="BJ191" i="9"/>
  <c r="CR217" i="9"/>
  <c r="AN225" i="9"/>
  <c r="DE223" i="9"/>
  <c r="AC171" i="9"/>
  <c r="CR177" i="9"/>
  <c r="CP139" i="9"/>
  <c r="BP192" i="9"/>
  <c r="BC198" i="9"/>
  <c r="CE138" i="9"/>
  <c r="CV193" i="9"/>
  <c r="O121" i="9"/>
  <c r="K194" i="9"/>
  <c r="CF195" i="9"/>
  <c r="AF220" i="9"/>
  <c r="BL122" i="9"/>
  <c r="K133" i="9"/>
  <c r="DB120" i="9"/>
  <c r="AQ216" i="9"/>
  <c r="AD212" i="9"/>
  <c r="AC206" i="9"/>
  <c r="W170" i="9"/>
  <c r="DE190" i="9"/>
  <c r="BV121" i="9"/>
  <c r="AC225" i="9"/>
  <c r="AH135" i="9"/>
  <c r="CZ148" i="9"/>
  <c r="BL192" i="9"/>
  <c r="CX196" i="9"/>
  <c r="DD160" i="9"/>
  <c r="AN142" i="9"/>
  <c r="DG214" i="9"/>
  <c r="AH119" i="9"/>
  <c r="BV209" i="9"/>
  <c r="AJ183" i="9"/>
  <c r="CM155" i="9"/>
  <c r="AK171" i="9"/>
  <c r="BC159" i="9"/>
  <c r="AK167" i="9"/>
  <c r="L221" i="9"/>
  <c r="BG163" i="9"/>
  <c r="S214" i="9"/>
  <c r="BA180" i="9"/>
  <c r="AX207" i="9"/>
  <c r="BA175" i="9"/>
  <c r="AA131" i="9"/>
  <c r="CQ144" i="9"/>
  <c r="AE176" i="9"/>
  <c r="AT137" i="9"/>
  <c r="BA119" i="9"/>
  <c r="BW180" i="9"/>
  <c r="DF127" i="9"/>
  <c r="AZ204" i="9"/>
  <c r="DG143" i="9"/>
  <c r="AB208" i="9"/>
  <c r="N212" i="9"/>
  <c r="O162" i="9"/>
  <c r="AG130" i="9"/>
  <c r="BL147" i="9"/>
  <c r="DB174" i="9"/>
  <c r="AW129" i="9"/>
  <c r="AV196" i="9"/>
  <c r="X211" i="9"/>
  <c r="N164" i="9"/>
  <c r="J202" i="9"/>
  <c r="BZ169" i="9"/>
  <c r="S166" i="9"/>
  <c r="CI124" i="9"/>
  <c r="DC128" i="9"/>
  <c r="CU195" i="9"/>
  <c r="CA139" i="9"/>
  <c r="S194" i="9"/>
  <c r="CT120" i="9"/>
  <c r="CP121" i="9"/>
  <c r="AN194" i="9"/>
  <c r="BT153" i="9"/>
  <c r="AJ178" i="9"/>
  <c r="AI120" i="9"/>
  <c r="AF213" i="9"/>
  <c r="CI122" i="9"/>
  <c r="CI202" i="9"/>
  <c r="Z148" i="9"/>
  <c r="I164" i="9"/>
  <c r="BR203" i="9"/>
  <c r="AF207" i="9"/>
  <c r="DE173" i="9"/>
  <c r="L181" i="9"/>
  <c r="AR119" i="9"/>
  <c r="Z217" i="9"/>
  <c r="O144" i="9"/>
  <c r="N159" i="9"/>
  <c r="AI135" i="9"/>
  <c r="BS153" i="9"/>
  <c r="O154" i="9"/>
  <c r="AB167" i="9"/>
  <c r="AF148" i="9"/>
  <c r="BK219" i="9"/>
  <c r="AI225" i="9"/>
  <c r="Q220" i="9"/>
  <c r="BB179" i="9"/>
  <c r="CG138" i="9"/>
  <c r="CI181" i="9"/>
  <c r="CL203" i="9"/>
  <c r="AT223" i="9"/>
  <c r="AF136" i="9"/>
  <c r="AG212" i="9"/>
  <c r="AT176" i="9"/>
  <c r="AB191" i="9"/>
  <c r="AR144" i="9"/>
  <c r="DE175" i="9"/>
  <c r="J124" i="9"/>
  <c r="BO146" i="9"/>
  <c r="DB163" i="9"/>
  <c r="T184" i="9"/>
  <c r="O216" i="9"/>
  <c r="CV217" i="9"/>
  <c r="BD127" i="9"/>
  <c r="AU165" i="9"/>
  <c r="BK197" i="9"/>
  <c r="AF189" i="9"/>
  <c r="R163" i="9"/>
  <c r="BI157" i="9"/>
  <c r="CZ181" i="9"/>
  <c r="CN208" i="9"/>
  <c r="W189" i="9"/>
  <c r="CX214" i="9"/>
  <c r="BV190" i="9"/>
  <c r="M211" i="9"/>
  <c r="AR142" i="9"/>
  <c r="CQ158" i="9"/>
  <c r="DC152" i="9"/>
  <c r="DE147" i="9"/>
  <c r="AI162" i="9"/>
  <c r="AB181" i="9"/>
  <c r="DC207" i="9"/>
  <c r="BB164" i="9"/>
  <c r="W175" i="9"/>
  <c r="AZ211" i="9"/>
  <c r="W220" i="9"/>
  <c r="AS180" i="9"/>
  <c r="G121" i="9"/>
  <c r="X224" i="9"/>
  <c r="AM157" i="9"/>
  <c r="BE218" i="9"/>
  <c r="Q153" i="9"/>
  <c r="V130" i="9"/>
  <c r="AP196" i="9"/>
  <c r="AZ138" i="9"/>
  <c r="AY149" i="9"/>
  <c r="CV191" i="9"/>
  <c r="AP213" i="9"/>
  <c r="BK120" i="9"/>
  <c r="AU151" i="9"/>
  <c r="AR180" i="9"/>
  <c r="Z202" i="9"/>
  <c r="DD219" i="9"/>
  <c r="AR146" i="9"/>
  <c r="BB191" i="9"/>
  <c r="CU210" i="9"/>
  <c r="BU222" i="9"/>
  <c r="S222" i="9"/>
  <c r="L196" i="9"/>
  <c r="AX131" i="9"/>
  <c r="AP217" i="9"/>
  <c r="BS130" i="9"/>
  <c r="AZ181" i="9"/>
  <c r="DG216" i="9"/>
  <c r="DD176" i="9"/>
  <c r="BE168" i="9"/>
  <c r="BX156" i="9"/>
  <c r="BJ141" i="9"/>
  <c r="BZ139" i="9"/>
  <c r="CQ133" i="9"/>
  <c r="CX127" i="9"/>
  <c r="BX131" i="9"/>
  <c r="J157" i="9"/>
  <c r="BI176" i="9"/>
  <c r="E197" i="9"/>
  <c r="J154" i="9"/>
  <c r="AN181" i="9"/>
  <c r="AV150" i="9"/>
  <c r="BY163" i="9"/>
  <c r="X139" i="9"/>
  <c r="CN205" i="9"/>
  <c r="AA205" i="9"/>
  <c r="AE123" i="9"/>
  <c r="Y155" i="9"/>
  <c r="H171" i="9"/>
  <c r="BG177" i="9"/>
  <c r="CG200" i="9"/>
  <c r="BG212" i="9"/>
  <c r="AP122" i="9"/>
  <c r="AT174" i="9"/>
  <c r="O141" i="9"/>
  <c r="AW191" i="9"/>
  <c r="AT188" i="9"/>
  <c r="CV197" i="9"/>
  <c r="T197" i="9"/>
  <c r="AK146" i="9"/>
  <c r="BD163" i="9"/>
  <c r="CM161" i="9"/>
  <c r="J188" i="9"/>
  <c r="AG119" i="9"/>
  <c r="AP130" i="9"/>
  <c r="BT126" i="9"/>
  <c r="DG118" i="9"/>
  <c r="BI168" i="9"/>
  <c r="AP143" i="9"/>
  <c r="CJ142" i="9"/>
  <c r="AX143" i="9"/>
  <c r="M164" i="9"/>
  <c r="BC192" i="9"/>
  <c r="CQ147" i="9"/>
  <c r="G149" i="9"/>
  <c r="BO218" i="9"/>
  <c r="CX160" i="9"/>
  <c r="H201" i="9"/>
  <c r="Z147" i="9"/>
  <c r="CD216" i="9"/>
  <c r="F186" i="9"/>
  <c r="I222" i="9"/>
  <c r="BG214" i="9"/>
  <c r="CM118" i="9"/>
  <c r="CW190" i="9"/>
  <c r="BT157" i="9"/>
  <c r="CE166" i="9"/>
  <c r="DG210" i="9"/>
  <c r="CQ177" i="9"/>
  <c r="DC196" i="9"/>
  <c r="K212" i="9"/>
  <c r="BR190" i="9"/>
  <c r="CS208" i="9"/>
  <c r="DE185" i="9"/>
  <c r="CC174" i="9"/>
  <c r="AS158" i="9"/>
  <c r="CY217" i="9"/>
  <c r="CF204" i="9"/>
  <c r="BI207" i="9"/>
  <c r="BP171" i="9"/>
  <c r="BB139" i="9"/>
  <c r="AJ123" i="9"/>
  <c r="W151" i="9"/>
  <c r="BO123" i="9"/>
  <c r="K138" i="9"/>
  <c r="G140" i="9"/>
  <c r="BF151" i="9"/>
  <c r="CP130" i="9"/>
  <c r="CE174" i="9"/>
  <c r="BM225" i="9"/>
  <c r="DG212" i="9"/>
  <c r="BO224" i="9"/>
  <c r="AK145" i="9"/>
  <c r="CA119" i="9"/>
  <c r="AW136" i="9"/>
  <c r="CQ196" i="9"/>
  <c r="BK224" i="9"/>
  <c r="AI139" i="9"/>
  <c r="BD131" i="9"/>
  <c r="BL159" i="9"/>
  <c r="DG215" i="9"/>
  <c r="CA137" i="9"/>
  <c r="AA201" i="9"/>
  <c r="AF162" i="9"/>
  <c r="CL186" i="9"/>
  <c r="DE198" i="9"/>
  <c r="T189" i="9"/>
  <c r="DA125" i="9"/>
  <c r="AZ203" i="9"/>
  <c r="AX188" i="9"/>
  <c r="CW169" i="9"/>
  <c r="CG161" i="9"/>
  <c r="CQ183" i="9"/>
  <c r="L163" i="9"/>
  <c r="U222" i="9"/>
  <c r="AP164" i="9"/>
  <c r="BF213" i="9"/>
  <c r="BO147" i="9"/>
  <c r="R215" i="9"/>
  <c r="CI180" i="9"/>
  <c r="CF182" i="9"/>
  <c r="AJ157" i="9"/>
  <c r="AA125" i="9"/>
  <c r="CF186" i="9"/>
  <c r="K222" i="9"/>
  <c r="AK217" i="9"/>
  <c r="L142" i="9"/>
  <c r="AT191" i="9"/>
  <c r="CK185" i="9"/>
  <c r="BJ185" i="9"/>
  <c r="BC165" i="9"/>
  <c r="W141" i="9"/>
  <c r="AO142" i="9"/>
  <c r="AC166" i="9"/>
  <c r="CI189" i="9"/>
  <c r="CF149" i="9"/>
  <c r="DD214" i="9"/>
  <c r="AH162" i="9"/>
  <c r="BE137" i="9"/>
  <c r="BH173" i="9"/>
  <c r="BO137" i="9"/>
  <c r="CG210" i="9"/>
  <c r="BQ130" i="9"/>
  <c r="BO219" i="9"/>
  <c r="CH123" i="9"/>
  <c r="BV170" i="9"/>
  <c r="U214" i="9"/>
  <c r="AI207" i="9"/>
  <c r="BP165" i="9"/>
  <c r="BE166" i="9"/>
  <c r="BZ168" i="9"/>
  <c r="CJ144" i="9"/>
  <c r="CX158" i="9"/>
  <c r="CA184" i="9"/>
  <c r="N177" i="9"/>
  <c r="I123" i="9"/>
  <c r="AF195" i="9"/>
  <c r="BS151" i="9"/>
  <c r="BN143" i="9"/>
  <c r="BC128" i="9"/>
  <c r="CD145" i="9"/>
  <c r="AC147" i="9"/>
  <c r="P186" i="9"/>
  <c r="AD184" i="9"/>
  <c r="BT118" i="9"/>
  <c r="W212" i="9"/>
  <c r="BX165" i="9"/>
  <c r="V210" i="9"/>
  <c r="AH165" i="9"/>
  <c r="AA143" i="9"/>
  <c r="BG143" i="9"/>
  <c r="P182" i="9"/>
  <c r="AI181" i="9"/>
  <c r="CJ158" i="9"/>
  <c r="BB154" i="9"/>
  <c r="BL180" i="9"/>
  <c r="BR197" i="9"/>
  <c r="BE122" i="9"/>
  <c r="BV161" i="9"/>
  <c r="AS216" i="9"/>
  <c r="BI190" i="9"/>
  <c r="DB158" i="9"/>
  <c r="BA213" i="9"/>
  <c r="AA194" i="9"/>
  <c r="AT182" i="9"/>
  <c r="CA127" i="9"/>
  <c r="BM205" i="9"/>
  <c r="BH223" i="9"/>
  <c r="AC159" i="9"/>
  <c r="BP156" i="9"/>
  <c r="AW176" i="9"/>
  <c r="E182" i="9"/>
  <c r="BT175" i="9"/>
  <c r="AC174" i="9"/>
  <c r="M185" i="9"/>
  <c r="CM195" i="9"/>
  <c r="CR153" i="9"/>
  <c r="CA189" i="9"/>
  <c r="AF126" i="9"/>
  <c r="W164" i="9"/>
  <c r="CS127" i="9"/>
  <c r="BA191" i="9"/>
  <c r="AW194" i="9"/>
  <c r="BV148" i="9"/>
  <c r="DF197" i="9"/>
  <c r="AN133" i="9"/>
  <c r="AO138" i="9"/>
  <c r="AZ143" i="9"/>
  <c r="AB223" i="9"/>
  <c r="AN216" i="9"/>
  <c r="CX194" i="9"/>
  <c r="DG218" i="9"/>
  <c r="P190" i="9"/>
  <c r="BO176" i="9"/>
  <c r="BI150" i="9"/>
  <c r="BD194" i="9"/>
  <c r="BE133" i="9"/>
  <c r="CR216" i="9"/>
  <c r="DF122" i="9"/>
  <c r="CY219" i="9"/>
  <c r="X193" i="9"/>
  <c r="BT164" i="9"/>
  <c r="CZ211" i="9"/>
  <c r="DA119" i="9"/>
  <c r="AR213" i="9"/>
  <c r="BF121" i="9"/>
  <c r="AJ208" i="9"/>
  <c r="O159" i="9"/>
  <c r="N186" i="9"/>
  <c r="AH183" i="9"/>
  <c r="CD222" i="9"/>
  <c r="CI210" i="9"/>
  <c r="AQ181" i="9"/>
  <c r="G196" i="9"/>
  <c r="DF201" i="9"/>
  <c r="AE144" i="9"/>
  <c r="BO136" i="9"/>
  <c r="BY225" i="9"/>
  <c r="CF162" i="9"/>
  <c r="BT121" i="9"/>
  <c r="CL207" i="9"/>
  <c r="AX185" i="9"/>
  <c r="CQ169" i="9"/>
  <c r="AR170" i="9"/>
  <c r="AB166" i="9"/>
  <c r="AP150" i="9"/>
  <c r="CV195" i="9"/>
  <c r="BK144" i="9"/>
  <c r="CO193" i="9"/>
  <c r="U217" i="9"/>
  <c r="N123" i="9"/>
  <c r="AU124" i="9"/>
  <c r="CD189" i="9"/>
  <c r="S170" i="9"/>
  <c r="CN163" i="9"/>
  <c r="AP155" i="9"/>
  <c r="AD140" i="9"/>
  <c r="I119" i="9"/>
  <c r="BL143" i="9"/>
  <c r="AP194" i="9"/>
  <c r="AC187" i="9"/>
  <c r="CT207" i="9"/>
  <c r="I140" i="9"/>
  <c r="AL193" i="9"/>
  <c r="BW161" i="9"/>
  <c r="AI190" i="9"/>
  <c r="Q168" i="9"/>
  <c r="Q187" i="9"/>
  <c r="AL186" i="9"/>
  <c r="BS191" i="9"/>
  <c r="AA209" i="9"/>
  <c r="CW162" i="9"/>
  <c r="AO122" i="9"/>
  <c r="BP137" i="9"/>
  <c r="AL141" i="9"/>
  <c r="DA150" i="9"/>
  <c r="K159" i="9"/>
  <c r="CD154" i="9"/>
  <c r="F191" i="9"/>
  <c r="CR211" i="9"/>
  <c r="BR221" i="9"/>
  <c r="DA152" i="9"/>
  <c r="CW182" i="9"/>
  <c r="BK165" i="9"/>
  <c r="CK202" i="9"/>
  <c r="BM143" i="9"/>
  <c r="AI214" i="9"/>
  <c r="Q207" i="9"/>
  <c r="BX160" i="9"/>
  <c r="BL185" i="9"/>
  <c r="BA211" i="9"/>
  <c r="CR150" i="9"/>
  <c r="AS135" i="9"/>
  <c r="AV190" i="9"/>
  <c r="BN167" i="9"/>
  <c r="AP133" i="9"/>
  <c r="CZ173" i="9"/>
  <c r="H157" i="9"/>
  <c r="O132" i="9"/>
  <c r="AZ190" i="9"/>
  <c r="DF169" i="9"/>
  <c r="AL151" i="9"/>
  <c r="I159" i="9"/>
  <c r="BY175" i="9"/>
  <c r="BG220" i="9"/>
  <c r="H166" i="9"/>
  <c r="CZ225" i="9"/>
  <c r="AD195" i="9"/>
  <c r="O175" i="9"/>
  <c r="CA195" i="9"/>
  <c r="AH223" i="9"/>
  <c r="CA197" i="9"/>
  <c r="BK129" i="9"/>
  <c r="H204" i="9"/>
  <c r="AB202" i="9"/>
  <c r="BE151" i="9"/>
  <c r="AD118" i="9"/>
  <c r="CK129" i="9"/>
  <c r="BJ123" i="9"/>
  <c r="CW215" i="9"/>
  <c r="BR153" i="9"/>
  <c r="BV224" i="9"/>
  <c r="BN156" i="9"/>
  <c r="AE202" i="9"/>
  <c r="CM120" i="9"/>
  <c r="AR169" i="9"/>
  <c r="BH204" i="9"/>
  <c r="P192" i="9"/>
  <c r="BR177" i="9"/>
  <c r="AP214" i="9"/>
  <c r="L186" i="9"/>
  <c r="CU129" i="9"/>
  <c r="BT223" i="9"/>
  <c r="DC191" i="9"/>
  <c r="BJ200" i="9"/>
  <c r="X171" i="9"/>
  <c r="CB194" i="9"/>
  <c r="BI200" i="9"/>
  <c r="CC177" i="9"/>
  <c r="CL159" i="9"/>
  <c r="U167" i="9"/>
  <c r="CO192" i="9"/>
  <c r="K220" i="9"/>
  <c r="AK143" i="9"/>
  <c r="AB153" i="9"/>
  <c r="E218" i="9"/>
  <c r="DB118" i="9"/>
  <c r="CN123" i="9"/>
  <c r="AB224" i="9"/>
  <c r="DD178" i="9"/>
  <c r="CR176" i="9"/>
  <c r="J119" i="9"/>
  <c r="AA200" i="9"/>
  <c r="CJ207" i="9"/>
  <c r="AW154" i="9"/>
  <c r="AY215" i="9"/>
  <c r="AN210" i="9"/>
  <c r="CM206" i="9"/>
  <c r="BC180" i="9"/>
  <c r="CW151" i="9"/>
  <c r="BA163" i="9"/>
  <c r="BE150" i="9"/>
  <c r="CT136" i="9"/>
  <c r="CE122" i="9"/>
  <c r="DC215" i="9"/>
  <c r="BV144" i="9"/>
  <c r="T213" i="9"/>
  <c r="AH193" i="9"/>
  <c r="CM130" i="9"/>
  <c r="CM137" i="9"/>
  <c r="CJ199" i="9"/>
  <c r="CQ191" i="9"/>
  <c r="BV131" i="9"/>
  <c r="P197" i="9"/>
  <c r="T150" i="9"/>
  <c r="BN181" i="9"/>
  <c r="AK186" i="9"/>
  <c r="Q131" i="9"/>
  <c r="BA203" i="9"/>
  <c r="BZ198" i="9"/>
  <c r="BL191" i="9"/>
  <c r="BS181" i="9"/>
  <c r="CS158" i="9"/>
  <c r="CB201" i="9"/>
  <c r="BD173" i="9"/>
  <c r="G183" i="9"/>
  <c r="E132" i="9"/>
  <c r="AN183" i="9"/>
  <c r="BI144" i="9"/>
  <c r="AQ224" i="9"/>
  <c r="DG135" i="9"/>
  <c r="CW166" i="9"/>
  <c r="CV143" i="9"/>
  <c r="AI183" i="9"/>
  <c r="AB142" i="9"/>
  <c r="CS206" i="9"/>
  <c r="AX130" i="9"/>
  <c r="CX122" i="9"/>
  <c r="BL149" i="9"/>
  <c r="BB133" i="9"/>
  <c r="AD225" i="9"/>
  <c r="CD191" i="9"/>
  <c r="AS142" i="9"/>
  <c r="X163" i="9"/>
  <c r="O149" i="9"/>
  <c r="CA152" i="9"/>
  <c r="BC160" i="9"/>
  <c r="AG199" i="9"/>
  <c r="DA148" i="9"/>
  <c r="DF159" i="9"/>
  <c r="CK190" i="9"/>
  <c r="AP172" i="9"/>
  <c r="Q167" i="9"/>
  <c r="BG193" i="9"/>
  <c r="CK188" i="9"/>
  <c r="CN182" i="9"/>
  <c r="S180" i="9"/>
  <c r="DD181" i="9"/>
  <c r="BI154" i="9"/>
  <c r="R190" i="9"/>
  <c r="M194" i="9"/>
  <c r="AT162" i="9"/>
  <c r="CJ143" i="9"/>
  <c r="CK216" i="9"/>
  <c r="T195" i="9"/>
  <c r="AW203" i="9"/>
  <c r="AF204" i="9"/>
  <c r="BD172" i="9"/>
  <c r="AV131" i="9"/>
  <c r="AW211" i="9"/>
  <c r="DG162" i="9"/>
  <c r="T206" i="9"/>
  <c r="BZ123" i="9"/>
  <c r="BE172" i="9"/>
  <c r="CP212" i="9"/>
  <c r="BS178" i="9"/>
  <c r="AA172" i="9"/>
  <c r="X118" i="9"/>
  <c r="S131" i="9"/>
  <c r="AD158" i="9"/>
  <c r="AR197" i="9"/>
  <c r="S206" i="9"/>
  <c r="BU169" i="9"/>
  <c r="AA169" i="9"/>
  <c r="CR132" i="9"/>
  <c r="CW211" i="9"/>
  <c r="X134" i="9"/>
  <c r="AB134" i="9"/>
  <c r="Z127" i="9"/>
  <c r="BY215" i="9"/>
  <c r="CJ139" i="9"/>
  <c r="AS220" i="9"/>
  <c r="BH139" i="9"/>
  <c r="CA200" i="9"/>
  <c r="AV132" i="9"/>
  <c r="CR199" i="9"/>
  <c r="CR124" i="9"/>
  <c r="BH197" i="9"/>
  <c r="DA122" i="9"/>
  <c r="AS198" i="9"/>
  <c r="CF192" i="9"/>
  <c r="K203" i="9"/>
  <c r="AA211" i="9"/>
  <c r="AP205" i="9"/>
  <c r="CB155" i="9"/>
  <c r="AU211" i="9"/>
  <c r="BR125" i="9"/>
  <c r="BK136" i="9"/>
  <c r="BG127" i="9"/>
  <c r="L184" i="9"/>
  <c r="CC143" i="9"/>
  <c r="AN132" i="9"/>
  <c r="L190" i="9"/>
  <c r="CL134" i="9"/>
  <c r="J185" i="9"/>
  <c r="AG164" i="9"/>
  <c r="BY134" i="9"/>
  <c r="CX154" i="9"/>
  <c r="BT179" i="9"/>
  <c r="I188" i="9"/>
  <c r="AC216" i="9"/>
  <c r="G198" i="9"/>
  <c r="CY123" i="9"/>
  <c r="S204" i="9"/>
  <c r="BM160" i="9"/>
  <c r="BS212" i="9"/>
  <c r="S199" i="9"/>
  <c r="AL192" i="9"/>
  <c r="AS129" i="9"/>
  <c r="BS192" i="9"/>
  <c r="P130" i="9"/>
  <c r="T146" i="9"/>
  <c r="AR179" i="9"/>
  <c r="P225" i="9"/>
  <c r="BO135" i="9"/>
  <c r="BV201" i="9"/>
  <c r="AW214" i="9"/>
  <c r="CP175" i="9"/>
  <c r="BI182" i="9"/>
  <c r="AJ150" i="9"/>
  <c r="AQ151" i="9"/>
  <c r="AJ141" i="9"/>
  <c r="S158" i="9"/>
  <c r="BF141" i="9"/>
  <c r="CW214" i="9"/>
  <c r="AM152" i="9"/>
  <c r="CE135" i="9"/>
  <c r="BZ209" i="9"/>
  <c r="BN216" i="9"/>
  <c r="CN144" i="9"/>
  <c r="CT187" i="9"/>
  <c r="AU123" i="9"/>
  <c r="CE208" i="9"/>
  <c r="CZ206" i="9"/>
  <c r="CO159" i="9"/>
  <c r="BR220" i="9"/>
  <c r="H190" i="9"/>
  <c r="AI132" i="9"/>
  <c r="S133" i="9"/>
  <c r="DD133" i="9"/>
  <c r="BA148" i="9"/>
  <c r="BR142" i="9"/>
  <c r="Z150" i="9"/>
  <c r="AG192" i="9"/>
  <c r="J208" i="9"/>
  <c r="BI136" i="9"/>
  <c r="CF198" i="9"/>
  <c r="AY166" i="9"/>
  <c r="CY167" i="9"/>
  <c r="CB159" i="9"/>
  <c r="AF129" i="9"/>
  <c r="AJ167" i="9"/>
  <c r="CA194" i="9"/>
  <c r="V131" i="9"/>
  <c r="K137" i="9"/>
  <c r="BN211" i="9"/>
  <c r="CN191" i="9"/>
  <c r="H150" i="9"/>
  <c r="CI217" i="9"/>
  <c r="CP176" i="9"/>
  <c r="AZ198" i="9"/>
  <c r="AY179" i="9"/>
  <c r="CS209" i="9"/>
  <c r="AV221" i="9"/>
  <c r="AG168" i="9"/>
  <c r="J170" i="9"/>
  <c r="CF203" i="9"/>
  <c r="AT195" i="9"/>
  <c r="CU196" i="9"/>
  <c r="AO210" i="9"/>
  <c r="BD184" i="9"/>
  <c r="BA179" i="9"/>
  <c r="DB218" i="9"/>
  <c r="CG150" i="9"/>
  <c r="L159" i="9"/>
  <c r="AK212" i="9"/>
  <c r="CD125" i="9"/>
  <c r="T191" i="9"/>
  <c r="AV212" i="9"/>
  <c r="V185" i="9"/>
  <c r="W133" i="9"/>
  <c r="BO191" i="9"/>
  <c r="L138" i="9"/>
  <c r="BI189" i="9"/>
  <c r="CF224" i="9"/>
  <c r="CK160" i="9"/>
  <c r="DG205" i="9"/>
  <c r="BV196" i="9"/>
  <c r="AC119" i="9"/>
  <c r="M122" i="9"/>
  <c r="BU211" i="9"/>
  <c r="AO187" i="9"/>
  <c r="BE220" i="9"/>
  <c r="K191" i="9"/>
  <c r="CA122" i="9"/>
  <c r="AU163" i="9"/>
  <c r="CI200" i="9"/>
  <c r="X222" i="9"/>
  <c r="BH179" i="9"/>
  <c r="CK180" i="9"/>
  <c r="CB137" i="9"/>
  <c r="CE221" i="9"/>
  <c r="BM135" i="9"/>
  <c r="CS188" i="9"/>
  <c r="BX140" i="9"/>
  <c r="CT139" i="9"/>
  <c r="AT217" i="9"/>
  <c r="BM134" i="9"/>
  <c r="CP166" i="9"/>
  <c r="DC209" i="9"/>
  <c r="BJ118" i="9"/>
  <c r="N136" i="9"/>
  <c r="AP140" i="9"/>
  <c r="CQ146" i="9"/>
  <c r="L151" i="9"/>
  <c r="BT187" i="9"/>
  <c r="BR148" i="9"/>
  <c r="AH142" i="9"/>
  <c r="BN222" i="9"/>
  <c r="BG136" i="9"/>
  <c r="CZ214" i="9"/>
  <c r="AR134" i="9"/>
  <c r="BW141" i="9"/>
  <c r="DB202" i="9"/>
  <c r="AH159" i="9"/>
  <c r="CJ188" i="9"/>
  <c r="AD119" i="9"/>
  <c r="BP134" i="9"/>
  <c r="AC136" i="9"/>
  <c r="CE213" i="9"/>
  <c r="K210" i="9"/>
  <c r="DA155" i="9"/>
  <c r="AT193" i="9"/>
  <c r="AC148" i="9"/>
  <c r="BD198" i="9"/>
  <c r="CO221" i="9"/>
  <c r="CN195" i="9"/>
  <c r="CM184" i="9"/>
  <c r="AU149" i="9"/>
  <c r="AC200" i="9"/>
  <c r="BN183" i="9"/>
  <c r="BH203" i="9"/>
  <c r="BR198" i="9"/>
  <c r="AW169" i="9"/>
  <c r="AL154" i="9"/>
  <c r="BA225" i="9"/>
  <c r="BP152" i="9"/>
  <c r="AG161" i="9"/>
  <c r="BE163" i="9"/>
  <c r="Y202" i="9"/>
  <c r="AR203" i="9"/>
  <c r="BZ176" i="9"/>
  <c r="CW171" i="9"/>
  <c r="Z134" i="9"/>
  <c r="CR126" i="9"/>
  <c r="I131" i="9"/>
  <c r="DG145" i="9"/>
  <c r="BS132" i="9"/>
  <c r="AG193" i="9"/>
  <c r="AB221" i="9"/>
  <c r="DG190" i="9"/>
  <c r="CS175" i="9"/>
  <c r="CF153" i="9"/>
  <c r="W188" i="9"/>
  <c r="AH149" i="9"/>
  <c r="CA214" i="9"/>
  <c r="AV147" i="9"/>
  <c r="I166" i="9"/>
  <c r="BW184" i="9"/>
  <c r="BH187" i="9"/>
  <c r="CA185" i="9"/>
  <c r="G222" i="9"/>
  <c r="P222" i="9"/>
  <c r="AV189" i="9"/>
  <c r="CJ178" i="9"/>
  <c r="CE142" i="9"/>
  <c r="AF196" i="9"/>
  <c r="CW157" i="9"/>
  <c r="E212" i="9"/>
  <c r="Z149" i="9"/>
  <c r="AO173" i="9"/>
  <c r="BY216" i="9"/>
  <c r="AE139" i="9"/>
  <c r="CM132" i="9"/>
  <c r="DE221" i="9"/>
  <c r="AX133" i="9"/>
  <c r="BU217" i="9"/>
  <c r="AO206" i="9"/>
  <c r="N167" i="9"/>
  <c r="CX143" i="9"/>
  <c r="BC209" i="9"/>
  <c r="BP167" i="9"/>
  <c r="DC122" i="9"/>
  <c r="BA212" i="9"/>
  <c r="BB176" i="9"/>
  <c r="AU158" i="9"/>
  <c r="AX129" i="9"/>
  <c r="AS118" i="9"/>
  <c r="AY141" i="9"/>
  <c r="U199" i="9"/>
  <c r="CC144" i="9"/>
  <c r="DB168" i="9"/>
  <c r="DA213" i="9"/>
  <c r="BR166" i="9"/>
  <c r="BD152" i="9"/>
  <c r="BP120" i="9"/>
  <c r="AR138" i="9"/>
  <c r="CZ135" i="9"/>
  <c r="DE211" i="9"/>
  <c r="U187" i="9"/>
  <c r="BQ171" i="9"/>
  <c r="AT203" i="9"/>
  <c r="CA177" i="9"/>
  <c r="BY181" i="9"/>
  <c r="R189" i="9"/>
  <c r="CG133" i="9"/>
  <c r="AH123" i="9"/>
  <c r="BY199" i="9"/>
  <c r="CO208" i="9"/>
  <c r="CF219" i="9"/>
  <c r="AO209" i="9"/>
  <c r="K121" i="9"/>
  <c r="BN135" i="9"/>
  <c r="L206" i="9"/>
  <c r="AE125" i="9"/>
  <c r="DA170" i="9"/>
  <c r="CA143" i="9"/>
  <c r="H217" i="9"/>
  <c r="Z135" i="9"/>
  <c r="AY136" i="9"/>
  <c r="CK211" i="9"/>
  <c r="BW221" i="9"/>
  <c r="CA219" i="9"/>
  <c r="P196" i="9"/>
  <c r="L216" i="9"/>
  <c r="BT193" i="9"/>
  <c r="AE160" i="9"/>
  <c r="BN163" i="9"/>
  <c r="AA170" i="9"/>
  <c r="BM139" i="9"/>
  <c r="DC153" i="9"/>
  <c r="CG142" i="9"/>
  <c r="BR206" i="9"/>
  <c r="DA151" i="9"/>
  <c r="BB218" i="9"/>
  <c r="BX175" i="9"/>
  <c r="AE131" i="9"/>
  <c r="AE141" i="9"/>
  <c r="CA206" i="9"/>
  <c r="BM145" i="9"/>
  <c r="L200" i="9"/>
  <c r="Q219" i="9"/>
  <c r="AG184" i="9"/>
  <c r="X158" i="9"/>
  <c r="L154" i="9"/>
  <c r="CR160" i="9"/>
  <c r="L139" i="9"/>
  <c r="CB173" i="9"/>
  <c r="CP119" i="9"/>
  <c r="CE181" i="9"/>
  <c r="BO210" i="9"/>
  <c r="AI122" i="9"/>
  <c r="CA190" i="9"/>
  <c r="X195" i="9"/>
  <c r="BW202" i="9"/>
  <c r="BC202" i="9"/>
  <c r="X154" i="9"/>
  <c r="I191" i="9"/>
  <c r="AQ188" i="9"/>
  <c r="BU199" i="9"/>
  <c r="F212" i="9"/>
  <c r="CY151" i="9"/>
  <c r="CF142" i="9"/>
  <c r="AO204" i="9"/>
  <c r="AD218" i="9"/>
  <c r="AE206" i="9"/>
  <c r="AI219" i="9"/>
  <c r="AX224" i="9"/>
  <c r="BT204" i="9"/>
  <c r="AY118" i="9"/>
  <c r="BZ195" i="9"/>
  <c r="BQ167" i="9"/>
  <c r="AP204" i="9"/>
  <c r="DB208" i="9"/>
  <c r="BV181" i="9"/>
  <c r="AJ173" i="9"/>
  <c r="Y203" i="9"/>
  <c r="DF170" i="9"/>
  <c r="BS166" i="9"/>
  <c r="AA162" i="9"/>
  <c r="CY188" i="9"/>
  <c r="CJ132" i="9"/>
  <c r="CN199" i="9"/>
  <c r="DA179" i="9"/>
  <c r="BR151" i="9"/>
  <c r="N201" i="9"/>
  <c r="K120" i="9"/>
  <c r="CJ184" i="9"/>
  <c r="J156" i="9"/>
  <c r="CM164" i="9"/>
  <c r="BQ202" i="9"/>
  <c r="AF120" i="9"/>
  <c r="AD125" i="9"/>
  <c r="DF120" i="9"/>
  <c r="AG223" i="9"/>
  <c r="AF217" i="9"/>
  <c r="DE120" i="9"/>
  <c r="CM145" i="9"/>
  <c r="AE192" i="9"/>
  <c r="AT181" i="9"/>
  <c r="BJ201" i="9"/>
  <c r="AF190" i="9"/>
  <c r="CH187" i="9"/>
  <c r="X186" i="9"/>
  <c r="CD141" i="9"/>
  <c r="AX193" i="9"/>
  <c r="DF133" i="9"/>
  <c r="DF214" i="9"/>
  <c r="H215" i="9"/>
  <c r="T121" i="9"/>
  <c r="BX202" i="9"/>
  <c r="BE175" i="9"/>
  <c r="AZ149" i="9"/>
  <c r="DA217" i="9"/>
  <c r="DA200" i="9"/>
  <c r="BF179" i="9"/>
  <c r="BK138" i="9"/>
  <c r="AP137" i="9"/>
  <c r="BE188" i="9"/>
  <c r="CY207" i="9"/>
  <c r="BM142" i="9"/>
  <c r="DA193" i="9"/>
  <c r="BB135" i="9"/>
  <c r="AL183" i="9"/>
  <c r="AT154" i="9"/>
  <c r="AA133" i="9"/>
  <c r="CM219" i="9"/>
  <c r="BW133" i="9"/>
  <c r="AL121" i="9"/>
  <c r="BT137" i="9"/>
  <c r="BT146" i="9"/>
  <c r="Y215" i="9"/>
  <c r="AE216" i="9"/>
  <c r="AN173" i="9"/>
  <c r="S205" i="9"/>
  <c r="K200" i="9"/>
  <c r="AS200" i="9"/>
  <c r="O206" i="9"/>
  <c r="AY160" i="9"/>
  <c r="K166" i="9"/>
  <c r="AS151" i="9"/>
  <c r="Z189" i="9"/>
  <c r="AY144" i="9"/>
  <c r="AR183" i="9"/>
  <c r="CJ186" i="9"/>
  <c r="BJ188" i="9"/>
  <c r="BQ203" i="9"/>
  <c r="AU186" i="9"/>
  <c r="CZ154" i="9"/>
  <c r="S142" i="9"/>
  <c r="CS199" i="9"/>
  <c r="AD179" i="9"/>
  <c r="J121" i="9"/>
  <c r="Y151" i="9"/>
  <c r="CH120" i="9"/>
  <c r="CS189" i="9"/>
  <c r="CM208" i="9"/>
  <c r="BN221" i="9"/>
  <c r="AI163" i="9"/>
  <c r="AC157" i="9"/>
  <c r="E203" i="9"/>
  <c r="DB153" i="9"/>
  <c r="BS177" i="9"/>
  <c r="BW203" i="9"/>
  <c r="BW183" i="9"/>
  <c r="AC156" i="9"/>
  <c r="CJ131" i="9"/>
  <c r="G153" i="9"/>
  <c r="N144" i="9"/>
  <c r="BB131" i="9"/>
  <c r="BS134" i="9"/>
  <c r="CH142" i="9"/>
  <c r="CN140" i="9"/>
  <c r="CJ137" i="9"/>
  <c r="BI223" i="9"/>
  <c r="BW196" i="9"/>
  <c r="DD174" i="9"/>
  <c r="AF176" i="9"/>
  <c r="CJ222" i="9"/>
  <c r="AJ118" i="9"/>
  <c r="K208" i="9"/>
  <c r="N209" i="9"/>
  <c r="CH173" i="9"/>
  <c r="AU192" i="9"/>
  <c r="K195" i="9"/>
  <c r="O220" i="9"/>
  <c r="BX134" i="9"/>
  <c r="J189" i="9"/>
  <c r="BU198" i="9"/>
  <c r="BN160" i="9"/>
  <c r="CP221" i="9"/>
  <c r="CL170" i="9"/>
  <c r="AR191" i="9"/>
  <c r="CW149" i="9"/>
  <c r="BQ172" i="9"/>
  <c r="E137" i="9"/>
  <c r="BU138" i="9"/>
  <c r="AS147" i="9"/>
  <c r="AI136" i="9"/>
  <c r="P213" i="9"/>
  <c r="CJ187" i="9"/>
  <c r="BH164" i="9"/>
  <c r="AP127" i="9"/>
  <c r="BL183" i="9"/>
  <c r="BW121" i="9"/>
  <c r="BD158" i="9"/>
  <c r="CD148" i="9"/>
  <c r="CG149" i="9"/>
  <c r="BD147" i="9"/>
  <c r="BF131" i="9"/>
  <c r="AC162" i="9"/>
  <c r="R201" i="9"/>
  <c r="AD124" i="9"/>
  <c r="AI131" i="9"/>
  <c r="AU178" i="9"/>
  <c r="CD130" i="9"/>
  <c r="BV204" i="9"/>
  <c r="AT201" i="9"/>
  <c r="CP162" i="9"/>
  <c r="BI123" i="9"/>
  <c r="J186" i="9"/>
  <c r="BU184" i="9"/>
  <c r="BY156" i="9"/>
  <c r="CO149" i="9"/>
  <c r="CW125" i="9"/>
  <c r="G164" i="9"/>
  <c r="AF210" i="9"/>
  <c r="BP168" i="9"/>
  <c r="CC150" i="9"/>
  <c r="BC179" i="9"/>
  <c r="BF143" i="9"/>
  <c r="BD211" i="9"/>
  <c r="BV210" i="9"/>
  <c r="BJ197" i="9"/>
  <c r="AJ128" i="9"/>
  <c r="CR134" i="9"/>
  <c r="H181" i="9"/>
  <c r="CB139" i="9"/>
  <c r="E173" i="9"/>
  <c r="BJ202" i="9"/>
  <c r="AF187" i="9"/>
  <c r="W214" i="9"/>
  <c r="AF152" i="9"/>
  <c r="BT141" i="9"/>
  <c r="BE120" i="9"/>
  <c r="AJ133" i="9"/>
  <c r="X183" i="9"/>
  <c r="BW169" i="9"/>
  <c r="T183" i="9"/>
  <c r="AY146" i="9"/>
  <c r="M212" i="9"/>
  <c r="DE210" i="9"/>
  <c r="V136" i="9"/>
  <c r="CZ218" i="9"/>
  <c r="CW124" i="9"/>
  <c r="CA118" i="9"/>
  <c r="DE132" i="9"/>
  <c r="CZ147" i="9"/>
  <c r="DG121" i="9"/>
  <c r="AL170" i="9"/>
  <c r="AP189" i="9"/>
  <c r="BC173" i="9"/>
  <c r="T122" i="9"/>
  <c r="BU150" i="9"/>
  <c r="T224" i="9"/>
  <c r="BZ172" i="9"/>
  <c r="E131" i="9"/>
  <c r="BR181" i="9"/>
  <c r="AO222" i="9"/>
  <c r="CX207" i="9"/>
  <c r="DA174" i="9"/>
  <c r="BG219" i="9"/>
  <c r="AI158" i="9"/>
  <c r="BE131" i="9"/>
  <c r="BL175" i="9"/>
  <c r="CT220" i="9"/>
  <c r="AL214" i="9"/>
  <c r="BD181" i="9"/>
  <c r="BD190" i="9"/>
  <c r="AZ127" i="9"/>
  <c r="BQ152" i="9"/>
  <c r="BZ167" i="9"/>
  <c r="CK127" i="9"/>
  <c r="AV153" i="9"/>
  <c r="DA130" i="9"/>
  <c r="DE214" i="9"/>
  <c r="BP207" i="9"/>
  <c r="CR162" i="9"/>
  <c r="CH153" i="9"/>
  <c r="P125" i="9"/>
  <c r="U125" i="9"/>
  <c r="CR141" i="9"/>
  <c r="Z158" i="9"/>
  <c r="BJ182" i="9"/>
  <c r="BM167" i="9"/>
  <c r="W192" i="9"/>
  <c r="T124" i="9"/>
  <c r="AV180" i="9"/>
  <c r="BB220" i="9"/>
  <c r="AX177" i="9"/>
  <c r="I167" i="9"/>
  <c r="L201" i="9"/>
  <c r="AH194" i="9"/>
  <c r="CJ183" i="9"/>
  <c r="BW140" i="9"/>
  <c r="AA165" i="9"/>
  <c r="Z191" i="9"/>
  <c r="BB170" i="9"/>
  <c r="DF219" i="9"/>
  <c r="DE204" i="9"/>
  <c r="J211" i="9"/>
  <c r="CP211" i="9"/>
  <c r="BK152" i="9"/>
  <c r="AB174" i="9"/>
  <c r="CL210" i="9"/>
  <c r="BM157" i="9"/>
  <c r="T186" i="9"/>
  <c r="CX120" i="9"/>
  <c r="AV210" i="9"/>
  <c r="Z144" i="9"/>
  <c r="BV120" i="9"/>
  <c r="AR120" i="9"/>
  <c r="CN126" i="9"/>
  <c r="BL189" i="9"/>
  <c r="BD182" i="9"/>
  <c r="CP148" i="9"/>
  <c r="AC202" i="9"/>
  <c r="CH171" i="9"/>
  <c r="CF214" i="9"/>
  <c r="CR172" i="9"/>
  <c r="AI133" i="9"/>
  <c r="BJ189" i="9"/>
  <c r="AX189" i="9"/>
  <c r="CN180" i="9"/>
  <c r="AR193" i="9"/>
  <c r="AZ195" i="9"/>
  <c r="BJ218" i="9"/>
  <c r="DA218" i="9"/>
  <c r="T136" i="9"/>
  <c r="F211" i="9"/>
  <c r="AA153" i="9"/>
  <c r="AJ207" i="9"/>
  <c r="CX177" i="9"/>
  <c r="F167" i="9"/>
  <c r="CK122" i="9"/>
  <c r="CG170" i="9"/>
  <c r="AG134" i="9"/>
  <c r="BJ195" i="9"/>
  <c r="CE153" i="9"/>
  <c r="CW188" i="9"/>
  <c r="DD135" i="9"/>
  <c r="BD153" i="9"/>
  <c r="CY203" i="9"/>
  <c r="CG202" i="9"/>
  <c r="AT138" i="9"/>
  <c r="BE210" i="9"/>
  <c r="AO221" i="9"/>
  <c r="BJ179" i="9"/>
  <c r="CO155" i="9"/>
  <c r="AT206" i="9"/>
  <c r="BL211" i="9"/>
  <c r="BM147" i="9"/>
  <c r="O169" i="9"/>
  <c r="BL214" i="9"/>
  <c r="BL123" i="9"/>
  <c r="CM153" i="9"/>
  <c r="CR180" i="9"/>
  <c r="R130" i="9"/>
  <c r="AF153" i="9"/>
  <c r="DA181" i="9"/>
  <c r="BJ222" i="9"/>
  <c r="BT124" i="9"/>
  <c r="BE125" i="9"/>
  <c r="AS123" i="9"/>
  <c r="CT152" i="9"/>
  <c r="CS181" i="9"/>
  <c r="Y129" i="9"/>
  <c r="BL144" i="9"/>
  <c r="BF118" i="9"/>
  <c r="Q193" i="9"/>
  <c r="AG150" i="9"/>
  <c r="CR168" i="9"/>
  <c r="P157" i="9"/>
  <c r="AD160" i="9"/>
  <c r="G166" i="9"/>
  <c r="AM200" i="9"/>
  <c r="BA208" i="9"/>
  <c r="BA184" i="9"/>
  <c r="CT161" i="9"/>
  <c r="BD176" i="9"/>
  <c r="AF151" i="9"/>
  <c r="CU182" i="9"/>
  <c r="BN139" i="9"/>
  <c r="DG140" i="9"/>
  <c r="AC133" i="9"/>
  <c r="F202" i="9"/>
  <c r="CJ175" i="9"/>
  <c r="AB159" i="9"/>
  <c r="BZ183" i="9"/>
  <c r="CU132" i="9"/>
  <c r="CA167" i="9"/>
  <c r="DC154" i="9"/>
  <c r="BA131" i="9"/>
  <c r="J173" i="9"/>
  <c r="V205" i="9"/>
  <c r="AJ143" i="9"/>
  <c r="DC218" i="9"/>
  <c r="S127" i="9"/>
  <c r="DD188" i="9"/>
  <c r="CZ129" i="9"/>
  <c r="N210" i="9"/>
  <c r="CQ140" i="9"/>
  <c r="CY145" i="9"/>
  <c r="BV123" i="9"/>
  <c r="BH166" i="9"/>
  <c r="BW191" i="9"/>
  <c r="BH190" i="9"/>
  <c r="AI210" i="9"/>
  <c r="BS180" i="9"/>
  <c r="CR164" i="9"/>
  <c r="AH174" i="9"/>
  <c r="CH191" i="9"/>
  <c r="BV218" i="9"/>
  <c r="H163" i="9"/>
  <c r="AW143" i="9"/>
  <c r="M140" i="9"/>
  <c r="BY155" i="9"/>
  <c r="CV190" i="9"/>
  <c r="AD120" i="9"/>
  <c r="T168" i="9"/>
  <c r="DC204" i="9"/>
  <c r="O158" i="9"/>
  <c r="CQ181" i="9"/>
  <c r="AH199" i="9"/>
  <c r="CH137" i="9"/>
  <c r="Q203" i="9"/>
  <c r="CB174" i="9"/>
  <c r="CH135" i="9"/>
  <c r="AI173" i="9"/>
  <c r="AY220" i="9"/>
  <c r="L207" i="9"/>
  <c r="V141" i="9"/>
  <c r="M189" i="9"/>
  <c r="AD205" i="9"/>
  <c r="CD134" i="9"/>
  <c r="AD137" i="9"/>
  <c r="AN188" i="9"/>
  <c r="AG176" i="9"/>
  <c r="CX157" i="9"/>
  <c r="CX164" i="9"/>
  <c r="AK214" i="9"/>
  <c r="DG144" i="9"/>
  <c r="J219" i="9"/>
  <c r="BM121" i="9"/>
  <c r="BL132" i="9"/>
  <c r="N118" i="9"/>
  <c r="CK134" i="9"/>
  <c r="BH145" i="9"/>
  <c r="I142" i="9"/>
  <c r="G211" i="9"/>
  <c r="CW130" i="9"/>
  <c r="BT132" i="9"/>
  <c r="F120" i="9"/>
  <c r="CH147" i="9"/>
  <c r="AP119" i="9"/>
  <c r="AP162" i="9"/>
  <c r="AI201" i="9"/>
  <c r="AS222" i="9"/>
  <c r="CG219" i="9"/>
  <c r="CP225" i="9"/>
  <c r="BM177" i="9"/>
  <c r="BI119" i="9"/>
  <c r="X220" i="9"/>
  <c r="CW194" i="9"/>
  <c r="CU160" i="9"/>
  <c r="CA141" i="9"/>
  <c r="AG201" i="9"/>
  <c r="BN189" i="9"/>
  <c r="BD195" i="9"/>
  <c r="L222" i="9"/>
  <c r="R153" i="9"/>
  <c r="Z186" i="9"/>
  <c r="BW143" i="9"/>
  <c r="AC179" i="9"/>
  <c r="AO131" i="9"/>
  <c r="BM129" i="9"/>
  <c r="AD153" i="9"/>
  <c r="AN148" i="9"/>
  <c r="E175" i="9"/>
  <c r="CP198" i="9"/>
  <c r="BV163" i="9"/>
  <c r="E224" i="9"/>
  <c r="AL118" i="9"/>
  <c r="BT138" i="9"/>
  <c r="BU155" i="9"/>
  <c r="AB152" i="9"/>
  <c r="DD167" i="9"/>
  <c r="Y140" i="9"/>
  <c r="AF121" i="9"/>
  <c r="AI200" i="9"/>
  <c r="W201" i="9"/>
  <c r="CS200" i="9"/>
  <c r="CT135" i="9"/>
  <c r="DB203" i="9"/>
  <c r="BY152" i="9"/>
  <c r="DC130" i="9"/>
  <c r="CN167" i="9"/>
  <c r="CW132" i="9"/>
  <c r="CO152" i="9"/>
  <c r="BA135" i="9"/>
  <c r="BC216" i="9"/>
  <c r="G154" i="9"/>
  <c r="CL213" i="9"/>
  <c r="J213" i="9"/>
  <c r="DF192" i="9"/>
  <c r="AK203" i="9"/>
  <c r="CC216" i="9"/>
  <c r="CM151" i="9"/>
  <c r="AM171" i="9"/>
  <c r="AI172" i="9"/>
  <c r="AL189" i="9"/>
  <c r="BC124" i="9"/>
  <c r="M204" i="9"/>
  <c r="AL150" i="9"/>
  <c r="L210" i="9"/>
  <c r="BT130" i="9"/>
  <c r="CB136" i="9"/>
  <c r="CK182" i="9"/>
  <c r="BU207" i="9"/>
  <c r="BW118" i="9"/>
  <c r="AV138" i="9"/>
  <c r="BC119" i="9"/>
  <c r="AR132" i="9"/>
  <c r="AQ225" i="9"/>
  <c r="CE207" i="9"/>
  <c r="DD187" i="9"/>
  <c r="DA127" i="9"/>
  <c r="AJ122" i="9"/>
  <c r="CX182" i="9"/>
  <c r="BR205" i="9"/>
  <c r="CX135" i="9"/>
  <c r="T145" i="9"/>
  <c r="CO151" i="9"/>
  <c r="CG196" i="9"/>
  <c r="G143" i="9"/>
  <c r="CV160" i="9"/>
  <c r="BL200" i="9"/>
  <c r="AL210" i="9"/>
  <c r="BP153" i="9"/>
  <c r="J175" i="9"/>
  <c r="BK194" i="9"/>
  <c r="BM194" i="9"/>
  <c r="BO128" i="9"/>
  <c r="CL219" i="9"/>
  <c r="CL196" i="9"/>
  <c r="CP220" i="9"/>
  <c r="AR192" i="9"/>
  <c r="K215" i="9"/>
  <c r="BG126" i="9"/>
  <c r="BH184" i="9"/>
  <c r="BP119" i="9"/>
  <c r="BG150" i="9"/>
  <c r="S160" i="9"/>
  <c r="Q161" i="9"/>
  <c r="H162" i="9"/>
  <c r="AG181" i="9"/>
  <c r="T177" i="9"/>
  <c r="BE155" i="9"/>
  <c r="AW131" i="9"/>
  <c r="CY122" i="9"/>
  <c r="DF145" i="9"/>
  <c r="N146" i="9"/>
  <c r="N225" i="9"/>
  <c r="AS133" i="9"/>
  <c r="T205" i="9"/>
  <c r="BZ184" i="9"/>
  <c r="CS152" i="9"/>
  <c r="X208" i="9"/>
  <c r="AV139" i="9"/>
  <c r="CD143" i="9"/>
  <c r="AT215" i="9"/>
  <c r="P195" i="9"/>
  <c r="AE224" i="9"/>
  <c r="P118" i="9"/>
  <c r="CR129" i="9"/>
  <c r="G192" i="9"/>
  <c r="AX128" i="9"/>
  <c r="E125" i="9"/>
  <c r="BV178" i="9"/>
  <c r="Y127" i="9"/>
  <c r="Y142" i="9"/>
  <c r="AD156" i="9"/>
  <c r="CL173" i="9"/>
  <c r="AI176" i="9"/>
  <c r="CG217" i="9"/>
  <c r="Q179" i="9"/>
  <c r="AZ182" i="9"/>
  <c r="AR218" i="9"/>
  <c r="AE138" i="9"/>
  <c r="K180" i="9"/>
  <c r="BS205" i="9"/>
  <c r="CV166" i="9"/>
  <c r="BK203" i="9"/>
  <c r="DG153" i="9"/>
  <c r="DC157" i="9"/>
  <c r="G194" i="9"/>
  <c r="DA161" i="9"/>
  <c r="CK143" i="9"/>
  <c r="BA181" i="9"/>
  <c r="X152" i="9"/>
  <c r="BI224" i="9"/>
  <c r="DB210" i="9"/>
  <c r="O212" i="9"/>
  <c r="AP156" i="9"/>
  <c r="CJ198" i="9"/>
  <c r="AX139" i="9"/>
  <c r="AK204" i="9"/>
  <c r="T190" i="9"/>
  <c r="BC175" i="9"/>
  <c r="AR176" i="9"/>
  <c r="Q211" i="9"/>
  <c r="CH199" i="9"/>
  <c r="BH209" i="9"/>
  <c r="X144" i="9"/>
  <c r="CL151" i="9"/>
  <c r="BB223" i="9"/>
  <c r="CX142" i="9"/>
  <c r="CH138" i="9"/>
  <c r="BQ214" i="9"/>
  <c r="DC177" i="9"/>
  <c r="S217" i="9"/>
  <c r="AE191" i="9"/>
  <c r="CJ180" i="9"/>
  <c r="Y195" i="9"/>
  <c r="BZ134" i="9"/>
  <c r="X196" i="9"/>
  <c r="Z174" i="9"/>
  <c r="DC139" i="9"/>
  <c r="Y123" i="9"/>
  <c r="CC163" i="9"/>
  <c r="Z120" i="9"/>
  <c r="AY194" i="9"/>
  <c r="AU144" i="9"/>
  <c r="BK201" i="9"/>
  <c r="AS150" i="9"/>
  <c r="P214" i="9"/>
  <c r="AE198" i="9"/>
  <c r="CX152" i="9"/>
  <c r="CH134" i="9"/>
  <c r="BH129" i="9"/>
  <c r="AR151" i="9"/>
  <c r="BB119" i="9"/>
  <c r="AF211" i="9"/>
  <c r="AY178" i="9"/>
  <c r="CM119" i="9"/>
  <c r="AM147" i="9"/>
  <c r="CC225" i="9"/>
  <c r="CZ133" i="9"/>
  <c r="T179" i="9"/>
  <c r="AG118" i="9"/>
  <c r="BB142" i="9"/>
  <c r="X157" i="9"/>
  <c r="CS216" i="9"/>
  <c r="V178" i="9"/>
  <c r="L157" i="9"/>
  <c r="BT143" i="9"/>
  <c r="CC119" i="9"/>
  <c r="AC158" i="9"/>
  <c r="F210" i="9"/>
  <c r="Y169" i="9"/>
  <c r="CG201" i="9"/>
  <c r="BD145" i="9"/>
  <c r="BD146" i="9"/>
  <c r="AC178" i="9"/>
  <c r="Q148" i="9"/>
  <c r="CK171" i="9"/>
  <c r="AG133" i="9"/>
  <c r="BW137" i="9"/>
  <c r="CK201" i="9"/>
  <c r="CA146" i="9"/>
  <c r="AU161" i="9"/>
  <c r="AP118" i="9"/>
  <c r="BS179" i="9"/>
  <c r="CM126" i="9"/>
  <c r="Z160" i="9"/>
  <c r="BU139" i="9"/>
  <c r="AJ160" i="9"/>
  <c r="K150" i="9"/>
  <c r="BE194" i="9"/>
  <c r="DA206" i="9"/>
  <c r="L156" i="9"/>
  <c r="G134" i="9"/>
  <c r="CA125" i="9"/>
  <c r="AV156" i="9"/>
  <c r="BU224" i="9"/>
  <c r="DC159" i="9"/>
  <c r="BT185" i="9"/>
  <c r="BU201" i="9"/>
  <c r="BQ150" i="9"/>
  <c r="CG122" i="9"/>
  <c r="BD139" i="9"/>
  <c r="E130" i="9"/>
  <c r="CV218" i="9"/>
  <c r="DD123" i="9"/>
  <c r="AK213" i="9"/>
  <c r="AT151" i="9"/>
  <c r="AD214" i="9"/>
  <c r="V212" i="9"/>
  <c r="CF210" i="9"/>
  <c r="DC193" i="9"/>
  <c r="BB192" i="9"/>
  <c r="BE127" i="9"/>
  <c r="U171" i="9"/>
  <c r="CX204" i="9"/>
  <c r="AL145" i="9"/>
  <c r="CX147" i="9"/>
  <c r="AC125" i="9"/>
  <c r="R120" i="9"/>
  <c r="AN209" i="9"/>
  <c r="R127" i="9"/>
  <c r="DG165" i="9"/>
  <c r="Q172" i="9"/>
  <c r="AF181" i="9"/>
  <c r="DA124" i="9"/>
  <c r="H211" i="9"/>
  <c r="Q190" i="9"/>
  <c r="AA119" i="9"/>
  <c r="AZ172" i="9"/>
  <c r="CH132" i="9"/>
  <c r="BB217" i="9"/>
  <c r="BS156" i="9"/>
  <c r="CN164" i="9"/>
  <c r="AU189" i="9"/>
  <c r="BX204" i="9"/>
  <c r="N183" i="9"/>
  <c r="R135" i="9"/>
  <c r="BK196" i="9"/>
  <c r="AY193" i="9"/>
  <c r="U192" i="9"/>
  <c r="CX217" i="9"/>
  <c r="CZ127" i="9"/>
  <c r="AG222" i="9"/>
  <c r="DF119" i="9"/>
  <c r="DA186" i="9"/>
  <c r="BZ159" i="9"/>
  <c r="DF164" i="9"/>
  <c r="H119" i="9"/>
  <c r="H165" i="9"/>
  <c r="BD217" i="9"/>
  <c r="Q151" i="9"/>
  <c r="AO148" i="9"/>
  <c r="BW217" i="9"/>
  <c r="BH165" i="9"/>
  <c r="DF193" i="9"/>
  <c r="CS183" i="9"/>
  <c r="AQ134" i="9"/>
  <c r="AO196" i="9"/>
  <c r="BR135" i="9"/>
  <c r="AU132" i="9"/>
  <c r="DD132" i="9"/>
  <c r="AF137" i="9"/>
  <c r="CV135" i="9"/>
  <c r="BY147" i="9"/>
  <c r="P216" i="9"/>
  <c r="V218" i="9"/>
  <c r="BK163" i="9"/>
  <c r="BQ192" i="9"/>
  <c r="BB222" i="9"/>
  <c r="BE224" i="9"/>
  <c r="CO177" i="9"/>
  <c r="AM203" i="9"/>
  <c r="CR144" i="9"/>
  <c r="AT158" i="9"/>
  <c r="BG157" i="9"/>
  <c r="AM187" i="9"/>
  <c r="DB201" i="9"/>
  <c r="BL205" i="9"/>
  <c r="DC220" i="9"/>
  <c r="H138" i="9"/>
  <c r="BW167" i="9"/>
  <c r="CB152" i="9"/>
  <c r="CG134" i="9"/>
  <c r="CM125" i="9"/>
  <c r="AK136" i="9"/>
  <c r="AV206" i="9"/>
  <c r="AZ192" i="9"/>
  <c r="O211" i="9"/>
  <c r="Q197" i="9"/>
  <c r="CR145" i="9"/>
  <c r="AY156" i="9"/>
  <c r="AJ126" i="9"/>
  <c r="AB207" i="9"/>
  <c r="BD165" i="9"/>
  <c r="BR207" i="9"/>
  <c r="CZ150" i="9"/>
  <c r="AP135" i="9"/>
  <c r="AZ223" i="9"/>
  <c r="AM206" i="9"/>
  <c r="DD120" i="9"/>
  <c r="K175" i="9"/>
  <c r="CT129" i="9"/>
  <c r="CW212" i="9"/>
  <c r="BD185" i="9"/>
  <c r="CW164" i="9"/>
  <c r="CA223" i="9"/>
  <c r="CQ172" i="9"/>
  <c r="BG128" i="9"/>
  <c r="S134" i="9"/>
  <c r="AA210" i="9"/>
  <c r="BN140" i="9"/>
  <c r="BE123" i="9"/>
  <c r="BM179" i="9"/>
  <c r="CF132" i="9"/>
  <c r="J180" i="9"/>
  <c r="AI215" i="9"/>
  <c r="X132" i="9"/>
  <c r="BU140" i="9"/>
  <c r="M120" i="9"/>
  <c r="AA123" i="9"/>
  <c r="Z220" i="9"/>
  <c r="BJ142" i="9"/>
  <c r="CF146" i="9"/>
  <c r="CL132" i="9"/>
  <c r="O157" i="9"/>
  <c r="AL196" i="9"/>
  <c r="Z151" i="9"/>
  <c r="AV123" i="9"/>
  <c r="AK184" i="9"/>
  <c r="CF130" i="9"/>
  <c r="CP207" i="9"/>
  <c r="BP190" i="9"/>
  <c r="CU142" i="9"/>
  <c r="P155" i="9"/>
  <c r="CJ163" i="9"/>
  <c r="BU186" i="9"/>
  <c r="AP125" i="9"/>
  <c r="DB199" i="9"/>
  <c r="BJ151" i="9"/>
  <c r="CG129" i="9"/>
  <c r="AR222" i="9"/>
  <c r="AI119" i="9"/>
  <c r="AM178" i="9"/>
  <c r="CC154" i="9"/>
  <c r="BV203" i="9"/>
  <c r="CT214" i="9"/>
  <c r="AF150" i="9"/>
  <c r="CL154" i="9"/>
  <c r="AC192" i="9"/>
  <c r="AR181" i="9"/>
  <c r="CX223" i="9"/>
  <c r="BG201" i="9"/>
  <c r="AK221" i="9"/>
  <c r="CA124" i="9"/>
  <c r="AY140" i="9"/>
  <c r="DA175" i="9"/>
  <c r="BN130" i="9"/>
  <c r="Q147" i="9"/>
  <c r="AM224" i="9"/>
  <c r="CM192" i="9"/>
  <c r="BT186" i="9"/>
  <c r="CK162" i="9"/>
  <c r="CP184" i="9"/>
  <c r="BI121" i="9"/>
  <c r="AY184" i="9"/>
  <c r="BZ186" i="9"/>
  <c r="CU126" i="9"/>
  <c r="CT181" i="9"/>
  <c r="CO179" i="9"/>
  <c r="AI154" i="9"/>
  <c r="CJ209" i="9"/>
  <c r="CV142" i="9"/>
  <c r="CK136" i="9"/>
  <c r="BW225" i="9"/>
  <c r="DF175" i="9"/>
  <c r="Y221" i="9"/>
  <c r="M209" i="9"/>
  <c r="BW158" i="9"/>
  <c r="CC145" i="9"/>
  <c r="AI164" i="9"/>
  <c r="CY195" i="9"/>
  <c r="BB208" i="9"/>
  <c r="AG142" i="9"/>
  <c r="Z145" i="9"/>
  <c r="AZ199" i="9"/>
  <c r="CH219" i="9"/>
  <c r="G171" i="9"/>
  <c r="CL125" i="9"/>
  <c r="BW188" i="9"/>
  <c r="CO209" i="9"/>
  <c r="CS180" i="9"/>
  <c r="CF150" i="9"/>
  <c r="BR165" i="9"/>
  <c r="CW179" i="9"/>
  <c r="BA182" i="9"/>
  <c r="BV215" i="9"/>
  <c r="BM188" i="9"/>
  <c r="S137" i="9"/>
  <c r="U118" i="9"/>
  <c r="DF157" i="9"/>
  <c r="BN125" i="9"/>
  <c r="BZ224" i="9"/>
  <c r="L162" i="9"/>
  <c r="AR174" i="9"/>
  <c r="AI171" i="9"/>
  <c r="BB195" i="9"/>
  <c r="BJ193" i="9"/>
  <c r="X185" i="9"/>
  <c r="AD196" i="9"/>
  <c r="BR201" i="9"/>
  <c r="AO154" i="9"/>
  <c r="S189" i="9"/>
  <c r="AP131" i="9"/>
  <c r="M210" i="9"/>
  <c r="N181" i="9"/>
  <c r="CP142" i="9"/>
  <c r="CQ194" i="9"/>
  <c r="BH218" i="9"/>
  <c r="AG217" i="9"/>
  <c r="BT140" i="9"/>
  <c r="AR118" i="9"/>
  <c r="AB125" i="9"/>
  <c r="W148" i="9"/>
  <c r="AN158" i="9"/>
  <c r="AA156" i="9"/>
  <c r="AF200" i="9"/>
  <c r="X187" i="9"/>
  <c r="Q182" i="9"/>
  <c r="G165" i="9"/>
  <c r="BZ129" i="9"/>
  <c r="DC192" i="9"/>
  <c r="DA209" i="9"/>
  <c r="BR159" i="9"/>
  <c r="BI129" i="9"/>
  <c r="AC194" i="9"/>
  <c r="CQ123" i="9"/>
  <c r="DD147" i="9"/>
  <c r="CK207" i="9"/>
  <c r="DF167" i="9"/>
  <c r="R182" i="9"/>
  <c r="U122" i="9"/>
  <c r="BQ182" i="9"/>
  <c r="AV201" i="9"/>
  <c r="BY220" i="9"/>
  <c r="CD206" i="9"/>
  <c r="BY133" i="9"/>
  <c r="CN158" i="9"/>
  <c r="S119" i="9"/>
  <c r="CW146" i="9"/>
  <c r="DC151" i="9"/>
  <c r="BF136" i="9"/>
  <c r="AD155" i="9"/>
  <c r="CT173" i="9"/>
  <c r="AG221" i="9"/>
  <c r="BK193" i="9"/>
  <c r="R154" i="9"/>
  <c r="CI144" i="9"/>
  <c r="AD163" i="9"/>
  <c r="AS149" i="9"/>
  <c r="CA162" i="9"/>
  <c r="BF146" i="9"/>
  <c r="U155" i="9"/>
  <c r="CY141" i="9"/>
  <c r="AP218" i="9"/>
  <c r="CZ158" i="9"/>
  <c r="CA205" i="9"/>
  <c r="BX207" i="9"/>
  <c r="R175" i="9"/>
  <c r="CV213" i="9"/>
  <c r="E157" i="9"/>
  <c r="AV185" i="9"/>
  <c r="BV199" i="9"/>
  <c r="CL129" i="9"/>
  <c r="BZ182" i="9"/>
  <c r="V173" i="9"/>
  <c r="U151" i="9"/>
  <c r="CW177" i="9"/>
  <c r="BT119" i="9"/>
  <c r="CB205" i="9"/>
  <c r="BB144" i="9"/>
  <c r="CF169" i="9"/>
  <c r="CM174" i="9"/>
  <c r="AB164" i="9"/>
  <c r="AI174" i="9"/>
  <c r="AW177" i="9"/>
  <c r="BU119" i="9"/>
  <c r="CT219" i="9"/>
  <c r="I175" i="9"/>
  <c r="BR146" i="9"/>
  <c r="CY208" i="9"/>
  <c r="DE161" i="9"/>
  <c r="BA146" i="9"/>
  <c r="AI186" i="9"/>
  <c r="AF165" i="9"/>
  <c r="DA140" i="9"/>
  <c r="DB126" i="9"/>
  <c r="H130" i="9"/>
  <c r="BU176" i="9"/>
  <c r="AJ148" i="9"/>
  <c r="S150" i="9"/>
  <c r="CN155" i="9"/>
  <c r="W182" i="9"/>
  <c r="AT175" i="9"/>
  <c r="DD157" i="9"/>
  <c r="J174" i="9"/>
  <c r="AX125" i="9"/>
  <c r="CF172" i="9"/>
  <c r="AJ204" i="9"/>
  <c r="AY135" i="9"/>
  <c r="AJ193" i="9"/>
  <c r="AW142" i="9"/>
  <c r="AS203" i="9"/>
  <c r="DC224" i="9"/>
  <c r="CG187" i="9"/>
  <c r="AR171" i="9"/>
  <c r="BY222" i="9"/>
  <c r="AF173" i="9"/>
  <c r="BS168" i="9"/>
  <c r="CV157" i="9"/>
  <c r="BJ211" i="9"/>
  <c r="BZ200" i="9"/>
  <c r="T199" i="9"/>
  <c r="BV194" i="9"/>
  <c r="X189" i="9"/>
  <c r="CI136" i="9"/>
  <c r="BW211" i="9"/>
  <c r="CH172" i="9"/>
  <c r="BP225" i="9"/>
  <c r="AM175" i="9"/>
  <c r="AM146" i="9"/>
  <c r="CY225" i="9"/>
  <c r="AT118" i="9"/>
  <c r="AC224" i="9"/>
  <c r="CF126" i="9"/>
  <c r="DF208" i="9"/>
  <c r="AE180" i="9"/>
  <c r="AB206" i="9"/>
  <c r="BF198" i="9"/>
  <c r="BW130" i="9"/>
  <c r="AY163" i="9"/>
  <c r="AB176" i="9"/>
  <c r="AO170" i="9"/>
  <c r="BF127" i="9"/>
  <c r="N153" i="9"/>
  <c r="CN169" i="9"/>
  <c r="BC195" i="9"/>
  <c r="DC161" i="9"/>
  <c r="N134" i="9"/>
  <c r="CQ125" i="9"/>
  <c r="BC189" i="9"/>
  <c r="AQ129" i="9"/>
  <c r="CR156" i="9"/>
  <c r="E161" i="9"/>
  <c r="BT156" i="9"/>
  <c r="U177" i="9"/>
  <c r="F216" i="9"/>
  <c r="AQ154" i="9"/>
  <c r="AO158" i="9"/>
  <c r="CT119" i="9"/>
  <c r="DD218" i="9"/>
  <c r="CL156" i="9"/>
  <c r="X199" i="9"/>
  <c r="AX174" i="9"/>
  <c r="P169" i="9"/>
  <c r="DF138" i="9"/>
  <c r="Z182" i="9"/>
  <c r="BK140" i="9"/>
  <c r="W199" i="9"/>
  <c r="K155" i="9"/>
  <c r="BI220" i="9"/>
  <c r="BI143" i="9"/>
  <c r="CE156" i="9"/>
  <c r="O129" i="9"/>
  <c r="CX202" i="9"/>
  <c r="CI131" i="9"/>
  <c r="BN162" i="9"/>
  <c r="CL133" i="9"/>
  <c r="I218" i="9"/>
  <c r="H192" i="9"/>
  <c r="CJ119" i="9"/>
  <c r="AJ217" i="9"/>
  <c r="AS169" i="9"/>
  <c r="AS125" i="9"/>
  <c r="CP144" i="9"/>
  <c r="BZ145" i="9"/>
  <c r="AL137" i="9"/>
  <c r="H169" i="9"/>
  <c r="BH208" i="9"/>
  <c r="Y168" i="9"/>
  <c r="CC208" i="9"/>
  <c r="BA165" i="9"/>
  <c r="U145" i="9"/>
  <c r="AI170" i="9"/>
  <c r="AS202" i="9"/>
  <c r="AP121" i="9"/>
  <c r="AN199" i="9"/>
  <c r="U166" i="9"/>
  <c r="DE195" i="9"/>
  <c r="CP222" i="9"/>
  <c r="AM120" i="9"/>
  <c r="BO198" i="9"/>
  <c r="R206" i="9"/>
  <c r="BY118" i="9"/>
  <c r="AZ145" i="9"/>
  <c r="AM214" i="9"/>
  <c r="AW123" i="9"/>
  <c r="O174" i="9"/>
  <c r="BT169" i="9"/>
  <c r="CU212" i="9"/>
  <c r="E222" i="9"/>
  <c r="X218" i="9"/>
  <c r="CS215" i="9"/>
  <c r="CZ223" i="9"/>
  <c r="BE197" i="9"/>
  <c r="AD165" i="9"/>
  <c r="CM149" i="9"/>
  <c r="BQ133" i="9"/>
  <c r="T203" i="9"/>
  <c r="DC144" i="9"/>
  <c r="CX123" i="9"/>
  <c r="CZ168" i="9"/>
  <c r="CI139" i="9"/>
  <c r="BM127" i="9"/>
  <c r="CN211" i="9"/>
  <c r="BR174" i="9"/>
  <c r="CT223" i="9"/>
  <c r="CI154" i="9"/>
  <c r="CF139" i="9"/>
  <c r="BS144" i="9"/>
  <c r="AZ118" i="9"/>
  <c r="Q163" i="9"/>
  <c r="F128" i="9"/>
  <c r="AN131" i="9"/>
  <c r="BP223" i="9"/>
  <c r="AX191" i="9"/>
  <c r="CI149" i="9"/>
  <c r="O200" i="9"/>
  <c r="BC170" i="9"/>
  <c r="DE213" i="9"/>
  <c r="BD177" i="9"/>
  <c r="BS131" i="9"/>
  <c r="CQ163" i="9"/>
  <c r="G191" i="9"/>
  <c r="AF175" i="9"/>
  <c r="CC196" i="9"/>
  <c r="BH219" i="9"/>
  <c r="CE224" i="9"/>
  <c r="DA196" i="9"/>
  <c r="CS157" i="9"/>
  <c r="CR125" i="9"/>
  <c r="CY224" i="9"/>
  <c r="CB204" i="9"/>
  <c r="Y134" i="9"/>
  <c r="CG198" i="9"/>
  <c r="AB172" i="9"/>
  <c r="AL200" i="9"/>
  <c r="BU156" i="9"/>
  <c r="BP196" i="9"/>
  <c r="DB220" i="9"/>
  <c r="AZ178" i="9"/>
  <c r="CV165" i="9"/>
  <c r="CW136" i="9"/>
  <c r="V132" i="9"/>
  <c r="BG125" i="9"/>
  <c r="AJ131" i="9"/>
  <c r="N122" i="9"/>
  <c r="AZ176" i="9"/>
  <c r="CS166" i="9"/>
  <c r="CJ121" i="9"/>
  <c r="U139" i="9"/>
  <c r="CS143" i="9"/>
  <c r="H128" i="9"/>
  <c r="AD223" i="9"/>
  <c r="BZ138" i="9"/>
  <c r="AP181" i="9"/>
  <c r="CL205" i="9"/>
  <c r="BO139" i="9"/>
  <c r="X124" i="9"/>
  <c r="AH141" i="9"/>
  <c r="L223" i="9"/>
  <c r="AH168" i="9"/>
  <c r="G130" i="9"/>
  <c r="CO161" i="9"/>
  <c r="BD174" i="9"/>
  <c r="BM169" i="9"/>
  <c r="CH205" i="9"/>
  <c r="CF168" i="9"/>
  <c r="BG194" i="9"/>
  <c r="CF156" i="9"/>
  <c r="T221" i="9"/>
  <c r="T157" i="9"/>
  <c r="BL168" i="9"/>
  <c r="BN144" i="9"/>
  <c r="K170" i="9"/>
  <c r="AU175" i="9"/>
  <c r="AN161" i="9"/>
  <c r="AJ186" i="9"/>
  <c r="BG168" i="9"/>
  <c r="Z188" i="9"/>
  <c r="CA140" i="9"/>
  <c r="DC195" i="9"/>
  <c r="CT125" i="9"/>
  <c r="Y214" i="9"/>
  <c r="CK146" i="9"/>
  <c r="CR196" i="9"/>
  <c r="DB127" i="9"/>
  <c r="BQ134" i="9"/>
  <c r="BD140" i="9"/>
  <c r="CJ189" i="9"/>
  <c r="Z136" i="9"/>
  <c r="AI206" i="9"/>
  <c r="AU125" i="9"/>
  <c r="BF199" i="9"/>
  <c r="CB221" i="9"/>
  <c r="AI124" i="9"/>
  <c r="CQ129" i="9"/>
  <c r="BN122" i="9"/>
  <c r="CC128" i="9"/>
  <c r="H140" i="9"/>
  <c r="V167" i="9"/>
  <c r="AB145" i="9"/>
  <c r="U181" i="9"/>
  <c r="BF220" i="9"/>
  <c r="M221" i="9"/>
  <c r="K221" i="9"/>
  <c r="G131" i="9"/>
  <c r="BH186" i="9"/>
  <c r="CR142" i="9"/>
  <c r="F170" i="9"/>
  <c r="T178" i="9"/>
  <c r="W135" i="9"/>
  <c r="Z157" i="9"/>
  <c r="AO186" i="9"/>
  <c r="CJ218" i="9"/>
  <c r="BJ136" i="9"/>
  <c r="M216" i="9"/>
  <c r="O119" i="9"/>
  <c r="M202" i="9"/>
  <c r="CX173" i="9"/>
  <c r="AZ213" i="9"/>
  <c r="CT143" i="9"/>
  <c r="AS120" i="9"/>
  <c r="CL155" i="9"/>
  <c r="AU168" i="9"/>
  <c r="BP222" i="9"/>
  <c r="CU222" i="9"/>
  <c r="BH213" i="9"/>
  <c r="BY190" i="9"/>
  <c r="DA224" i="9"/>
  <c r="CT159" i="9"/>
  <c r="AP171" i="9"/>
  <c r="J225" i="9"/>
  <c r="CE217" i="9"/>
  <c r="AP145" i="9"/>
  <c r="BF169" i="9"/>
  <c r="Q205" i="9"/>
  <c r="DG189" i="9"/>
  <c r="AM138" i="9"/>
  <c r="S157" i="9"/>
  <c r="BN161" i="9"/>
  <c r="CI140" i="9"/>
  <c r="BI196" i="9"/>
  <c r="AG160" i="9"/>
  <c r="Y213" i="9"/>
  <c r="AN195" i="9"/>
  <c r="CF144" i="9"/>
  <c r="Z204" i="9"/>
  <c r="CX175" i="9"/>
  <c r="CF147" i="9"/>
  <c r="CI208" i="9"/>
  <c r="AT200" i="9"/>
  <c r="K183" i="9"/>
  <c r="DG194" i="9"/>
  <c r="AI156" i="9"/>
  <c r="CS194" i="9"/>
  <c r="M128" i="9"/>
  <c r="CZ149" i="9"/>
  <c r="DC167" i="9"/>
  <c r="G208" i="9"/>
  <c r="AP180" i="9"/>
  <c r="W193" i="9"/>
  <c r="BZ187" i="9"/>
  <c r="CB118" i="9"/>
  <c r="CT138" i="9"/>
  <c r="AZ201" i="9"/>
  <c r="CS182" i="9"/>
  <c r="AH197" i="9"/>
  <c r="BW212" i="9"/>
  <c r="CI225" i="9"/>
  <c r="G181" i="9"/>
  <c r="R187" i="9"/>
  <c r="I135" i="9"/>
  <c r="BC130" i="9"/>
  <c r="AV127" i="9"/>
  <c r="BU208" i="9"/>
  <c r="BA159" i="9"/>
  <c r="BM150" i="9"/>
  <c r="BN136" i="9"/>
  <c r="AH136" i="9"/>
  <c r="CU130" i="9"/>
  <c r="CJ216" i="9"/>
  <c r="CU122" i="9"/>
  <c r="DA129" i="9"/>
  <c r="E188" i="9"/>
  <c r="DG166" i="9"/>
  <c r="CL119" i="9"/>
  <c r="AH130" i="9"/>
  <c r="AB119" i="9"/>
  <c r="CF222" i="9"/>
  <c r="BK195" i="9"/>
  <c r="J196" i="9"/>
  <c r="G203" i="9"/>
  <c r="P210" i="9"/>
  <c r="DF185" i="9"/>
  <c r="BL176" i="9"/>
  <c r="BK151" i="9"/>
  <c r="F134" i="9"/>
  <c r="BU144" i="9"/>
  <c r="AR215" i="9"/>
  <c r="AY164" i="9"/>
  <c r="BW134" i="9"/>
  <c r="CK121" i="9"/>
  <c r="CO122" i="9"/>
  <c r="L183" i="9"/>
  <c r="CY119" i="9"/>
  <c r="BC126" i="9"/>
  <c r="BA186" i="9"/>
  <c r="BB183" i="9"/>
  <c r="G123" i="9"/>
  <c r="L149" i="9"/>
  <c r="BM202" i="9"/>
  <c r="AC176" i="9"/>
  <c r="CG190" i="9"/>
  <c r="Z177" i="9"/>
  <c r="BT213" i="9"/>
  <c r="BP143" i="9"/>
  <c r="DF126" i="9"/>
  <c r="CC198" i="9"/>
  <c r="J222" i="9"/>
  <c r="BN220" i="9"/>
  <c r="G204" i="9"/>
  <c r="AV173" i="9"/>
  <c r="BF200" i="9"/>
  <c r="S175" i="9"/>
  <c r="BH135" i="9"/>
  <c r="DA219" i="9"/>
  <c r="DF222" i="9"/>
  <c r="AD190" i="9"/>
  <c r="AX216" i="9"/>
  <c r="BK125" i="9"/>
  <c r="DG158" i="9"/>
  <c r="AR198" i="9"/>
  <c r="CV220" i="9"/>
  <c r="CX136" i="9"/>
  <c r="CL143" i="9"/>
  <c r="AN185" i="9"/>
  <c r="CF199" i="9"/>
  <c r="BO171" i="9"/>
  <c r="AI178" i="9"/>
  <c r="AX132" i="9"/>
  <c r="CM166" i="9"/>
  <c r="CY205" i="9"/>
  <c r="CY161" i="9"/>
  <c r="H143" i="9"/>
  <c r="AF188" i="9"/>
  <c r="CO171" i="9"/>
  <c r="AR130" i="9"/>
  <c r="AZ156" i="9"/>
  <c r="CT212" i="9"/>
  <c r="U191" i="9"/>
  <c r="K156" i="9"/>
  <c r="H189" i="9"/>
  <c r="AX137" i="9"/>
  <c r="AC146" i="9"/>
  <c r="L152" i="9"/>
  <c r="K162" i="9"/>
  <c r="AJ203" i="9"/>
  <c r="BI125" i="9"/>
  <c r="BG195" i="9"/>
  <c r="Y176" i="9"/>
  <c r="J181" i="9"/>
  <c r="BS124" i="9"/>
  <c r="AL139" i="9"/>
  <c r="AG140" i="9"/>
  <c r="BW131" i="9"/>
  <c r="CJ145" i="9"/>
  <c r="F188" i="9"/>
  <c r="BC182" i="9"/>
  <c r="BB123" i="9"/>
  <c r="AK194" i="9"/>
  <c r="AL221" i="9"/>
  <c r="R141" i="9"/>
  <c r="CW134" i="9"/>
  <c r="H148" i="9"/>
  <c r="AH155" i="9"/>
  <c r="AW156" i="9"/>
  <c r="BY153" i="9"/>
  <c r="I207" i="9"/>
  <c r="CO202" i="9"/>
  <c r="Z167" i="9"/>
  <c r="CU155" i="9"/>
  <c r="AH178" i="9"/>
  <c r="BA219" i="9"/>
  <c r="Z137" i="9"/>
  <c r="CA211" i="9"/>
  <c r="K124" i="9"/>
  <c r="AR167" i="9"/>
  <c r="AV143" i="9"/>
  <c r="AY202" i="9"/>
  <c r="BE200" i="9"/>
  <c r="CD138" i="9"/>
  <c r="U193" i="9"/>
  <c r="CH195" i="9"/>
  <c r="BP124" i="9"/>
  <c r="BF128" i="9"/>
  <c r="DD207" i="9"/>
  <c r="AN186" i="9"/>
  <c r="CG220" i="9"/>
  <c r="DF131" i="9"/>
  <c r="I126" i="9"/>
  <c r="BH169" i="9"/>
  <c r="AU203" i="9"/>
  <c r="AP167" i="9"/>
  <c r="AH176" i="9"/>
  <c r="BO217" i="9"/>
  <c r="AH146" i="9"/>
  <c r="CZ166" i="9"/>
  <c r="AQ136" i="9"/>
  <c r="CF145" i="9"/>
  <c r="AZ167" i="9"/>
  <c r="AL172" i="9"/>
  <c r="S179" i="9"/>
  <c r="CP201" i="9"/>
  <c r="DD222" i="9"/>
  <c r="AW118" i="9"/>
  <c r="BS163" i="9"/>
  <c r="BF176" i="9"/>
  <c r="H178" i="9"/>
  <c r="CM186" i="9"/>
  <c r="X128" i="9"/>
  <c r="CX208" i="9"/>
  <c r="BN174" i="9"/>
  <c r="CH157" i="9"/>
  <c r="AY206" i="9"/>
  <c r="W161" i="9"/>
  <c r="CB213" i="9"/>
  <c r="CR154" i="9"/>
  <c r="CU149" i="9"/>
  <c r="CZ124" i="9"/>
  <c r="DC136" i="9"/>
  <c r="CR178" i="9"/>
  <c r="BR193" i="9"/>
  <c r="BK205" i="9"/>
  <c r="AX120" i="9"/>
  <c r="BW201" i="9"/>
  <c r="P146" i="9"/>
  <c r="CX178" i="9"/>
  <c r="R195" i="9"/>
  <c r="DF144" i="9"/>
  <c r="BR176" i="9"/>
  <c r="O209" i="9"/>
  <c r="AW146" i="9"/>
  <c r="AJ179" i="9"/>
  <c r="BA161" i="9"/>
  <c r="CI177" i="9"/>
  <c r="AO219" i="9"/>
  <c r="AO207" i="9"/>
  <c r="AU154" i="9"/>
  <c r="DF173" i="9"/>
  <c r="CQ157" i="9"/>
  <c r="CX118" i="9"/>
  <c r="AY221" i="9"/>
  <c r="G142" i="9"/>
  <c r="AP154" i="9"/>
  <c r="BD144" i="9"/>
  <c r="AR140" i="9"/>
  <c r="Z142" i="9"/>
  <c r="L173" i="9"/>
  <c r="BR160" i="9"/>
  <c r="BC166" i="9"/>
  <c r="BE159" i="9"/>
  <c r="AW202" i="9"/>
  <c r="BG124" i="9"/>
  <c r="BE158" i="9"/>
  <c r="CV137" i="9"/>
  <c r="CB177" i="9"/>
  <c r="T120" i="9"/>
  <c r="BC120" i="9"/>
  <c r="DE215" i="9"/>
  <c r="CM194" i="9"/>
  <c r="CQ198" i="9"/>
  <c r="CT208" i="9"/>
  <c r="AH129" i="9"/>
  <c r="AG194" i="9"/>
  <c r="E129" i="9"/>
  <c r="BN191" i="9"/>
  <c r="CK126" i="9"/>
  <c r="AM182" i="9"/>
  <c r="L193" i="9"/>
  <c r="P145" i="9"/>
  <c r="CI220" i="9"/>
  <c r="BN176" i="9"/>
  <c r="BA134" i="9"/>
  <c r="G136" i="9"/>
  <c r="CM202" i="9"/>
  <c r="BA164" i="9"/>
  <c r="BX192" i="9"/>
  <c r="DF171" i="9"/>
  <c r="BN159" i="9"/>
  <c r="CC146" i="9"/>
  <c r="BT209" i="9"/>
  <c r="AQ166" i="9"/>
  <c r="CE172" i="9"/>
  <c r="AK180" i="9"/>
  <c r="F143" i="9"/>
  <c r="BE146" i="9"/>
  <c r="BD191" i="9"/>
  <c r="CU163" i="9"/>
  <c r="BD213" i="9"/>
  <c r="AD139" i="9"/>
  <c r="AF194" i="9"/>
  <c r="BY180" i="9"/>
  <c r="AS124" i="9"/>
  <c r="AO190" i="9"/>
  <c r="AB169" i="9"/>
  <c r="U170" i="9"/>
  <c r="BV151" i="9"/>
  <c r="AQ159" i="9"/>
  <c r="AZ202" i="9"/>
  <c r="CJ215" i="9"/>
  <c r="AL171" i="9"/>
  <c r="CL130" i="9"/>
  <c r="CN201" i="9"/>
  <c r="AS155" i="9"/>
  <c r="BM124" i="9"/>
  <c r="AS176" i="9"/>
  <c r="AU187" i="9"/>
  <c r="AM167" i="9"/>
  <c r="AQ184" i="9"/>
  <c r="CW195" i="9"/>
  <c r="AB160" i="9"/>
  <c r="CU224" i="9"/>
  <c r="CH201" i="9"/>
  <c r="AN202" i="9"/>
  <c r="K213" i="9"/>
  <c r="BF178" i="9"/>
  <c r="AU128" i="9"/>
  <c r="CU205" i="9"/>
  <c r="AN140" i="9"/>
  <c r="DA123" i="9"/>
  <c r="CF181" i="9"/>
  <c r="BU218" i="9"/>
  <c r="BV197" i="9"/>
  <c r="CN168" i="9"/>
  <c r="BE206" i="9"/>
  <c r="CV134" i="9"/>
  <c r="BI161" i="9"/>
  <c r="BX198" i="9"/>
  <c r="CP159" i="9"/>
  <c r="H133" i="9"/>
  <c r="DE168" i="9"/>
  <c r="N187" i="9"/>
  <c r="CD150" i="9"/>
  <c r="N180" i="9"/>
  <c r="BN119" i="9"/>
  <c r="G187" i="9"/>
  <c r="W224" i="9"/>
  <c r="AE207" i="9"/>
  <c r="CC201" i="9"/>
  <c r="DA133" i="9"/>
  <c r="AN146" i="9"/>
  <c r="N220" i="9"/>
  <c r="CM121" i="9"/>
  <c r="DF150" i="9"/>
  <c r="AI159" i="9"/>
  <c r="AY131" i="9"/>
  <c r="BD168" i="9"/>
  <c r="BJ130" i="9"/>
  <c r="CE203" i="9"/>
  <c r="AK160" i="9"/>
  <c r="DF151" i="9"/>
  <c r="Q209" i="9"/>
  <c r="F145" i="9"/>
  <c r="BE212" i="9"/>
  <c r="BA157" i="9"/>
  <c r="AA181" i="9"/>
  <c r="BJ126" i="9"/>
  <c r="BS221" i="9"/>
  <c r="CG137" i="9"/>
  <c r="AB179" i="9"/>
  <c r="BQ225" i="9"/>
  <c r="CQ182" i="9"/>
  <c r="AI213" i="9"/>
  <c r="CC179" i="9"/>
  <c r="X138" i="9"/>
  <c r="M155" i="9"/>
  <c r="T132" i="9"/>
  <c r="AJ216" i="9"/>
  <c r="CP137" i="9"/>
  <c r="CT186" i="9"/>
  <c r="AU171" i="9"/>
  <c r="L194" i="9"/>
  <c r="CH130" i="9"/>
  <c r="CX191" i="9"/>
  <c r="H170" i="9"/>
  <c r="CE197" i="9"/>
  <c r="CC173" i="9"/>
  <c r="CL199" i="9"/>
  <c r="DC155" i="9"/>
  <c r="AZ215" i="9"/>
  <c r="AB175" i="9"/>
  <c r="AC209" i="9"/>
  <c r="BD169" i="9"/>
  <c r="J123" i="9"/>
  <c r="AF132" i="9"/>
  <c r="AD176" i="9"/>
  <c r="S162" i="9"/>
  <c r="P194" i="9"/>
  <c r="AS128" i="9"/>
  <c r="DD213" i="9"/>
  <c r="CF127" i="9"/>
  <c r="E128" i="9"/>
  <c r="G159" i="9"/>
  <c r="CF191" i="9"/>
  <c r="K196" i="9"/>
  <c r="U219" i="9"/>
  <c r="BP215" i="9"/>
  <c r="BH159" i="9"/>
  <c r="BA144" i="9"/>
  <c r="CG216" i="9"/>
  <c r="BG187" i="9"/>
  <c r="BJ157" i="9"/>
  <c r="CU175" i="9"/>
  <c r="V197" i="9"/>
  <c r="CP182" i="9"/>
  <c r="DD184" i="9"/>
  <c r="AA129" i="9"/>
  <c r="CO150" i="9"/>
  <c r="L209" i="9"/>
  <c r="O176" i="9"/>
  <c r="BV126" i="9"/>
  <c r="BE202" i="9"/>
  <c r="CU137" i="9"/>
  <c r="I212" i="9"/>
  <c r="CQ154" i="9"/>
  <c r="BD189" i="9"/>
  <c r="BQ147" i="9"/>
  <c r="AL216" i="9"/>
  <c r="BK176" i="9"/>
  <c r="BY179" i="9"/>
  <c r="CL139" i="9"/>
  <c r="BT180" i="9"/>
  <c r="BI122" i="9"/>
  <c r="BL224" i="9"/>
  <c r="N205" i="9"/>
  <c r="AB141" i="9"/>
  <c r="Q224" i="9"/>
  <c r="AO118" i="9"/>
  <c r="AP177" i="9"/>
  <c r="K135" i="9"/>
  <c r="BS185" i="9"/>
  <c r="AP225" i="9"/>
  <c r="CU146" i="9"/>
  <c r="BV165" i="9"/>
  <c r="DA143" i="9"/>
  <c r="S187" i="9"/>
  <c r="G144" i="9"/>
  <c r="Y180" i="9"/>
  <c r="BA205" i="9"/>
  <c r="AA140" i="9"/>
  <c r="AD122" i="9"/>
  <c r="CD133" i="9"/>
  <c r="N155" i="9"/>
  <c r="AV187" i="9"/>
  <c r="AG203" i="9"/>
  <c r="BV222" i="9"/>
  <c r="DF199" i="9"/>
  <c r="BH123" i="9"/>
  <c r="AN169" i="9"/>
  <c r="BR163" i="9"/>
  <c r="BW220" i="9"/>
  <c r="AP198" i="9"/>
  <c r="AQ139" i="9"/>
  <c r="Q144" i="9"/>
  <c r="AI165" i="9"/>
  <c r="AP151" i="9"/>
  <c r="AH191" i="9"/>
  <c r="CO182" i="9"/>
  <c r="CR181" i="9"/>
  <c r="BZ135" i="9"/>
  <c r="CX149" i="9"/>
  <c r="BO223" i="9"/>
  <c r="CY179" i="9"/>
  <c r="CI137" i="9"/>
  <c r="AQ142" i="9"/>
  <c r="J221" i="9"/>
  <c r="J132" i="9"/>
  <c r="AW144" i="9"/>
  <c r="AK159" i="9"/>
  <c r="AL207" i="9"/>
  <c r="AE203" i="9"/>
  <c r="O145" i="9"/>
  <c r="CN186" i="9"/>
  <c r="CR155" i="9"/>
  <c r="BF188" i="9"/>
  <c r="U202" i="9"/>
  <c r="AI180" i="9"/>
  <c r="H145" i="9"/>
  <c r="CE118" i="9"/>
  <c r="CW160" i="9"/>
  <c r="BC123" i="9"/>
  <c r="AV188" i="9"/>
  <c r="BD186" i="9"/>
  <c r="CS220" i="9"/>
  <c r="BP141" i="9"/>
  <c r="CO173" i="9"/>
  <c r="CT153" i="9"/>
  <c r="T210" i="9"/>
  <c r="CN137" i="9"/>
  <c r="R194" i="9"/>
  <c r="AA135" i="9"/>
  <c r="T185" i="9"/>
  <c r="AN224" i="9"/>
  <c r="BL164" i="9"/>
  <c r="AW199" i="9"/>
  <c r="AT143" i="9"/>
  <c r="CC132" i="9"/>
  <c r="CH198" i="9"/>
  <c r="AX147" i="9"/>
  <c r="CH148" i="9"/>
  <c r="CB124" i="9"/>
  <c r="Z222" i="9"/>
  <c r="I154" i="9"/>
  <c r="BC174" i="9"/>
  <c r="DB149" i="9"/>
  <c r="BX144" i="9"/>
  <c r="BD142" i="9"/>
  <c r="AR149" i="9"/>
  <c r="AK209" i="9"/>
  <c r="AP210" i="9"/>
  <c r="AU205" i="9"/>
  <c r="DB129" i="9"/>
  <c r="N156" i="9"/>
  <c r="BD118" i="9"/>
  <c r="CX174" i="9"/>
  <c r="CY160" i="9"/>
  <c r="DC129" i="9"/>
  <c r="BG155" i="9"/>
  <c r="S123" i="9"/>
  <c r="BB169" i="9"/>
  <c r="CB121" i="9"/>
  <c r="E151" i="9"/>
  <c r="AI212" i="9"/>
  <c r="CE132" i="9"/>
  <c r="J191" i="9"/>
  <c r="AZ220" i="9"/>
  <c r="CU172" i="9"/>
  <c r="DA202" i="9"/>
  <c r="AQ206" i="9"/>
  <c r="AC140" i="9"/>
  <c r="K177" i="9"/>
  <c r="AW187" i="9"/>
  <c r="BD148" i="9"/>
  <c r="CV163" i="9"/>
  <c r="V181" i="9"/>
  <c r="CC168" i="9"/>
  <c r="CP187" i="9"/>
  <c r="AH209" i="9"/>
  <c r="CU198" i="9"/>
  <c r="DE183" i="9"/>
  <c r="AR129" i="9"/>
  <c r="K176" i="9"/>
  <c r="Q134" i="9"/>
  <c r="CM175" i="9"/>
  <c r="BG180" i="9"/>
  <c r="CP138" i="9"/>
  <c r="AA157" i="9"/>
  <c r="BT221" i="9"/>
  <c r="X148" i="9"/>
  <c r="AJ209" i="9"/>
  <c r="F165" i="9"/>
  <c r="Z124" i="9"/>
  <c r="R217" i="9"/>
  <c r="AY185" i="9"/>
  <c r="AA180" i="9"/>
  <c r="BP173" i="9"/>
  <c r="AE169" i="9"/>
  <c r="AG179" i="9"/>
  <c r="BG173" i="9"/>
  <c r="BK160" i="9"/>
  <c r="CF185" i="9"/>
  <c r="G151" i="9"/>
  <c r="BZ143" i="9"/>
  <c r="F172" i="9"/>
  <c r="AS140" i="9"/>
  <c r="CB189" i="9"/>
  <c r="BG222" i="9"/>
  <c r="P120" i="9"/>
  <c r="BR134" i="9"/>
  <c r="BR130" i="9"/>
  <c r="CD122" i="9"/>
  <c r="Z198" i="9"/>
  <c r="K147" i="9"/>
  <c r="O181" i="9"/>
  <c r="P133" i="9"/>
  <c r="DG129" i="9"/>
  <c r="AZ135" i="9"/>
  <c r="M138" i="9"/>
  <c r="BI173" i="9"/>
  <c r="BU160" i="9"/>
  <c r="J201" i="9"/>
  <c r="BG142" i="9"/>
  <c r="BY188" i="9"/>
  <c r="T198" i="9"/>
  <c r="Z118" i="9"/>
  <c r="AJ163" i="9"/>
  <c r="CN124" i="9"/>
  <c r="R222" i="9"/>
  <c r="AY133" i="9"/>
  <c r="AW195" i="9"/>
  <c r="O224" i="9"/>
  <c r="CC176" i="9"/>
  <c r="CZ153" i="9"/>
  <c r="DC216" i="9"/>
  <c r="CA181" i="9"/>
  <c r="CM147" i="9"/>
  <c r="E209" i="9"/>
  <c r="J194" i="9"/>
  <c r="AB143" i="9"/>
  <c r="K216" i="9"/>
  <c r="BO200" i="9"/>
  <c r="J183" i="9"/>
  <c r="CD156" i="9"/>
  <c r="CB166" i="9"/>
  <c r="BK186" i="9"/>
  <c r="H122" i="9"/>
  <c r="CQ195" i="9"/>
  <c r="BJ132" i="9"/>
  <c r="K225" i="9"/>
  <c r="BQ126" i="9"/>
  <c r="CX186" i="9"/>
  <c r="AA184" i="9"/>
  <c r="CT156" i="9"/>
  <c r="AY168" i="9"/>
  <c r="X198" i="9"/>
  <c r="BT127" i="9"/>
  <c r="Q208" i="9"/>
  <c r="BM151" i="9"/>
  <c r="Y179" i="9"/>
  <c r="CV188" i="9"/>
  <c r="DD122" i="9"/>
  <c r="CI129" i="9"/>
  <c r="DD215" i="9"/>
  <c r="CF151" i="9"/>
  <c r="BW223" i="9"/>
  <c r="BJ220" i="9"/>
  <c r="AY204" i="9"/>
  <c r="BV136" i="9"/>
  <c r="AW152" i="9"/>
  <c r="Y146" i="9"/>
  <c r="CI168" i="9"/>
  <c r="BD135" i="9"/>
  <c r="V177" i="9"/>
  <c r="BN215" i="9"/>
  <c r="AU183" i="9"/>
  <c r="AS179" i="9"/>
  <c r="CB146" i="9"/>
  <c r="N150" i="9"/>
  <c r="O150" i="9"/>
  <c r="G162" i="9"/>
  <c r="AG219" i="9"/>
  <c r="AL209" i="9"/>
  <c r="CS170" i="9"/>
  <c r="AN213" i="9"/>
  <c r="DG224" i="9"/>
  <c r="BK185" i="9"/>
  <c r="CN214" i="9"/>
  <c r="AZ168" i="9"/>
  <c r="BW151" i="9"/>
  <c r="CT131" i="9"/>
  <c r="CU194" i="9"/>
  <c r="CJ190" i="9"/>
  <c r="CK181" i="9"/>
  <c r="CC202" i="9"/>
  <c r="CF173" i="9"/>
  <c r="R137" i="9"/>
  <c r="CL146" i="9"/>
  <c r="AG146" i="9"/>
  <c r="CH193" i="9"/>
  <c r="BY195" i="9"/>
  <c r="Y198" i="9"/>
  <c r="CA175" i="9"/>
  <c r="W195" i="9"/>
  <c r="AC170" i="9"/>
  <c r="K184" i="9"/>
  <c r="AD203" i="9"/>
  <c r="AA137" i="9"/>
  <c r="CB169" i="9"/>
  <c r="AF146" i="9"/>
  <c r="BX137" i="9"/>
  <c r="L220" i="9"/>
  <c r="AG135" i="9"/>
  <c r="CG215" i="9"/>
  <c r="BP157" i="9"/>
  <c r="AE159" i="9"/>
  <c r="BG151" i="9"/>
  <c r="BJ167" i="9"/>
  <c r="AV174" i="9"/>
  <c r="CP133" i="9"/>
  <c r="AG121" i="9"/>
  <c r="DB179" i="9"/>
  <c r="AG154" i="9"/>
  <c r="AX166" i="9"/>
  <c r="V196" i="9"/>
  <c r="AO195" i="9"/>
  <c r="BC224" i="9"/>
  <c r="BY121" i="9"/>
  <c r="BQ121" i="9"/>
  <c r="U141" i="9"/>
  <c r="AB146" i="9"/>
  <c r="AG213" i="9"/>
  <c r="BG184" i="9"/>
  <c r="AY172" i="9"/>
  <c r="BB180" i="9"/>
  <c r="CP179" i="9"/>
  <c r="E217" i="9"/>
  <c r="X164" i="9"/>
  <c r="BA133" i="9"/>
  <c r="BM170" i="9"/>
  <c r="AG141" i="9"/>
  <c r="CO127" i="9"/>
  <c r="AK124" i="9"/>
  <c r="F181" i="9"/>
  <c r="AO203" i="9"/>
  <c r="BR139" i="9"/>
  <c r="AT218" i="9"/>
  <c r="W184" i="9"/>
  <c r="CY200" i="9"/>
  <c r="AZ169" i="9"/>
  <c r="DG178" i="9"/>
  <c r="DC217" i="9"/>
  <c r="E172" i="9"/>
  <c r="CK195" i="9"/>
  <c r="CK209" i="9"/>
  <c r="P136" i="9"/>
  <c r="V123" i="9"/>
  <c r="DE220" i="9"/>
  <c r="AG120" i="9"/>
  <c r="DE206" i="9"/>
  <c r="G172" i="9"/>
  <c r="BG147" i="9"/>
  <c r="CE155" i="9"/>
  <c r="F196" i="9"/>
  <c r="BZ164" i="9"/>
  <c r="AU184" i="9"/>
  <c r="BU202" i="9"/>
  <c r="CX140" i="9"/>
  <c r="CT211" i="9"/>
  <c r="M183" i="9"/>
  <c r="AT199" i="9"/>
  <c r="AP147" i="9"/>
  <c r="U225" i="9"/>
  <c r="AW159" i="9"/>
  <c r="BS157" i="9"/>
  <c r="F223" i="9"/>
  <c r="DG139" i="9"/>
  <c r="T151" i="9"/>
  <c r="BT224" i="9"/>
  <c r="CQ193" i="9"/>
  <c r="DA173" i="9"/>
  <c r="BJ198" i="9"/>
  <c r="AY203" i="9"/>
  <c r="AW186" i="9"/>
  <c r="CI199" i="9"/>
  <c r="BA145" i="9"/>
  <c r="AN189" i="9"/>
  <c r="I174" i="9"/>
  <c r="DA141" i="9"/>
  <c r="AL211" i="9"/>
  <c r="R225" i="9"/>
  <c r="E176" i="9"/>
  <c r="Q192" i="9"/>
  <c r="BZ177" i="9"/>
  <c r="W185" i="9"/>
  <c r="BI162" i="9"/>
  <c r="AA132" i="9"/>
  <c r="BR209" i="9"/>
  <c r="AS208" i="9"/>
  <c r="AQ164" i="9"/>
  <c r="AQ215" i="9"/>
  <c r="CY150" i="9"/>
  <c r="DG217" i="9"/>
  <c r="AL132" i="9"/>
  <c r="AE218" i="9"/>
  <c r="AG156" i="9"/>
  <c r="CM176" i="9"/>
  <c r="CD171" i="9"/>
  <c r="Z154" i="9"/>
  <c r="CU225" i="9"/>
  <c r="CG141" i="9"/>
  <c r="CM148" i="9"/>
  <c r="BG154" i="9"/>
  <c r="CC161" i="9"/>
  <c r="BT170" i="9"/>
  <c r="AA197" i="9"/>
  <c r="Y136" i="9"/>
  <c r="BU147" i="9"/>
  <c r="BU154" i="9"/>
  <c r="CJ177" i="9"/>
  <c r="BE165" i="9"/>
  <c r="AL203" i="9"/>
  <c r="AN218" i="9"/>
  <c r="BM200" i="9"/>
  <c r="AD207" i="9"/>
  <c r="AP207" i="9"/>
  <c r="AD215" i="9"/>
  <c r="CY146" i="9"/>
  <c r="AW192" i="9"/>
  <c r="Y191" i="9"/>
  <c r="CD207" i="9"/>
  <c r="AS168" i="9"/>
  <c r="CX203" i="9"/>
  <c r="CV216" i="9"/>
  <c r="CI219" i="9"/>
  <c r="BA197" i="9"/>
  <c r="AO211" i="9"/>
  <c r="U204" i="9"/>
  <c r="CX146" i="9"/>
  <c r="CX129" i="9"/>
  <c r="BJ140" i="9"/>
  <c r="AM139" i="9"/>
  <c r="CL172" i="9"/>
  <c r="R168" i="9"/>
  <c r="BL223" i="9"/>
  <c r="V214" i="9"/>
  <c r="AW124" i="9"/>
  <c r="T156" i="9"/>
  <c r="BC207" i="9"/>
  <c r="AJ222" i="9"/>
  <c r="N140" i="9"/>
  <c r="CW163" i="9"/>
  <c r="AR182" i="9"/>
  <c r="AE128" i="9"/>
  <c r="X166" i="9"/>
  <c r="CW185" i="9"/>
  <c r="CB127" i="9"/>
  <c r="AO191" i="9"/>
  <c r="BK207" i="9"/>
  <c r="CK158" i="9"/>
  <c r="BQ180" i="9"/>
  <c r="DA153" i="9"/>
  <c r="CW170" i="9"/>
  <c r="BW129" i="9"/>
  <c r="BG217" i="9"/>
  <c r="AP158" i="9"/>
  <c r="CP163" i="9"/>
  <c r="AW172" i="9"/>
  <c r="AZ188" i="9"/>
  <c r="AG138" i="9"/>
  <c r="CL200" i="9"/>
  <c r="DF205" i="9"/>
  <c r="P220" i="9"/>
  <c r="AN151" i="9"/>
  <c r="BD216" i="9"/>
  <c r="Y118" i="9"/>
  <c r="R192" i="9"/>
  <c r="AJ121" i="9"/>
  <c r="DE148" i="9"/>
  <c r="CL153" i="9"/>
  <c r="AE154" i="9"/>
  <c r="I196" i="9"/>
  <c r="AT147" i="9"/>
  <c r="AS154" i="9"/>
  <c r="AB140" i="9"/>
  <c r="CF170" i="9"/>
  <c r="AI182" i="9"/>
  <c r="BM176" i="9"/>
  <c r="CA187" i="9"/>
  <c r="AJ223" i="9"/>
  <c r="BL202" i="9"/>
  <c r="AJ152" i="9"/>
  <c r="BF171" i="9"/>
  <c r="CK213" i="9"/>
  <c r="M178" i="9"/>
  <c r="BQ176" i="9"/>
  <c r="BV130" i="9"/>
  <c r="AG173" i="9"/>
  <c r="CL135" i="9"/>
  <c r="CP143" i="9"/>
  <c r="BD192" i="9"/>
  <c r="AW218" i="9"/>
  <c r="CW181" i="9"/>
  <c r="CF206" i="9"/>
  <c r="Y178" i="9"/>
  <c r="BW147" i="9"/>
  <c r="BS172" i="9"/>
  <c r="H210" i="9"/>
  <c r="AF123" i="9"/>
  <c r="F221" i="9"/>
  <c r="BE177" i="9"/>
  <c r="H159" i="9"/>
  <c r="BX205" i="9"/>
  <c r="Z221" i="9"/>
  <c r="CO176" i="9"/>
  <c r="CL184" i="9"/>
  <c r="Z195" i="9"/>
  <c r="DC170" i="9"/>
  <c r="BL207" i="9"/>
  <c r="CZ187" i="9"/>
  <c r="AT183" i="9"/>
  <c r="T216" i="9"/>
  <c r="CL175" i="9"/>
  <c r="CL201" i="9"/>
  <c r="AJ189" i="9"/>
  <c r="V122" i="9"/>
  <c r="BL134" i="9"/>
  <c r="AH172" i="9"/>
  <c r="AR126" i="9"/>
  <c r="BV160" i="9"/>
  <c r="DE187" i="9"/>
  <c r="CD198" i="9"/>
  <c r="DB169" i="9"/>
  <c r="G206" i="9"/>
  <c r="N200" i="9"/>
  <c r="AM185" i="9"/>
  <c r="P154" i="9"/>
  <c r="DC188" i="9"/>
  <c r="CU144" i="9"/>
  <c r="BC152" i="9"/>
  <c r="F158" i="9"/>
  <c r="BZ170" i="9"/>
  <c r="AH208" i="9"/>
  <c r="DB177" i="9"/>
  <c r="BC161" i="9"/>
  <c r="AN211" i="9"/>
  <c r="AD144" i="9"/>
  <c r="BW215" i="9"/>
  <c r="BU196" i="9"/>
  <c r="CJ193" i="9"/>
  <c r="CC221" i="9"/>
  <c r="F140" i="9"/>
  <c r="AA187" i="9"/>
  <c r="AG148" i="9"/>
  <c r="CP224" i="9"/>
  <c r="AW212" i="9"/>
  <c r="V135" i="9"/>
  <c r="AU170" i="9"/>
  <c r="BO213" i="9"/>
  <c r="F214" i="9"/>
  <c r="CV154" i="9"/>
  <c r="CX156" i="9"/>
  <c r="AS185" i="9"/>
  <c r="AJ182" i="9"/>
  <c r="CA160" i="9"/>
  <c r="AD171" i="9"/>
  <c r="AL143" i="9"/>
  <c r="AZ164" i="9"/>
  <c r="DG175" i="9"/>
  <c r="AG178" i="9"/>
  <c r="BI186" i="9"/>
  <c r="CM204" i="9"/>
  <c r="CW221" i="9"/>
  <c r="BE126" i="9"/>
  <c r="CB196" i="9"/>
  <c r="E219" i="9"/>
  <c r="AY125" i="9"/>
  <c r="BX190" i="9"/>
  <c r="BP194" i="9"/>
  <c r="DG172" i="9"/>
  <c r="AD186" i="9"/>
  <c r="DD119" i="9"/>
  <c r="DE154" i="9"/>
  <c r="AW197" i="9"/>
  <c r="V160" i="9"/>
  <c r="DA223" i="9"/>
  <c r="E145" i="9"/>
  <c r="AP220" i="9"/>
  <c r="Y145" i="9"/>
  <c r="L126" i="9"/>
  <c r="AP190" i="9"/>
  <c r="CV192" i="9"/>
  <c r="BO122" i="9"/>
  <c r="G160" i="9"/>
  <c r="CE131" i="9"/>
  <c r="BD130" i="9"/>
  <c r="BQ191" i="9"/>
  <c r="BK131" i="9"/>
  <c r="BU205" i="9"/>
  <c r="BX168" i="9"/>
  <c r="BX119" i="9"/>
  <c r="AE127" i="9"/>
  <c r="BP178" i="9"/>
  <c r="BK159" i="9"/>
  <c r="F121" i="9"/>
  <c r="DA207" i="9"/>
  <c r="U131" i="9"/>
  <c r="AQ172" i="9"/>
  <c r="DB187" i="9"/>
  <c r="Z141" i="9"/>
  <c r="CI135" i="9"/>
  <c r="CU118" i="9"/>
  <c r="AG163" i="9"/>
  <c r="AJ195" i="9"/>
  <c r="X212" i="9"/>
  <c r="BE208" i="9"/>
  <c r="K192" i="9"/>
  <c r="CG125" i="9"/>
  <c r="AK150" i="9"/>
  <c r="DB194" i="9"/>
  <c r="AO172" i="9"/>
  <c r="CQ161" i="9"/>
  <c r="AL163" i="9"/>
  <c r="BA121" i="9"/>
  <c r="R208" i="9"/>
  <c r="CX167" i="9"/>
  <c r="BR191" i="9"/>
  <c r="CS176" i="9"/>
  <c r="AP224" i="9"/>
  <c r="AU142" i="9"/>
  <c r="DD131" i="9"/>
  <c r="F224" i="9"/>
  <c r="AB170" i="9"/>
  <c r="CH209" i="9"/>
  <c r="CD137" i="9"/>
  <c r="CX133" i="9"/>
  <c r="CO205" i="9"/>
  <c r="BU170" i="9"/>
  <c r="BO131" i="9"/>
  <c r="AJ211" i="9"/>
  <c r="K154" i="9"/>
  <c r="CY121" i="9"/>
  <c r="AT190" i="9"/>
  <c r="DA159" i="9"/>
  <c r="BQ170" i="9"/>
  <c r="AV163" i="9"/>
  <c r="CT200" i="9"/>
  <c r="CV186" i="9"/>
  <c r="BZ144" i="9"/>
  <c r="BV128" i="9"/>
  <c r="T130" i="9"/>
  <c r="CK142" i="9"/>
  <c r="M142" i="9"/>
  <c r="AK148" i="9"/>
  <c r="AP192" i="9"/>
  <c r="BH140" i="9"/>
  <c r="T172" i="9"/>
  <c r="BN166" i="9"/>
  <c r="BD122" i="9"/>
  <c r="CE145" i="9"/>
  <c r="BK218" i="9"/>
  <c r="BW128" i="9"/>
  <c r="DF213" i="9"/>
  <c r="V140" i="9"/>
  <c r="CO218" i="9"/>
  <c r="BK172" i="9"/>
  <c r="CW150" i="9"/>
  <c r="AJ171" i="9"/>
  <c r="W223" i="9"/>
  <c r="AI161" i="9"/>
  <c r="DA214" i="9"/>
  <c r="BQ205" i="9"/>
  <c r="CH167" i="9"/>
  <c r="BZ216" i="9"/>
  <c r="AD202" i="9"/>
  <c r="CG208" i="9"/>
  <c r="DB209" i="9"/>
  <c r="BC197" i="9"/>
  <c r="M162" i="9"/>
  <c r="CG136" i="9"/>
  <c r="J122" i="9"/>
  <c r="DA177" i="9"/>
  <c r="BQ169" i="9"/>
  <c r="CZ122" i="9"/>
  <c r="BI204" i="9"/>
  <c r="BP131" i="9"/>
  <c r="G169" i="9"/>
  <c r="BE187" i="9"/>
  <c r="DE192" i="9"/>
  <c r="BV159" i="9"/>
  <c r="AK177" i="9"/>
  <c r="BK139" i="9"/>
  <c r="G161" i="9"/>
  <c r="M127" i="9"/>
  <c r="CH118" i="9"/>
  <c r="DA121" i="9"/>
  <c r="BB167" i="9"/>
  <c r="CD127" i="9"/>
  <c r="CF184" i="9"/>
  <c r="CT132" i="9"/>
  <c r="G156" i="9"/>
  <c r="Y212" i="9"/>
  <c r="AY152" i="9"/>
  <c r="BT206" i="9"/>
  <c r="AX152" i="9"/>
  <c r="BZ193" i="9"/>
  <c r="Z201" i="9"/>
  <c r="BU159" i="9"/>
  <c r="AO180" i="9"/>
  <c r="U148" i="9"/>
  <c r="AD194" i="9"/>
  <c r="BP144" i="9"/>
  <c r="AS172" i="9"/>
  <c r="S207" i="9"/>
  <c r="AC223" i="9"/>
  <c r="CS224" i="9"/>
  <c r="AD159" i="9"/>
  <c r="CD220" i="9"/>
  <c r="BQ119" i="9"/>
  <c r="CD144" i="9"/>
  <c r="AI196" i="9"/>
  <c r="T180" i="9"/>
  <c r="CC121" i="9"/>
  <c r="AS138" i="9"/>
  <c r="AO188" i="9"/>
  <c r="CO137" i="9"/>
  <c r="CN156" i="9"/>
  <c r="AR165" i="9"/>
  <c r="DC190" i="9"/>
  <c r="AA223" i="9"/>
  <c r="T218" i="9"/>
  <c r="BY217" i="9"/>
  <c r="T140" i="9"/>
  <c r="R160" i="9"/>
  <c r="I205" i="9"/>
  <c r="AE133" i="9"/>
  <c r="AC201" i="9"/>
  <c r="G133" i="9"/>
  <c r="CD118" i="9"/>
  <c r="CD202" i="9"/>
  <c r="Z208" i="9"/>
  <c r="AS130" i="9"/>
  <c r="CC182" i="9"/>
  <c r="X173" i="9"/>
  <c r="BP183" i="9"/>
  <c r="BQ224" i="9"/>
  <c r="CY198" i="9"/>
  <c r="CF223" i="9"/>
  <c r="AN120" i="9"/>
  <c r="BW123" i="9"/>
  <c r="CL190" i="9"/>
  <c r="BI169" i="9"/>
  <c r="DA204" i="9"/>
  <c r="U198" i="9"/>
  <c r="BN133" i="9"/>
  <c r="AI218" i="9"/>
  <c r="R148" i="9"/>
  <c r="AK190" i="9"/>
  <c r="AS171" i="9"/>
  <c r="CA155" i="9"/>
  <c r="CV179" i="9"/>
  <c r="BJ168" i="9"/>
  <c r="N130" i="9"/>
  <c r="BT148" i="9"/>
  <c r="BB159" i="9"/>
  <c r="AK189" i="9"/>
  <c r="AK200" i="9"/>
  <c r="AZ142" i="9"/>
  <c r="AO212" i="9"/>
  <c r="BR186" i="9"/>
  <c r="BE195" i="9"/>
  <c r="AA217" i="9"/>
  <c r="CV200" i="9"/>
  <c r="CE201" i="9"/>
  <c r="AQ212" i="9"/>
  <c r="CN161" i="9"/>
  <c r="CS135" i="9"/>
  <c r="L192" i="9"/>
  <c r="CY210" i="9"/>
  <c r="AW120" i="9"/>
  <c r="CD180" i="9"/>
  <c r="BF150" i="9"/>
  <c r="CR135" i="9"/>
  <c r="H214" i="9"/>
  <c r="AV128" i="9"/>
  <c r="CO183" i="9"/>
  <c r="AH145" i="9"/>
  <c r="BQ206" i="9"/>
  <c r="AC154" i="9"/>
  <c r="DC135" i="9"/>
  <c r="V189" i="9"/>
  <c r="AQ167" i="9"/>
  <c r="AL215" i="9"/>
  <c r="AS126" i="9"/>
  <c r="AJ158" i="9"/>
  <c r="AZ193" i="9"/>
  <c r="AR136" i="9"/>
  <c r="BE170" i="9"/>
  <c r="DE205" i="9"/>
  <c r="S188" i="9"/>
  <c r="DC184" i="9"/>
  <c r="CQ180" i="9"/>
  <c r="CL166" i="9"/>
  <c r="CK199" i="9"/>
  <c r="CS217" i="9"/>
  <c r="CG165" i="9"/>
  <c r="AR196" i="9"/>
  <c r="AR200" i="9"/>
  <c r="BM152" i="9"/>
  <c r="AO121" i="9"/>
  <c r="DD148" i="9"/>
  <c r="BZ122" i="9"/>
  <c r="BV124" i="9"/>
  <c r="CI182" i="9"/>
  <c r="I180" i="9"/>
  <c r="DD183" i="9"/>
  <c r="BJ178" i="9"/>
  <c r="AH214" i="9"/>
  <c r="DA163" i="9"/>
  <c r="I220" i="9"/>
  <c r="AB182" i="9"/>
  <c r="CB210" i="9"/>
  <c r="AH120" i="9"/>
  <c r="CQ210" i="9"/>
  <c r="AH175" i="9"/>
  <c r="CU208" i="9"/>
  <c r="BG153" i="9"/>
  <c r="DB166" i="9"/>
  <c r="M182" i="9"/>
  <c r="AY201" i="9"/>
  <c r="AV197" i="9"/>
  <c r="CU174" i="9"/>
  <c r="CT140" i="9"/>
  <c r="AI203" i="9"/>
  <c r="CC127" i="9"/>
  <c r="DD196" i="9"/>
  <c r="AA215" i="9"/>
  <c r="BL209" i="9"/>
  <c r="DD194" i="9"/>
  <c r="AB149" i="9"/>
  <c r="BB160" i="9"/>
  <c r="T128" i="9"/>
  <c r="AQ146" i="9"/>
  <c r="W221" i="9"/>
  <c r="AL119" i="9"/>
  <c r="AB123" i="9"/>
  <c r="AJ154" i="9"/>
  <c r="AQ118" i="9"/>
  <c r="AR185" i="9"/>
  <c r="AC163" i="9"/>
  <c r="BU214" i="9"/>
  <c r="R134" i="9"/>
  <c r="V161" i="9"/>
  <c r="AT145" i="9"/>
  <c r="DE217" i="9"/>
  <c r="I184" i="9"/>
  <c r="T220" i="9"/>
  <c r="CI186" i="9"/>
  <c r="AH167" i="9"/>
  <c r="CT147" i="9"/>
  <c r="X150" i="9"/>
  <c r="BE154" i="9"/>
  <c r="AT207" i="9"/>
  <c r="DB136" i="9"/>
  <c r="AM158" i="9"/>
  <c r="L136" i="9"/>
  <c r="BO153" i="9"/>
  <c r="BN146" i="9"/>
  <c r="CY156" i="9"/>
  <c r="AH131" i="9"/>
  <c r="AJ213" i="9"/>
  <c r="BS210" i="9"/>
  <c r="BA187" i="9"/>
  <c r="CZ120" i="9"/>
  <c r="DG123" i="9"/>
  <c r="BF215" i="9"/>
  <c r="CR207" i="9"/>
  <c r="BX176" i="9"/>
  <c r="BO201" i="9"/>
  <c r="U208" i="9"/>
  <c r="BB187" i="9"/>
  <c r="AO141" i="9"/>
  <c r="BN184" i="9"/>
  <c r="BD224" i="9"/>
  <c r="DB146" i="9"/>
  <c r="BK147" i="9"/>
  <c r="AH173" i="9"/>
  <c r="K119" i="9"/>
  <c r="CA203" i="9"/>
  <c r="AT192" i="9"/>
  <c r="BW185" i="9"/>
  <c r="CO156" i="9"/>
  <c r="BB148" i="9"/>
  <c r="AL188" i="9"/>
  <c r="AU182" i="9"/>
  <c r="CB185" i="9"/>
  <c r="T141" i="9"/>
  <c r="CX179" i="9"/>
  <c r="BP125" i="9"/>
  <c r="AE208" i="9"/>
  <c r="AB154" i="9"/>
  <c r="AD192" i="9"/>
  <c r="BQ140" i="9"/>
  <c r="DE212" i="9"/>
  <c r="BJ190" i="9"/>
  <c r="CU156" i="9"/>
  <c r="Y219" i="9"/>
  <c r="W156" i="9"/>
  <c r="CE140" i="9"/>
  <c r="BQ186" i="9"/>
  <c r="J142" i="9"/>
  <c r="BU158" i="9"/>
  <c r="AE172" i="9"/>
  <c r="BQ146" i="9"/>
  <c r="R151" i="9"/>
  <c r="CV155" i="9"/>
  <c r="P174" i="9"/>
  <c r="AQ133" i="9"/>
  <c r="AX141" i="9"/>
  <c r="BY130" i="9"/>
  <c r="BF133" i="9"/>
  <c r="CZ145" i="9"/>
  <c r="S193" i="9"/>
  <c r="AQ202" i="9"/>
  <c r="CK196" i="9"/>
  <c r="V149" i="9"/>
  <c r="BD123" i="9"/>
  <c r="CR218" i="9"/>
  <c r="AQ180" i="9"/>
  <c r="V143" i="9"/>
  <c r="BC148" i="9"/>
  <c r="V158" i="9"/>
  <c r="S168" i="9"/>
  <c r="CQ219" i="9"/>
  <c r="M218" i="9"/>
  <c r="BU128" i="9"/>
  <c r="K181" i="9"/>
  <c r="BX128" i="9"/>
  <c r="CU173" i="9"/>
  <c r="CA204" i="9"/>
  <c r="BH133" i="9"/>
  <c r="BN131" i="9"/>
  <c r="BW174" i="9"/>
  <c r="BM217" i="9"/>
  <c r="AU174" i="9"/>
  <c r="AK181" i="9"/>
  <c r="CM167" i="9"/>
  <c r="AT133" i="9"/>
  <c r="M130" i="9"/>
  <c r="AG158" i="9"/>
  <c r="J128" i="9"/>
  <c r="CZ203" i="9"/>
  <c r="CS131" i="9"/>
  <c r="DB214" i="9"/>
  <c r="AY189" i="9"/>
  <c r="BP208" i="9"/>
  <c r="BI167" i="9"/>
  <c r="Z122" i="9"/>
  <c r="CG156" i="9"/>
  <c r="AR121" i="9"/>
  <c r="AD138" i="9"/>
  <c r="CA209" i="9"/>
  <c r="AH133" i="9"/>
  <c r="CB180" i="9"/>
  <c r="CC137" i="9"/>
  <c r="CQ164" i="9"/>
  <c r="BX199" i="9"/>
  <c r="CK118" i="9"/>
  <c r="DC189" i="9"/>
  <c r="AD147" i="9"/>
  <c r="BE184" i="9"/>
  <c r="AJ136" i="9"/>
  <c r="AG175" i="9"/>
  <c r="E179" i="9"/>
  <c r="BZ158" i="9"/>
  <c r="CP218" i="9"/>
  <c r="AW127" i="9"/>
  <c r="CR197" i="9"/>
  <c r="AD191" i="9"/>
  <c r="CV185" i="9"/>
  <c r="BJ214" i="9"/>
  <c r="AF124" i="9"/>
  <c r="AK162" i="9"/>
  <c r="BL222" i="9"/>
  <c r="BO189" i="9"/>
  <c r="BN214" i="9"/>
  <c r="AL198" i="9"/>
  <c r="AQ147" i="9"/>
  <c r="BZ154" i="9"/>
  <c r="CI187" i="9"/>
  <c r="BG210" i="9"/>
  <c r="AF119" i="9"/>
  <c r="CZ212" i="9"/>
  <c r="AA224" i="9"/>
  <c r="AV192" i="9"/>
  <c r="G207" i="9"/>
  <c r="BH127" i="9"/>
  <c r="AO177" i="9"/>
  <c r="CX193" i="9"/>
  <c r="BJ129" i="9"/>
  <c r="AH151" i="9"/>
  <c r="BX146" i="9"/>
  <c r="X125" i="9"/>
  <c r="CW145" i="9"/>
  <c r="DF206" i="9"/>
  <c r="BR222" i="9"/>
  <c r="J209" i="9"/>
  <c r="BD161" i="9"/>
  <c r="Y128" i="9"/>
  <c r="L219" i="9"/>
  <c r="T171" i="9"/>
  <c r="BT214" i="9"/>
  <c r="BK181" i="9"/>
  <c r="AT126" i="9"/>
  <c r="BC199" i="9"/>
  <c r="CV151" i="9"/>
  <c r="CJ202" i="9"/>
  <c r="CL137" i="9"/>
  <c r="DD180" i="9"/>
  <c r="BO167" i="9"/>
  <c r="BC203" i="9"/>
  <c r="CD210" i="9"/>
  <c r="CK132" i="9"/>
  <c r="AG209" i="9"/>
  <c r="DE197" i="9"/>
  <c r="CP219" i="9"/>
  <c r="BZ218" i="9"/>
  <c r="AY197" i="9"/>
  <c r="BZ210" i="9"/>
  <c r="CK200" i="9"/>
  <c r="BS140" i="9"/>
  <c r="AQ193" i="9"/>
  <c r="S132" i="9"/>
  <c r="R188" i="9"/>
  <c r="BX129" i="9"/>
  <c r="J182" i="9"/>
  <c r="AD193" i="9"/>
  <c r="CO153" i="9"/>
  <c r="DG186" i="9"/>
  <c r="P141" i="9"/>
  <c r="AZ128" i="9"/>
  <c r="CZ195" i="9"/>
  <c r="CK205" i="9"/>
  <c r="AO132" i="9"/>
  <c r="BC168" i="9"/>
  <c r="V145" i="9"/>
  <c r="CH200" i="9"/>
  <c r="BZ203" i="9"/>
  <c r="BT134" i="9"/>
  <c r="J144" i="9"/>
  <c r="CN138" i="9"/>
  <c r="F168" i="9"/>
  <c r="E200" i="9"/>
  <c r="CH188" i="9"/>
  <c r="BS121" i="9"/>
  <c r="CE175" i="9"/>
  <c r="AP202" i="9"/>
  <c r="AL204" i="9"/>
  <c r="CT127" i="9"/>
  <c r="AZ214" i="9"/>
  <c r="CB134" i="9"/>
  <c r="CC212" i="9"/>
  <c r="G178" i="9"/>
  <c r="CD193" i="9"/>
  <c r="AI129" i="9"/>
  <c r="CB120" i="9"/>
  <c r="AJ169" i="9"/>
  <c r="CJ197" i="9"/>
  <c r="CS203" i="9"/>
  <c r="M199" i="9"/>
  <c r="CR183" i="9"/>
  <c r="AR221" i="9"/>
  <c r="X119" i="9"/>
  <c r="BJ210" i="9"/>
  <c r="N161" i="9"/>
  <c r="AS213" i="9"/>
  <c r="CJ205" i="9"/>
  <c r="CB168" i="9"/>
  <c r="BN158" i="9"/>
  <c r="AY181" i="9"/>
  <c r="AV145" i="9"/>
  <c r="BV187" i="9"/>
  <c r="AP142" i="9"/>
  <c r="AV170" i="9"/>
  <c r="BH221" i="9"/>
  <c r="BV118" i="9"/>
  <c r="DC211" i="9"/>
  <c r="BG186" i="9"/>
  <c r="CQ160" i="9"/>
  <c r="BP142" i="9"/>
  <c r="N175" i="9"/>
  <c r="CN122" i="9"/>
  <c r="Y122" i="9"/>
  <c r="AM136" i="9"/>
  <c r="I202" i="9"/>
  <c r="BH196" i="9"/>
  <c r="BI126" i="9"/>
  <c r="BD162" i="9"/>
  <c r="BM190" i="9"/>
  <c r="BY129" i="9"/>
  <c r="O124" i="9"/>
  <c r="CX198" i="9"/>
  <c r="L224" i="9"/>
  <c r="AH210" i="9"/>
  <c r="CQ188" i="9"/>
  <c r="E220" i="9"/>
  <c r="CY202" i="9"/>
  <c r="AS174" i="9"/>
  <c r="BU182" i="9"/>
  <c r="AY142" i="9"/>
  <c r="BD132" i="9"/>
  <c r="AX202" i="9"/>
  <c r="AK224" i="9"/>
  <c r="R159" i="9"/>
  <c r="CL118" i="9"/>
  <c r="CV141" i="9"/>
  <c r="R176" i="9"/>
  <c r="AC188" i="9"/>
  <c r="CG159" i="9"/>
  <c r="V155" i="9"/>
  <c r="R197" i="9"/>
  <c r="Y131" i="9"/>
  <c r="Q199" i="9"/>
  <c r="AP160" i="9"/>
  <c r="X120" i="9"/>
  <c r="AO198" i="9"/>
  <c r="N143" i="9"/>
  <c r="CZ190" i="9"/>
  <c r="CI218" i="9"/>
  <c r="AX118" i="9"/>
  <c r="CI158" i="9"/>
  <c r="BE162" i="9"/>
  <c r="AJ202" i="9"/>
  <c r="F182" i="9"/>
  <c r="BI118" i="9"/>
  <c r="AX205" i="9"/>
  <c r="AX209" i="9"/>
  <c r="X178" i="9"/>
  <c r="P121" i="9"/>
  <c r="AV216" i="9"/>
  <c r="CJ138" i="9"/>
  <c r="AH204" i="9"/>
  <c r="BZ137" i="9"/>
  <c r="BR132" i="9"/>
  <c r="CU140" i="9"/>
  <c r="P201" i="9"/>
  <c r="AL156" i="9"/>
  <c r="BO173" i="9"/>
  <c r="CC130" i="9"/>
  <c r="R133" i="9"/>
  <c r="BX225" i="9"/>
  <c r="AC168" i="9"/>
  <c r="S164" i="9"/>
  <c r="O128" i="9"/>
  <c r="CN175" i="9"/>
  <c r="AF127" i="9"/>
  <c r="AG174" i="9"/>
  <c r="CZ165" i="9"/>
  <c r="S172" i="9"/>
  <c r="AM160" i="9"/>
  <c r="CF154" i="9"/>
  <c r="BS222" i="9"/>
  <c r="CR195" i="9"/>
  <c r="AY199" i="9"/>
  <c r="CM181" i="9"/>
  <c r="BJ163" i="9"/>
  <c r="CN130" i="9"/>
  <c r="Y156" i="9"/>
  <c r="CY172" i="9"/>
  <c r="CK208" i="9"/>
  <c r="AJ219" i="9"/>
  <c r="CP147" i="9"/>
  <c r="BE216" i="9"/>
  <c r="O207" i="9"/>
  <c r="CM213" i="9"/>
  <c r="CT209" i="9"/>
  <c r="CA165" i="9"/>
  <c r="BQ124" i="9"/>
  <c r="CB130" i="9"/>
  <c r="BG119" i="9"/>
  <c r="BQ137" i="9"/>
  <c r="CR221" i="9"/>
  <c r="CO184" i="9"/>
  <c r="AJ138" i="9"/>
  <c r="CM160" i="9"/>
  <c r="AO153" i="9"/>
  <c r="DE191" i="9"/>
  <c r="BP161" i="9"/>
  <c r="CU197" i="9"/>
  <c r="BB177" i="9"/>
  <c r="AR163" i="9"/>
  <c r="Y132" i="9"/>
  <c r="BK146" i="9"/>
  <c r="BF161" i="9"/>
  <c r="CI216" i="9"/>
  <c r="CR165" i="9"/>
  <c r="AK132" i="9"/>
  <c r="BK217" i="9"/>
  <c r="AU167" i="9"/>
  <c r="AK152" i="9"/>
  <c r="CF143" i="9"/>
  <c r="K188" i="9"/>
  <c r="W130" i="9"/>
  <c r="AD121" i="9"/>
  <c r="K179" i="9"/>
  <c r="CJ135" i="9"/>
  <c r="R158" i="9"/>
  <c r="AX197" i="9"/>
  <c r="BL212" i="9"/>
  <c r="R199" i="9"/>
  <c r="AI134" i="9"/>
  <c r="BS187" i="9"/>
  <c r="CA128" i="9"/>
  <c r="H120" i="9"/>
  <c r="CC142" i="9"/>
  <c r="L187" i="9"/>
  <c r="DF217" i="9"/>
  <c r="CF200" i="9"/>
  <c r="CV209" i="9"/>
  <c r="CQ148" i="9"/>
  <c r="BK209" i="9"/>
  <c r="BM132" i="9"/>
  <c r="DG225" i="9"/>
  <c r="CT179" i="9"/>
  <c r="AO151" i="9"/>
  <c r="G179" i="9"/>
  <c r="CO186" i="9"/>
  <c r="AK172" i="9"/>
  <c r="BI184" i="9"/>
  <c r="M207" i="9"/>
  <c r="BZ220" i="9"/>
  <c r="BG123" i="9"/>
  <c r="DC160" i="9"/>
  <c r="G132" i="9"/>
  <c r="DD169" i="9"/>
  <c r="CH166" i="9"/>
  <c r="CT216" i="9"/>
  <c r="CG172" i="9"/>
  <c r="BP121" i="9"/>
  <c r="G225" i="9"/>
  <c r="CM182" i="9"/>
  <c r="CY196" i="9"/>
  <c r="CY221" i="9"/>
  <c r="AF177" i="9"/>
  <c r="CY216" i="9"/>
  <c r="BQ166" i="9"/>
  <c r="BK162" i="9"/>
  <c r="CJ185" i="9"/>
  <c r="BM220" i="9"/>
  <c r="BO214" i="9"/>
  <c r="BB128" i="9"/>
  <c r="AQ174" i="9"/>
  <c r="BI178" i="9"/>
  <c r="S161" i="9"/>
  <c r="AG170" i="9"/>
  <c r="O147" i="9"/>
  <c r="CL209" i="9"/>
  <c r="DB175" i="9"/>
  <c r="CS202" i="9"/>
  <c r="CX163" i="9"/>
  <c r="DA189" i="9"/>
  <c r="AL127" i="9"/>
  <c r="AW221" i="9"/>
  <c r="DF181" i="9"/>
  <c r="BC142" i="9"/>
  <c r="AY148" i="9"/>
  <c r="CN212" i="9"/>
  <c r="CQ130" i="9"/>
  <c r="CM138" i="9"/>
  <c r="BE153" i="9"/>
  <c r="AK205" i="9"/>
  <c r="DD220" i="9"/>
  <c r="AH189" i="9"/>
  <c r="DD170" i="9"/>
  <c r="CS165" i="9"/>
  <c r="DA195" i="9"/>
  <c r="BY193" i="9"/>
  <c r="BO164" i="9"/>
  <c r="I213" i="9"/>
  <c r="S163" i="9"/>
  <c r="CI224" i="9"/>
  <c r="O208" i="9"/>
  <c r="AM129" i="9"/>
  <c r="E126" i="9"/>
  <c r="BO209" i="9"/>
  <c r="CN142" i="9"/>
  <c r="CA224" i="9"/>
  <c r="CY163" i="9"/>
  <c r="AH206" i="9"/>
  <c r="BE136" i="9"/>
  <c r="CX216" i="9"/>
  <c r="M179" i="9"/>
  <c r="CE178" i="9"/>
  <c r="S203" i="9"/>
  <c r="AJ174" i="9"/>
  <c r="AA202" i="9"/>
  <c r="AE137" i="9"/>
  <c r="CP126" i="9"/>
  <c r="BG130" i="9"/>
  <c r="CE150" i="9"/>
  <c r="BY142" i="9"/>
  <c r="BG225" i="9"/>
  <c r="CT218" i="9"/>
  <c r="CT196" i="9"/>
  <c r="BQ160" i="9"/>
  <c r="Z203" i="9"/>
  <c r="AN214" i="9"/>
  <c r="CU178" i="9"/>
  <c r="CL152" i="9"/>
  <c r="CV139" i="9"/>
  <c r="AF145" i="9"/>
  <c r="BL163" i="9"/>
  <c r="AW215" i="9"/>
  <c r="BO159" i="9"/>
  <c r="BB141" i="9"/>
  <c r="DG126" i="9"/>
  <c r="CQ137" i="9"/>
  <c r="AE165" i="9"/>
  <c r="AH219" i="9"/>
  <c r="BN217" i="9"/>
  <c r="AQ189" i="9"/>
  <c r="AX154" i="9"/>
  <c r="AD161" i="9"/>
  <c r="CP210" i="9"/>
  <c r="E136" i="9"/>
  <c r="AP219" i="9"/>
  <c r="CB165" i="9"/>
  <c r="V129" i="9"/>
  <c r="G212" i="9"/>
  <c r="CB220" i="9"/>
  <c r="AN156" i="9"/>
  <c r="BV177" i="9"/>
  <c r="AJ196" i="9"/>
  <c r="R224" i="9"/>
  <c r="CV206" i="9"/>
  <c r="N198" i="9"/>
  <c r="CW131" i="9"/>
  <c r="AE166" i="9"/>
  <c r="BB188" i="9"/>
  <c r="BA169" i="9"/>
  <c r="CH119" i="9"/>
  <c r="CI121" i="9"/>
  <c r="AE156" i="9"/>
  <c r="BL190" i="9"/>
  <c r="DB171" i="9"/>
  <c r="H213" i="9"/>
  <c r="DB140" i="9"/>
  <c r="BD188" i="9"/>
  <c r="AX208" i="9"/>
  <c r="CK197" i="9"/>
  <c r="I155" i="9"/>
  <c r="CL171" i="9"/>
  <c r="CD157" i="9"/>
  <c r="BD221" i="9"/>
  <c r="DD209" i="9"/>
  <c r="AT209" i="9"/>
  <c r="V194" i="9"/>
  <c r="BV216" i="9"/>
  <c r="AB180" i="9"/>
  <c r="CR146" i="9"/>
  <c r="DE151" i="9"/>
  <c r="CQ128" i="9"/>
  <c r="U156" i="9"/>
  <c r="BX126" i="9"/>
  <c r="CW200" i="9"/>
  <c r="E120" i="9"/>
  <c r="CN216" i="9"/>
  <c r="AA151" i="9"/>
  <c r="AB147" i="9"/>
  <c r="BF214" i="9"/>
  <c r="CE126" i="9"/>
  <c r="BC125" i="9"/>
  <c r="DB197" i="9"/>
  <c r="Y217" i="9"/>
  <c r="BS126" i="9"/>
  <c r="BY205" i="9"/>
  <c r="AI211" i="9"/>
  <c r="DC206" i="9"/>
  <c r="AZ189" i="9"/>
  <c r="AD209" i="9"/>
  <c r="BT212" i="9"/>
  <c r="BJ174" i="9"/>
  <c r="AB155" i="9"/>
  <c r="N184" i="9"/>
  <c r="X177" i="9"/>
  <c r="AV171" i="9"/>
  <c r="AL187" i="9"/>
  <c r="BM199" i="9"/>
  <c r="E192" i="9"/>
  <c r="CT177" i="9"/>
  <c r="BZ173" i="9"/>
  <c r="H180" i="9"/>
  <c r="AZ177" i="9"/>
  <c r="BD179" i="9"/>
  <c r="CT190" i="9"/>
  <c r="I173" i="9"/>
  <c r="E122" i="9"/>
  <c r="AV125" i="9"/>
  <c r="BC164" i="9"/>
  <c r="AU148" i="9"/>
  <c r="CI176" i="9"/>
  <c r="CO189" i="9"/>
  <c r="BG199" i="9"/>
  <c r="X145" i="9"/>
  <c r="K182" i="9"/>
  <c r="M175" i="9"/>
  <c r="BF180" i="9"/>
  <c r="G170" i="9"/>
  <c r="CI153" i="9"/>
  <c r="AV119" i="9"/>
  <c r="BA126" i="9"/>
  <c r="U213" i="9"/>
  <c r="AF154" i="9"/>
  <c r="BW166" i="9"/>
  <c r="L160" i="9"/>
  <c r="CR215" i="9"/>
  <c r="AI208" i="9"/>
  <c r="BO205" i="9"/>
  <c r="BX152" i="9"/>
  <c r="BO186" i="9"/>
  <c r="BK168" i="9"/>
  <c r="DA160" i="9"/>
  <c r="P126" i="9"/>
  <c r="W173" i="9"/>
  <c r="CG194" i="9"/>
  <c r="BU191" i="9"/>
  <c r="AV148" i="9"/>
  <c r="X170" i="9"/>
  <c r="V164" i="9"/>
  <c r="CF163" i="9"/>
  <c r="AY191" i="9"/>
  <c r="BM175" i="9"/>
  <c r="CX225" i="9"/>
  <c r="BS145" i="9"/>
  <c r="AW135" i="9"/>
  <c r="BN169" i="9"/>
  <c r="BX141" i="9"/>
  <c r="CG131" i="9"/>
  <c r="AD128" i="9"/>
  <c r="X153" i="9"/>
  <c r="U172" i="9"/>
  <c r="CV222" i="9"/>
  <c r="CF216" i="9"/>
  <c r="CY139" i="9"/>
  <c r="BM131" i="9"/>
  <c r="BR147" i="9"/>
  <c r="CN120" i="9"/>
  <c r="AC152" i="9"/>
  <c r="AX200" i="9"/>
  <c r="AY209" i="9"/>
  <c r="CY194" i="9"/>
  <c r="CH221" i="9"/>
  <c r="BG166" i="9"/>
  <c r="BU136" i="9"/>
  <c r="CI209" i="9"/>
  <c r="AB122" i="9"/>
  <c r="BT201" i="9"/>
  <c r="CT170" i="9"/>
  <c r="AZ196" i="9"/>
  <c r="CH156" i="9"/>
  <c r="CX151" i="9"/>
  <c r="CL174" i="9"/>
  <c r="BQ199" i="9"/>
  <c r="CY192" i="9"/>
  <c r="BD129" i="9"/>
  <c r="AL131" i="9"/>
  <c r="AV207" i="9"/>
  <c r="W159" i="9"/>
  <c r="AT202" i="9"/>
  <c r="AD172" i="9"/>
  <c r="U176" i="9"/>
  <c r="BG205" i="9"/>
  <c r="AI197" i="9"/>
  <c r="F173" i="9"/>
  <c r="CC160" i="9"/>
  <c r="CQ126" i="9"/>
  <c r="BT144" i="9"/>
  <c r="CI169" i="9"/>
  <c r="DG179" i="9"/>
  <c r="AU147" i="9"/>
  <c r="CB212" i="9"/>
  <c r="BZ124" i="9"/>
  <c r="CK225" i="9"/>
  <c r="DC164" i="9"/>
  <c r="T160" i="9"/>
  <c r="CA198" i="9"/>
  <c r="BC196" i="9"/>
  <c r="CS212" i="9"/>
  <c r="AU201" i="9"/>
  <c r="BA167" i="9"/>
  <c r="BL156" i="9"/>
  <c r="Q129" i="9"/>
  <c r="BY178" i="9"/>
  <c r="AM172" i="9"/>
  <c r="BR218" i="9"/>
  <c r="BG164" i="9"/>
  <c r="AK197" i="9"/>
  <c r="K145" i="9"/>
  <c r="AC151" i="9"/>
  <c r="DB121" i="9"/>
  <c r="CH178" i="9"/>
  <c r="AA193" i="9"/>
  <c r="DF156" i="9"/>
  <c r="DE167" i="9"/>
  <c r="CH122" i="9"/>
  <c r="BP129" i="9"/>
  <c r="BU132" i="9"/>
  <c r="BJ199" i="9"/>
  <c r="CB209" i="9"/>
  <c r="AJ220" i="9"/>
  <c r="BF144" i="9"/>
  <c r="BZ132" i="9"/>
  <c r="N125" i="9"/>
  <c r="DC200" i="9"/>
  <c r="BG167" i="9"/>
  <c r="Q221" i="9"/>
  <c r="CZ171" i="9"/>
  <c r="F219" i="9"/>
  <c r="Z181" i="9"/>
  <c r="CZ175" i="9"/>
  <c r="AK188" i="9"/>
  <c r="U194" i="9"/>
  <c r="O161" i="9"/>
  <c r="CY157" i="9"/>
  <c r="CW137" i="9"/>
  <c r="CZ178" i="9"/>
  <c r="AE162" i="9"/>
  <c r="CK191" i="9"/>
  <c r="AL206" i="9"/>
  <c r="CG205" i="9"/>
  <c r="AF203" i="9"/>
  <c r="AT189" i="9"/>
  <c r="BZ128" i="9"/>
  <c r="P223" i="9"/>
  <c r="BL135" i="9"/>
  <c r="AM151" i="9"/>
  <c r="BM181" i="9"/>
  <c r="L143" i="9"/>
  <c r="F124" i="9"/>
  <c r="BZ215" i="9"/>
  <c r="E199" i="9"/>
  <c r="BA127" i="9"/>
  <c r="CC178" i="9"/>
  <c r="CJ196" i="9"/>
  <c r="E223" i="9"/>
  <c r="CP122" i="9"/>
  <c r="AK196" i="9"/>
  <c r="BD203" i="9"/>
  <c r="BX214" i="9"/>
  <c r="Z162" i="9"/>
  <c r="CW216" i="9"/>
  <c r="BB182" i="9"/>
  <c r="BK223" i="9"/>
  <c r="CO219" i="9"/>
  <c r="AQ198" i="9"/>
  <c r="CM124" i="9"/>
  <c r="CW161" i="9"/>
  <c r="BI172" i="9"/>
  <c r="BO140" i="9"/>
  <c r="AE201" i="9"/>
  <c r="AF125" i="9"/>
  <c r="AM202" i="9"/>
  <c r="AW183" i="9"/>
  <c r="AN180" i="9"/>
  <c r="BS122" i="9"/>
  <c r="L217" i="9"/>
  <c r="BG190" i="9"/>
  <c r="AI195" i="9"/>
  <c r="CO210" i="9"/>
  <c r="H175" i="9"/>
  <c r="AL212" i="9"/>
  <c r="CU204" i="9"/>
  <c r="DG155" i="9"/>
  <c r="BW182" i="9"/>
  <c r="T118" i="9"/>
  <c r="BZ151" i="9"/>
  <c r="CR224" i="9"/>
  <c r="DB176" i="9"/>
  <c r="BL130" i="9"/>
  <c r="CN210" i="9"/>
  <c r="CL193" i="9"/>
  <c r="AR209" i="9"/>
  <c r="CX211" i="9"/>
  <c r="AF143" i="9"/>
  <c r="CE148" i="9"/>
  <c r="BX120" i="9"/>
  <c r="DC201" i="9"/>
  <c r="AE204" i="9"/>
  <c r="BJ125" i="9"/>
  <c r="AO146" i="9"/>
  <c r="K198" i="9"/>
  <c r="Z194" i="9"/>
  <c r="X174" i="9"/>
  <c r="AI198" i="9"/>
  <c r="DE131" i="9"/>
  <c r="BA185" i="9"/>
  <c r="BZ150" i="9"/>
  <c r="J140" i="9"/>
  <c r="CN213" i="9"/>
  <c r="CB191" i="9"/>
  <c r="U137" i="9"/>
  <c r="DF184" i="9"/>
  <c r="BX193" i="9"/>
  <c r="BD138" i="9"/>
  <c r="CF174" i="9"/>
  <c r="AP165" i="9"/>
  <c r="G173" i="9"/>
  <c r="CY162" i="9"/>
  <c r="BL128" i="9"/>
  <c r="Z140" i="9"/>
  <c r="CV171" i="9"/>
  <c r="F144" i="9"/>
  <c r="BT211" i="9"/>
  <c r="CA178" i="9"/>
  <c r="DA134" i="9"/>
  <c r="BB193" i="9"/>
  <c r="AU196" i="9"/>
  <c r="X179" i="9"/>
  <c r="U188" i="9"/>
  <c r="BT142" i="9"/>
  <c r="DG180" i="9"/>
  <c r="CK148" i="9"/>
  <c r="CO220" i="9"/>
  <c r="CV175" i="9"/>
  <c r="T159" i="9"/>
  <c r="K139" i="9"/>
  <c r="CK177" i="9"/>
  <c r="CT123" i="9"/>
  <c r="BJ212" i="9"/>
  <c r="BR179" i="9"/>
  <c r="N188" i="9"/>
  <c r="S167" i="9"/>
  <c r="CX159" i="9"/>
  <c r="AL201" i="9"/>
  <c r="DA166" i="9"/>
  <c r="E163" i="9"/>
  <c r="P224" i="9"/>
  <c r="AK192" i="9"/>
  <c r="AQ208" i="9"/>
  <c r="AC150" i="9"/>
  <c r="BI216" i="9"/>
  <c r="CH139" i="9"/>
  <c r="DD203" i="9"/>
  <c r="DF161" i="9"/>
  <c r="BH147" i="9"/>
  <c r="CZ146" i="9"/>
  <c r="AM128" i="9"/>
  <c r="CZ151" i="9"/>
  <c r="BG121" i="9"/>
  <c r="BH137" i="9"/>
  <c r="H198" i="9"/>
  <c r="BW194" i="9"/>
  <c r="AU156" i="9"/>
  <c r="H153" i="9"/>
  <c r="AL158" i="9"/>
  <c r="R210" i="9"/>
  <c r="P178" i="9"/>
  <c r="CV176" i="9"/>
  <c r="BA152" i="9"/>
  <c r="AM122" i="9"/>
  <c r="BQ164" i="9"/>
  <c r="DA126" i="9"/>
  <c r="Q149" i="9"/>
  <c r="U197" i="9"/>
  <c r="K165" i="9"/>
  <c r="CP194" i="9"/>
  <c r="CL180" i="9"/>
  <c r="CL142" i="9"/>
  <c r="CS172" i="9"/>
  <c r="CN198" i="9"/>
  <c r="BG218" i="9"/>
  <c r="CM200" i="9"/>
  <c r="AX181" i="9"/>
  <c r="AD217" i="9"/>
  <c r="BZ206" i="9"/>
  <c r="CY166" i="9"/>
  <c r="CN176" i="9"/>
  <c r="AN219" i="9"/>
  <c r="AH121" i="9"/>
  <c r="U144" i="9"/>
  <c r="CL189" i="9"/>
  <c r="BT220" i="9"/>
  <c r="AO150" i="9"/>
  <c r="S200" i="9"/>
  <c r="I195" i="9"/>
  <c r="CY137" i="9"/>
  <c r="AZ225" i="9"/>
  <c r="AI223" i="9"/>
  <c r="CE147" i="9"/>
  <c r="CV133" i="9"/>
  <c r="BZ120" i="9"/>
  <c r="BB165" i="9"/>
  <c r="BQ181" i="9"/>
  <c r="AX176" i="9"/>
  <c r="BQ123" i="9"/>
  <c r="CC203" i="9"/>
  <c r="BT217" i="9"/>
  <c r="E207" i="9"/>
  <c r="AJ135" i="9"/>
  <c r="AY192" i="9"/>
  <c r="I138" i="9"/>
  <c r="BJ122" i="9"/>
  <c r="CV184" i="9"/>
  <c r="AM125" i="9"/>
  <c r="BN212" i="9"/>
  <c r="L129" i="9"/>
  <c r="P168" i="9"/>
  <c r="BK206" i="9"/>
  <c r="AT152" i="9"/>
  <c r="AD173" i="9"/>
  <c r="Q174" i="9"/>
  <c r="H121" i="9"/>
  <c r="BP139" i="9"/>
  <c r="BS184" i="9"/>
  <c r="AH122" i="9"/>
  <c r="AN170" i="9"/>
  <c r="CS225" i="9"/>
  <c r="BK158" i="9"/>
  <c r="T209" i="9"/>
  <c r="DF136" i="9"/>
  <c r="BI183" i="9"/>
  <c r="F179" i="9"/>
  <c r="BW149" i="9"/>
  <c r="DC162" i="9"/>
  <c r="T208" i="9"/>
  <c r="BU189" i="9"/>
  <c r="BO172" i="9"/>
  <c r="CJ171" i="9"/>
  <c r="BS173" i="9"/>
  <c r="CS159" i="9"/>
  <c r="DC176" i="9"/>
  <c r="R156" i="9"/>
  <c r="J223" i="9"/>
  <c r="CK184" i="9"/>
  <c r="AY139" i="9"/>
  <c r="V208" i="9"/>
  <c r="AM194" i="9"/>
  <c r="T142" i="9"/>
  <c r="U212" i="9"/>
  <c r="BC223" i="9"/>
  <c r="BQ135" i="9"/>
  <c r="BS129" i="9"/>
  <c r="BB211" i="9"/>
  <c r="BD206" i="9"/>
  <c r="DF153" i="9"/>
  <c r="E181" i="9"/>
  <c r="BD223" i="9"/>
  <c r="CS221" i="9"/>
  <c r="BK208" i="9"/>
  <c r="J143" i="9"/>
  <c r="BW156" i="9"/>
  <c r="AD222" i="9"/>
  <c r="Y218" i="9"/>
  <c r="Q189" i="9"/>
  <c r="CO211" i="9"/>
  <c r="CG154" i="9"/>
  <c r="CM187" i="9"/>
  <c r="CZ179" i="9"/>
  <c r="BZ152" i="9"/>
  <c r="P156" i="9"/>
  <c r="CY213" i="9"/>
  <c r="DD225" i="9"/>
  <c r="BV212" i="9"/>
  <c r="BI188" i="9"/>
  <c r="BI127" i="9"/>
  <c r="AH150" i="9"/>
  <c r="BL219" i="9"/>
  <c r="CJ203" i="9"/>
  <c r="BK119" i="9"/>
  <c r="AE189" i="9"/>
  <c r="V220" i="9"/>
  <c r="BL203" i="9"/>
  <c r="Z161" i="9"/>
  <c r="BL148" i="9"/>
  <c r="BP166" i="9"/>
  <c r="T204" i="9"/>
  <c r="AO129" i="9"/>
  <c r="I132" i="9"/>
  <c r="BO220" i="9"/>
  <c r="CC122" i="9"/>
  <c r="G188" i="9"/>
  <c r="CV159" i="9"/>
  <c r="CO145" i="9"/>
  <c r="CY152" i="9"/>
  <c r="E146" i="9"/>
  <c r="AC222" i="9"/>
  <c r="AU177" i="9"/>
  <c r="BH198" i="9"/>
  <c r="BL150" i="9"/>
  <c r="AV164" i="9"/>
  <c r="R221" i="9"/>
  <c r="BO196" i="9"/>
  <c r="N169" i="9"/>
  <c r="BH144" i="9"/>
  <c r="AK147" i="9"/>
  <c r="CZ130" i="9"/>
  <c r="AY222" i="9"/>
  <c r="T188" i="9"/>
  <c r="AM189" i="9"/>
  <c r="CC129" i="9"/>
  <c r="BO188" i="9"/>
  <c r="M201" i="9"/>
  <c r="CK135" i="9"/>
  <c r="AV184" i="9"/>
  <c r="CL140" i="9"/>
  <c r="J210" i="9"/>
  <c r="N219" i="9"/>
  <c r="AX153" i="9"/>
  <c r="CM172" i="9"/>
  <c r="CX169" i="9"/>
  <c r="DA199" i="9"/>
  <c r="CU209" i="9"/>
  <c r="BI159" i="9"/>
  <c r="DC168" i="9"/>
  <c r="W176" i="9"/>
  <c r="L125" i="9"/>
  <c r="DB157" i="9"/>
  <c r="BJ186" i="9"/>
  <c r="BF225" i="9"/>
  <c r="AM179" i="9"/>
  <c r="Y159" i="9"/>
  <c r="I121" i="9"/>
  <c r="W191" i="9"/>
  <c r="H124" i="9"/>
  <c r="BS189" i="9"/>
  <c r="AI151" i="9"/>
  <c r="AV155" i="9"/>
  <c r="BF145" i="9"/>
  <c r="CP185" i="9"/>
  <c r="L155" i="9"/>
  <c r="V157" i="9"/>
  <c r="CU127" i="9"/>
  <c r="CI148" i="9"/>
  <c r="AW150" i="9"/>
  <c r="BP184" i="9"/>
  <c r="AS215" i="9"/>
  <c r="AD188" i="9"/>
  <c r="BG209" i="9"/>
  <c r="DF186" i="9"/>
  <c r="BE181" i="9"/>
  <c r="AV129" i="9"/>
  <c r="AP179" i="9"/>
  <c r="BB210" i="9"/>
  <c r="CB162" i="9"/>
  <c r="T173" i="9"/>
  <c r="AM154" i="9"/>
  <c r="DD165" i="9"/>
  <c r="N199" i="9"/>
  <c r="AA160" i="9"/>
  <c r="BX196" i="9"/>
  <c r="CN188" i="9"/>
  <c r="CV189" i="9"/>
  <c r="BA221" i="9"/>
  <c r="CA196" i="9"/>
  <c r="K205" i="9"/>
  <c r="CQ173" i="9"/>
  <c r="BU165" i="9"/>
  <c r="AP199" i="9"/>
  <c r="AH154" i="9"/>
  <c r="BG131" i="9"/>
  <c r="N133" i="9"/>
  <c r="CK119" i="9"/>
  <c r="BS119" i="9"/>
  <c r="AB210" i="9"/>
  <c r="U182" i="9"/>
  <c r="AZ170" i="9"/>
  <c r="W225" i="9"/>
  <c r="CR184" i="9"/>
  <c r="CC224" i="9"/>
  <c r="AV199" i="9"/>
  <c r="CD153" i="9"/>
  <c r="BQ148" i="9"/>
  <c r="CV214" i="9"/>
  <c r="CK125" i="9"/>
  <c r="CC205" i="9"/>
  <c r="AH182" i="9"/>
  <c r="AK202" i="9"/>
  <c r="CY168" i="9"/>
  <c r="CY164" i="9"/>
  <c r="BU124" i="9"/>
  <c r="BU178" i="9"/>
  <c r="BK143" i="9"/>
  <c r="CG171" i="9"/>
  <c r="BM173" i="9"/>
  <c r="DC222" i="9"/>
  <c r="U200" i="9"/>
  <c r="CV210" i="9"/>
  <c r="AS144" i="9"/>
  <c r="CD123" i="9"/>
  <c r="DA144" i="9"/>
  <c r="BO204" i="9"/>
  <c r="BX177" i="9"/>
  <c r="W122" i="9"/>
  <c r="V224" i="9"/>
  <c r="AI153" i="9"/>
  <c r="AT150" i="9"/>
  <c r="AB187" i="9"/>
  <c r="AQ141" i="9"/>
  <c r="Y200" i="9"/>
  <c r="DE180" i="9"/>
  <c r="Y149" i="9"/>
  <c r="AT210" i="9"/>
  <c r="BF157" i="9"/>
  <c r="BA196" i="9"/>
  <c r="CZ159" i="9"/>
  <c r="AY147" i="9"/>
  <c r="Q202" i="9"/>
  <c r="BD209" i="9"/>
  <c r="CX212" i="9"/>
  <c r="CK187" i="9"/>
  <c r="CT165" i="9"/>
  <c r="AV213" i="9"/>
  <c r="M147" i="9"/>
  <c r="BC153" i="9"/>
  <c r="BD166" i="9"/>
  <c r="AO168" i="9"/>
  <c r="BY176" i="9"/>
  <c r="I125" i="9"/>
  <c r="BR161" i="9"/>
  <c r="AD169" i="9"/>
  <c r="G127" i="9"/>
  <c r="AP136" i="9"/>
  <c r="DB159" i="9"/>
  <c r="BW168" i="9"/>
  <c r="CM188" i="9"/>
  <c r="CW154" i="9"/>
  <c r="CX155" i="9"/>
  <c r="M129" i="9"/>
  <c r="BI170" i="9"/>
  <c r="BB121" i="9"/>
  <c r="BX174" i="9"/>
  <c r="N127" i="9"/>
  <c r="BP204" i="9"/>
  <c r="BT173" i="9"/>
  <c r="BZ178" i="9"/>
  <c r="BA174" i="9"/>
  <c r="CD149" i="9"/>
  <c r="CW159" i="9"/>
  <c r="BM133" i="9"/>
  <c r="CX144" i="9"/>
  <c r="CF128" i="9"/>
  <c r="N213" i="9"/>
  <c r="CB224" i="9"/>
  <c r="DG130" i="9"/>
  <c r="BY161" i="9"/>
  <c r="CB144" i="9"/>
  <c r="AJ214" i="9"/>
  <c r="DB133" i="9"/>
  <c r="DD151" i="9"/>
  <c r="X225" i="9"/>
  <c r="DG154" i="9"/>
  <c r="BR178" i="9"/>
  <c r="AP153" i="9"/>
  <c r="AL195" i="9"/>
  <c r="BD143" i="9"/>
  <c r="CO154" i="9"/>
  <c r="BJ154" i="9"/>
  <c r="G199" i="9"/>
  <c r="BP200" i="9"/>
  <c r="BO193" i="9"/>
  <c r="CR151" i="9"/>
  <c r="R128" i="9"/>
  <c r="CD204" i="9"/>
  <c r="AS132" i="9"/>
  <c r="F129" i="9"/>
  <c r="CG160" i="9"/>
  <c r="BA150" i="9"/>
  <c r="BI181" i="9"/>
  <c r="Q181" i="9"/>
  <c r="BY204" i="9"/>
  <c r="M200" i="9"/>
  <c r="BT133" i="9"/>
  <c r="AL149" i="9"/>
  <c r="CZ207" i="9"/>
  <c r="DC213" i="9"/>
  <c r="BS137" i="9"/>
  <c r="CQ132" i="9"/>
  <c r="K197" i="9"/>
  <c r="G190" i="9"/>
  <c r="BE173" i="9"/>
  <c r="AY124" i="9"/>
  <c r="AU221" i="9"/>
  <c r="BE221" i="9"/>
  <c r="BV211" i="9"/>
  <c r="S198" i="9"/>
  <c r="BH193" i="9"/>
  <c r="BP177" i="9"/>
  <c r="AD189" i="9"/>
  <c r="BQ122" i="9"/>
  <c r="CF131" i="9"/>
  <c r="AS131" i="9"/>
  <c r="CV131" i="9"/>
  <c r="CJ204" i="9"/>
  <c r="V195" i="9"/>
  <c r="AR208" i="9"/>
  <c r="BS194" i="9"/>
  <c r="R118" i="9"/>
  <c r="BJ143" i="9"/>
  <c r="AX144" i="9"/>
  <c r="CY199" i="9"/>
  <c r="CM122" i="9"/>
  <c r="AL144" i="9"/>
  <c r="J214" i="9"/>
  <c r="AY167" i="9"/>
  <c r="DE164" i="9"/>
  <c r="AA141" i="9"/>
  <c r="BJ181" i="9"/>
  <c r="AN163" i="9"/>
  <c r="AY158" i="9"/>
  <c r="CV211" i="9"/>
  <c r="BA216" i="9"/>
  <c r="CD221" i="9"/>
  <c r="Y224" i="9"/>
  <c r="AR128" i="9"/>
  <c r="BI124" i="9"/>
  <c r="AC122" i="9"/>
  <c r="AP223" i="9"/>
  <c r="AE121" i="9"/>
  <c r="AZ165" i="9"/>
  <c r="BM197" i="9"/>
  <c r="BC154" i="9"/>
  <c r="DD121" i="9"/>
  <c r="E133" i="9"/>
  <c r="U119" i="9"/>
  <c r="AK222" i="9"/>
  <c r="AL194" i="9"/>
  <c r="BO222" i="9"/>
  <c r="AE220" i="9"/>
  <c r="CW153" i="9"/>
  <c r="BH182" i="9"/>
  <c r="AE205" i="9"/>
  <c r="DD129" i="9"/>
  <c r="CR179" i="9"/>
  <c r="BL166" i="9"/>
  <c r="CE159" i="9"/>
  <c r="AK176" i="9"/>
  <c r="CR119" i="9"/>
  <c r="CJ147" i="9"/>
  <c r="H154" i="9"/>
  <c r="DB152" i="9"/>
  <c r="CK144" i="9"/>
  <c r="CW168" i="9"/>
  <c r="BX151" i="9"/>
  <c r="Z211" i="9"/>
  <c r="AP178" i="9"/>
  <c r="CC187" i="9"/>
  <c r="BH168" i="9"/>
  <c r="CE129" i="9"/>
  <c r="I161" i="9"/>
  <c r="O187" i="9"/>
  <c r="M206" i="9"/>
  <c r="DD204" i="9"/>
  <c r="AU120" i="9"/>
  <c r="CK159" i="9"/>
  <c r="V225" i="9"/>
  <c r="AY211" i="9"/>
  <c r="N202" i="9"/>
  <c r="CO204" i="9"/>
  <c r="N160" i="9"/>
  <c r="L205" i="9"/>
  <c r="CY140" i="9"/>
  <c r="AD221" i="9"/>
  <c r="DA149" i="9"/>
  <c r="BC132" i="9"/>
  <c r="BG145" i="9"/>
  <c r="BW219" i="9"/>
  <c r="BQ174" i="9"/>
  <c r="CB154" i="9"/>
  <c r="AP144" i="9"/>
  <c r="AN208" i="9"/>
  <c r="AN206" i="9"/>
  <c r="CG127" i="9"/>
  <c r="BL184" i="9"/>
  <c r="BJ207" i="9"/>
  <c r="AK119" i="9"/>
  <c r="BP147" i="9"/>
  <c r="BV213" i="9"/>
  <c r="CW209" i="9"/>
  <c r="J215" i="9"/>
  <c r="CI118" i="9"/>
  <c r="CA145" i="9"/>
  <c r="H132" i="9"/>
  <c r="BY148" i="9"/>
  <c r="CW147" i="9"/>
  <c r="AK170" i="9"/>
  <c r="X130" i="9"/>
  <c r="CY201" i="9"/>
  <c r="DD212" i="9"/>
  <c r="CE164" i="9"/>
  <c r="CA130" i="9"/>
  <c r="CR136" i="9"/>
  <c r="BJ183" i="9"/>
  <c r="AD164" i="9"/>
  <c r="CR118" i="9"/>
  <c r="BQ185" i="9"/>
  <c r="BY191" i="9"/>
  <c r="J133" i="9"/>
  <c r="CA157" i="9"/>
  <c r="X165" i="9"/>
  <c r="CZ143" i="9"/>
  <c r="DG125" i="9"/>
  <c r="AX214" i="9"/>
  <c r="AX212" i="9"/>
  <c r="BK214" i="9"/>
  <c r="BN201" i="9"/>
  <c r="AD224" i="9"/>
  <c r="AI177" i="9"/>
  <c r="CC195" i="9"/>
  <c r="AO160" i="9"/>
  <c r="CZ216" i="9"/>
  <c r="DF174" i="9"/>
  <c r="CE161" i="9"/>
  <c r="AF144" i="9"/>
  <c r="W177" i="9"/>
  <c r="G205" i="9"/>
  <c r="AQ124" i="9"/>
  <c r="BK189" i="9"/>
  <c r="CB187" i="9"/>
  <c r="AP184" i="9"/>
  <c r="AQ217" i="9"/>
  <c r="CM170" i="9"/>
  <c r="CG192" i="9"/>
  <c r="AK175" i="9"/>
  <c r="V207" i="9"/>
  <c r="BO199" i="9"/>
  <c r="CW148" i="9"/>
  <c r="BA188" i="9"/>
  <c r="BP135" i="9"/>
  <c r="CS174" i="9"/>
  <c r="CQ136" i="9"/>
  <c r="CC120" i="9"/>
  <c r="F208" i="9"/>
  <c r="F137" i="9"/>
  <c r="Z214" i="9"/>
  <c r="Y160" i="9"/>
  <c r="CH131" i="9"/>
  <c r="AR177" i="9"/>
  <c r="BS162" i="9"/>
  <c r="U130" i="9"/>
  <c r="K185" i="9"/>
  <c r="DE209" i="9"/>
  <c r="AI224" i="9"/>
  <c r="AW223" i="9"/>
  <c r="BL204" i="9"/>
  <c r="CU216" i="9"/>
  <c r="AI193" i="9"/>
  <c r="L146" i="9"/>
  <c r="W171" i="9"/>
  <c r="AY169" i="9"/>
  <c r="AG180" i="9"/>
  <c r="AH185" i="9"/>
  <c r="CE165" i="9"/>
  <c r="CS138" i="9"/>
  <c r="I122" i="9"/>
  <c r="BI225" i="9"/>
  <c r="AJ201" i="9"/>
  <c r="BQ175" i="9"/>
  <c r="DG188" i="9"/>
  <c r="BF181" i="9"/>
  <c r="U129" i="9"/>
  <c r="DC203" i="9"/>
  <c r="CZ162" i="9"/>
  <c r="U205" i="9"/>
  <c r="AW160" i="9"/>
  <c r="BX170" i="9"/>
  <c r="BO158" i="9"/>
  <c r="Q122" i="9"/>
  <c r="R185" i="9"/>
  <c r="CC181" i="9"/>
  <c r="BJ194" i="9"/>
  <c r="BA183" i="9"/>
  <c r="BX133" i="9"/>
  <c r="AV140" i="9"/>
  <c r="CS171" i="9"/>
  <c r="CK220" i="9"/>
  <c r="AN137" i="9"/>
  <c r="CN194" i="9"/>
  <c r="CS121" i="9"/>
  <c r="CA193" i="9"/>
  <c r="L165" i="9"/>
  <c r="CY178" i="9"/>
  <c r="BJ208" i="9"/>
  <c r="BQ194" i="9"/>
  <c r="AC211" i="9"/>
  <c r="BQ218" i="9"/>
  <c r="CZ134" i="9"/>
  <c r="CX119" i="9"/>
  <c r="CR161" i="9"/>
  <c r="BK182" i="9"/>
  <c r="O198" i="9"/>
  <c r="DB204" i="9"/>
  <c r="CD187" i="9"/>
  <c r="DD223" i="9"/>
  <c r="Q140" i="9"/>
  <c r="CN153" i="9"/>
  <c r="CH212" i="9"/>
  <c r="I211" i="9"/>
  <c r="CM201" i="9"/>
  <c r="U126" i="9"/>
  <c r="AF205" i="9"/>
  <c r="AS186" i="9"/>
  <c r="Q156" i="9"/>
  <c r="BZ118" i="9"/>
  <c r="BA137" i="9"/>
  <c r="N157" i="9"/>
  <c r="T134" i="9"/>
  <c r="AG216" i="9"/>
  <c r="AY137" i="9"/>
  <c r="L121" i="9"/>
  <c r="BI177" i="9"/>
  <c r="AV162" i="9"/>
  <c r="CE205" i="9"/>
  <c r="CX172" i="9"/>
  <c r="AP221" i="9"/>
  <c r="S195" i="9"/>
  <c r="BA224" i="9"/>
  <c r="BH188" i="9"/>
  <c r="L215" i="9"/>
  <c r="AD220" i="9"/>
  <c r="O185" i="9"/>
  <c r="P124" i="9"/>
  <c r="CW144" i="9"/>
  <c r="V206" i="9"/>
  <c r="P164" i="9"/>
  <c r="BA143" i="9"/>
  <c r="BL120" i="9"/>
  <c r="BF172" i="9"/>
  <c r="K129" i="9"/>
  <c r="BV186" i="9"/>
  <c r="E221" i="9"/>
  <c r="BE148" i="9"/>
  <c r="BF201" i="9"/>
  <c r="BM164" i="9"/>
  <c r="BW198" i="9"/>
  <c r="BR133" i="9"/>
  <c r="CF135" i="9"/>
  <c r="BG188" i="9"/>
  <c r="U153" i="9"/>
  <c r="BJ221" i="9"/>
  <c r="BE130" i="9"/>
  <c r="DB125" i="9"/>
  <c r="Q195" i="9"/>
  <c r="W134" i="9"/>
  <c r="BO138" i="9"/>
  <c r="BY206" i="9"/>
  <c r="DA184" i="9"/>
  <c r="BO208" i="9"/>
  <c r="AQ168" i="9"/>
  <c r="AR178" i="9"/>
  <c r="BE217" i="9"/>
  <c r="BV180" i="9"/>
  <c r="DG187" i="9"/>
  <c r="CN221" i="9"/>
  <c r="CU167" i="9"/>
  <c r="AX134" i="9"/>
  <c r="BR170" i="9"/>
  <c r="BY145" i="9"/>
  <c r="W206" i="9"/>
  <c r="CN207" i="9"/>
  <c r="DG211" i="9"/>
  <c r="CU121" i="9"/>
  <c r="CE168" i="9"/>
  <c r="AO152" i="9"/>
  <c r="BI219" i="9"/>
  <c r="S136" i="9"/>
  <c r="AO126" i="9"/>
  <c r="E150" i="9"/>
  <c r="AV172" i="9"/>
  <c r="AG155" i="9"/>
  <c r="N189" i="9"/>
  <c r="S221" i="9"/>
  <c r="AO208" i="9"/>
  <c r="CY134" i="9"/>
  <c r="CX213" i="9"/>
  <c r="O221" i="9"/>
  <c r="CS139" i="9"/>
  <c r="M165" i="9"/>
  <c r="BC118" i="9"/>
  <c r="CM128" i="9"/>
  <c r="AS145" i="9"/>
  <c r="DC140" i="9"/>
  <c r="CP197" i="9"/>
  <c r="AL124" i="9"/>
  <c r="AB136" i="9"/>
  <c r="F185" i="9"/>
  <c r="Q176" i="9"/>
  <c r="J207" i="9"/>
  <c r="CA161" i="9"/>
  <c r="AS201" i="9"/>
  <c r="AL129" i="9"/>
  <c r="BR144" i="9"/>
  <c r="CB184" i="9"/>
  <c r="BM158" i="9"/>
  <c r="DF198" i="9"/>
  <c r="AQ130" i="9"/>
  <c r="AK161" i="9"/>
  <c r="CS211" i="9"/>
  <c r="BA147" i="9"/>
  <c r="K169" i="9"/>
  <c r="CF120" i="9"/>
  <c r="CW199" i="9"/>
  <c r="O205" i="9"/>
  <c r="CB141" i="9"/>
  <c r="BD125" i="9"/>
  <c r="CR147" i="9"/>
  <c r="AM221" i="9"/>
  <c r="CD197" i="9"/>
  <c r="AU204" i="9"/>
  <c r="BE199" i="9"/>
  <c r="BB194" i="9"/>
  <c r="AC197" i="9"/>
  <c r="AE118" i="9"/>
  <c r="BY194" i="9"/>
  <c r="K193" i="9"/>
  <c r="BR150" i="9"/>
  <c r="X137" i="9"/>
  <c r="AB150" i="9"/>
  <c r="BO177" i="9"/>
  <c r="CT155" i="9"/>
  <c r="AT208" i="9"/>
  <c r="AE164" i="9"/>
  <c r="CU221" i="9"/>
  <c r="AS223" i="9"/>
  <c r="AN207" i="9"/>
  <c r="AF156" i="9"/>
  <c r="CX124" i="9"/>
  <c r="E201" i="9"/>
  <c r="AM183" i="9"/>
  <c r="E165" i="9"/>
  <c r="CG147" i="9"/>
  <c r="AS157" i="9"/>
  <c r="BX121" i="9"/>
  <c r="AF155" i="9"/>
  <c r="BN149" i="9"/>
  <c r="AX186" i="9"/>
  <c r="AB131" i="9"/>
  <c r="AI137" i="9"/>
  <c r="AA152" i="9"/>
  <c r="K125" i="9"/>
  <c r="CC138" i="9"/>
  <c r="AP120" i="9"/>
  <c r="BW176" i="9"/>
  <c r="AC208" i="9"/>
  <c r="DE174" i="9"/>
  <c r="H223" i="9"/>
  <c r="CD119" i="9"/>
  <c r="F138" i="9"/>
  <c r="AV151" i="9"/>
  <c r="AN200" i="9"/>
  <c r="N222" i="9"/>
  <c r="BF138" i="9"/>
  <c r="AL217" i="9"/>
  <c r="AQ222" i="9"/>
  <c r="H137" i="9"/>
  <c r="BW193" i="9"/>
  <c r="O160" i="9"/>
  <c r="AV120" i="9"/>
  <c r="AR148" i="9"/>
  <c r="BC129" i="9"/>
  <c r="BI174" i="9"/>
  <c r="DG147" i="9"/>
  <c r="AA189" i="9"/>
  <c r="CC139" i="9"/>
  <c r="S165" i="9"/>
  <c r="AI155" i="9"/>
  <c r="P166" i="9"/>
  <c r="AR124" i="9"/>
  <c r="AG139" i="9"/>
  <c r="P191" i="9"/>
  <c r="K174" i="9"/>
  <c r="CP151" i="9"/>
  <c r="P209" i="9"/>
  <c r="AP141" i="9"/>
  <c r="CU164" i="9"/>
  <c r="Q191" i="9"/>
  <c r="CI127" i="9"/>
  <c r="CA121" i="9"/>
  <c r="CU193" i="9"/>
  <c r="Q165" i="9"/>
  <c r="BR145" i="9"/>
  <c r="CP191" i="9"/>
  <c r="CT221" i="9"/>
  <c r="AO166" i="9"/>
  <c r="BM125" i="9"/>
  <c r="BJ209" i="9"/>
  <c r="DD155" i="9"/>
  <c r="AB195" i="9"/>
  <c r="BM204" i="9"/>
  <c r="AE186" i="9"/>
  <c r="AW204" i="9"/>
  <c r="DB189" i="9"/>
  <c r="H196" i="9"/>
  <c r="AK153" i="9"/>
  <c r="BB140" i="9"/>
  <c r="W139" i="9"/>
  <c r="CD164" i="9"/>
  <c r="CV198" i="9"/>
  <c r="AL166" i="9"/>
  <c r="BU209" i="9"/>
  <c r="N174" i="9"/>
  <c r="BL158" i="9"/>
  <c r="BU122" i="9"/>
  <c r="AX150" i="9"/>
  <c r="BE121" i="9"/>
  <c r="BW139" i="9"/>
  <c r="R203" i="9"/>
  <c r="BB129" i="9"/>
  <c r="AB162" i="9"/>
  <c r="Q146" i="9"/>
  <c r="CQ142" i="9"/>
  <c r="CY131" i="9"/>
  <c r="BZ155" i="9"/>
  <c r="BD197" i="9"/>
  <c r="CF129" i="9"/>
  <c r="H151" i="9"/>
  <c r="AJ212" i="9"/>
  <c r="CD120" i="9"/>
  <c r="BO168" i="9"/>
  <c r="BC121" i="9"/>
  <c r="CR191" i="9"/>
  <c r="BU195" i="9"/>
  <c r="BX138" i="9"/>
  <c r="CH185" i="9"/>
  <c r="L166" i="9"/>
  <c r="CS187" i="9"/>
  <c r="CS164" i="9"/>
  <c r="AD143" i="9"/>
  <c r="BN178" i="9"/>
  <c r="AV135" i="9"/>
  <c r="CX181" i="9"/>
  <c r="BH151" i="9"/>
  <c r="S121" i="9"/>
  <c r="CC180" i="9"/>
  <c r="AE143" i="9"/>
  <c r="AH203" i="9"/>
  <c r="BW213" i="9"/>
  <c r="AF225" i="9"/>
  <c r="J193" i="9"/>
  <c r="CM135" i="9"/>
  <c r="BH141" i="9"/>
  <c r="DD208" i="9"/>
  <c r="BW172" i="9"/>
  <c r="L214" i="9"/>
  <c r="Q128" i="9"/>
  <c r="CV199" i="9"/>
  <c r="AQ195" i="9"/>
  <c r="CE215" i="9"/>
  <c r="S213" i="9"/>
  <c r="BO127" i="9"/>
  <c r="AR206" i="9"/>
  <c r="AI185" i="9"/>
  <c r="CL141" i="9"/>
  <c r="CS179" i="9"/>
  <c r="CX148" i="9"/>
  <c r="CG204" i="9"/>
  <c r="BX213" i="9"/>
  <c r="X192" i="9"/>
  <c r="CN215" i="9"/>
  <c r="BO121" i="9"/>
  <c r="R143" i="9"/>
  <c r="Q143" i="9"/>
  <c r="CU220" i="9"/>
  <c r="AE225" i="9"/>
  <c r="BU149" i="9"/>
  <c r="Q180" i="9"/>
  <c r="AA218" i="9"/>
  <c r="R162" i="9"/>
  <c r="CK147" i="9"/>
  <c r="BT188" i="9"/>
  <c r="S184" i="9"/>
  <c r="CO168" i="9"/>
  <c r="AQ144" i="9"/>
  <c r="BA125" i="9"/>
  <c r="BF197" i="9"/>
  <c r="Q194" i="9"/>
  <c r="CL144" i="9"/>
  <c r="DB151" i="9"/>
  <c r="P167" i="9"/>
  <c r="K206" i="9"/>
  <c r="X147" i="9"/>
  <c r="CF165" i="9"/>
  <c r="E210" i="9"/>
  <c r="AX218" i="9"/>
  <c r="AW132" i="9"/>
  <c r="T162" i="9"/>
  <c r="BB207" i="9"/>
  <c r="BL198" i="9"/>
  <c r="AQ158" i="9"/>
  <c r="BB206" i="9"/>
  <c r="AD208" i="9"/>
  <c r="AQ185" i="9"/>
  <c r="AL176" i="9"/>
  <c r="BA202" i="9"/>
  <c r="T154" i="9"/>
  <c r="AU214" i="9"/>
  <c r="AX145" i="9"/>
  <c r="CS148" i="9"/>
  <c r="T215" i="9"/>
  <c r="AY122" i="9"/>
  <c r="CA129" i="9"/>
  <c r="V162" i="9"/>
  <c r="BF134" i="9"/>
  <c r="CF188" i="9"/>
  <c r="CA218" i="9"/>
  <c r="DB123" i="9"/>
  <c r="CC136" i="9"/>
  <c r="AC141" i="9"/>
  <c r="BU174" i="9"/>
  <c r="AX165" i="9"/>
  <c r="Y153" i="9"/>
  <c r="CA210" i="9"/>
  <c r="DF149" i="9"/>
  <c r="CL160" i="9"/>
  <c r="BY198" i="9"/>
  <c r="BS150" i="9"/>
  <c r="BM213" i="9"/>
  <c r="U133" i="9"/>
  <c r="DD206" i="9"/>
  <c r="E171" i="9"/>
  <c r="P204" i="9"/>
  <c r="DA135" i="9"/>
  <c r="CD158" i="9"/>
  <c r="AX180" i="9"/>
  <c r="DD190" i="9"/>
  <c r="CG124" i="9"/>
  <c r="AE122" i="9"/>
  <c r="CC133" i="9"/>
  <c r="BX212" i="9"/>
  <c r="BQ193" i="9"/>
  <c r="DC212" i="9"/>
  <c r="DA146" i="9"/>
  <c r="Z163" i="9"/>
  <c r="CQ175" i="9"/>
  <c r="AH125" i="9"/>
  <c r="DE159" i="9"/>
  <c r="AC198" i="9"/>
  <c r="DC169" i="9"/>
  <c r="CF134" i="9"/>
  <c r="BH153" i="9"/>
  <c r="R223" i="9"/>
  <c r="BS206" i="9"/>
  <c r="CF155" i="9"/>
  <c r="CY182" i="9"/>
  <c r="E155" i="9"/>
  <c r="CG209" i="9"/>
  <c r="CN136" i="9"/>
  <c r="BT160" i="9"/>
  <c r="DA210" i="9"/>
  <c r="CU187" i="9"/>
  <c r="T123" i="9"/>
  <c r="CB214" i="9"/>
  <c r="CH151" i="9"/>
  <c r="CZ119" i="9"/>
  <c r="BK213" i="9"/>
  <c r="BI175" i="9"/>
  <c r="CI138" i="9"/>
  <c r="AY171" i="9"/>
  <c r="BF185" i="9"/>
  <c r="AF139" i="9"/>
  <c r="DC194" i="9"/>
  <c r="V166" i="9"/>
  <c r="AN149" i="9"/>
  <c r="AD133" i="9"/>
  <c r="BG223" i="9"/>
  <c r="BH170" i="9"/>
  <c r="CE124" i="9"/>
  <c r="BT166" i="9"/>
  <c r="AC205" i="9"/>
  <c r="J120" i="9"/>
  <c r="AP132" i="9"/>
  <c r="BW189" i="9"/>
  <c r="BB151" i="9"/>
  <c r="Q218" i="9"/>
  <c r="CL161" i="9"/>
  <c r="AB204" i="9"/>
  <c r="AT221" i="9"/>
  <c r="CW139" i="9"/>
  <c r="AX151" i="9"/>
  <c r="AR166" i="9"/>
  <c r="BI134" i="9"/>
  <c r="AY132" i="9"/>
  <c r="BE178" i="9"/>
  <c r="Z196" i="9"/>
  <c r="BC188" i="9"/>
  <c r="CH217" i="9"/>
  <c r="J205" i="9"/>
  <c r="H135" i="9"/>
  <c r="CE212" i="9"/>
  <c r="CJ157" i="9"/>
  <c r="BV223" i="9"/>
  <c r="AL125" i="9"/>
  <c r="I186" i="9"/>
  <c r="BH125" i="9"/>
  <c r="CH154" i="9"/>
  <c r="AC142" i="9"/>
  <c r="AF157" i="9"/>
  <c r="CH168" i="9"/>
  <c r="BW163" i="9"/>
  <c r="DG120" i="9"/>
  <c r="P158" i="9"/>
  <c r="AW139" i="9"/>
  <c r="CY184" i="9"/>
  <c r="BF218" i="9"/>
  <c r="AO218" i="9"/>
  <c r="CM190" i="9"/>
  <c r="CK179" i="9"/>
  <c r="BJ134" i="9"/>
  <c r="AM123" i="9"/>
  <c r="CN179" i="9"/>
  <c r="CI205" i="9"/>
  <c r="L144" i="9"/>
  <c r="BN153" i="9"/>
  <c r="CY209" i="9"/>
  <c r="CE176" i="9"/>
  <c r="BL216" i="9"/>
  <c r="AE174" i="9"/>
  <c r="CD162" i="9"/>
  <c r="AP149" i="9"/>
  <c r="CB200" i="9"/>
  <c r="Z224" i="9"/>
  <c r="Q216" i="9"/>
  <c r="DE158" i="9"/>
  <c r="CG212" i="9"/>
  <c r="AV157" i="9"/>
  <c r="CJ225" i="9"/>
  <c r="M139" i="9"/>
  <c r="AC138" i="9"/>
  <c r="BL199" i="9"/>
  <c r="CW197" i="9"/>
  <c r="AF161" i="9"/>
  <c r="CB128" i="9"/>
  <c r="F189" i="9"/>
  <c r="AV161" i="9"/>
  <c r="BY219" i="9"/>
  <c r="S219" i="9"/>
  <c r="CE170" i="9"/>
  <c r="F217" i="9"/>
  <c r="K168" i="9"/>
  <c r="BI202" i="9"/>
  <c r="CX162" i="9"/>
  <c r="BX189" i="9"/>
  <c r="CJ159" i="9"/>
  <c r="CS146" i="9"/>
  <c r="CC209" i="9"/>
  <c r="AW181" i="9"/>
  <c r="AY223" i="9"/>
  <c r="AW210" i="9"/>
  <c r="BM186" i="9"/>
  <c r="DF154" i="9"/>
  <c r="CE199" i="9"/>
  <c r="CW187" i="9"/>
  <c r="DE189" i="9"/>
  <c r="BR182" i="9"/>
  <c r="DB128" i="9"/>
  <c r="CE180" i="9"/>
  <c r="E213" i="9"/>
  <c r="CQ220" i="9"/>
  <c r="AW140" i="9"/>
  <c r="BY177" i="9"/>
  <c r="Q178" i="9"/>
  <c r="AG153" i="9"/>
  <c r="N224" i="9"/>
  <c r="AI168" i="9"/>
  <c r="BE169" i="9"/>
  <c r="CS150" i="9"/>
  <c r="R184" i="9"/>
  <c r="BY164" i="9"/>
  <c r="AG206" i="9"/>
  <c r="CD176" i="9"/>
  <c r="CD147" i="9"/>
  <c r="CM225" i="9"/>
  <c r="CK138" i="9"/>
  <c r="F218" i="9"/>
  <c r="Y124" i="9"/>
  <c r="R200" i="9"/>
  <c r="CD159" i="9"/>
  <c r="BY207" i="9"/>
  <c r="CA148" i="9"/>
  <c r="AJ170" i="9"/>
  <c r="CP172" i="9"/>
  <c r="S169" i="9"/>
  <c r="CM221" i="9"/>
  <c r="CE134" i="9"/>
  <c r="BS169" i="9"/>
  <c r="Q120" i="9"/>
  <c r="BB198" i="9"/>
  <c r="BK175" i="9"/>
  <c r="CD182" i="9"/>
  <c r="CX153" i="9"/>
  <c r="AT194" i="9"/>
  <c r="I118" i="9"/>
  <c r="AY151" i="9"/>
  <c r="AX160" i="9"/>
  <c r="CL222" i="9"/>
  <c r="DB131" i="9"/>
  <c r="AX219" i="9"/>
  <c r="BF119" i="9"/>
  <c r="CD219" i="9"/>
  <c r="AB220" i="9"/>
  <c r="H147" i="9"/>
  <c r="U157" i="9"/>
  <c r="K209" i="9"/>
  <c r="DD137" i="9"/>
  <c r="AA220" i="9"/>
  <c r="H146" i="9"/>
  <c r="CO163" i="9"/>
  <c r="Y121" i="9"/>
  <c r="CH165" i="9"/>
  <c r="N197" i="9"/>
  <c r="BQ183" i="9"/>
  <c r="BQ132" i="9"/>
  <c r="CO158" i="9"/>
  <c r="CS213" i="9"/>
  <c r="CI151" i="9"/>
  <c r="Y183" i="9"/>
  <c r="BC169" i="9"/>
  <c r="BL140" i="9"/>
  <c r="BR180" i="9"/>
  <c r="BA207" i="9"/>
  <c r="V146" i="9"/>
  <c r="AK130" i="9"/>
  <c r="AK158" i="9"/>
  <c r="CM205" i="9"/>
  <c r="AX213" i="9"/>
  <c r="BR213" i="9"/>
  <c r="CC149" i="9"/>
  <c r="AH207" i="9"/>
  <c r="Z139" i="9"/>
  <c r="DD143" i="9"/>
  <c r="BJ124" i="9"/>
  <c r="AH127" i="9"/>
  <c r="DB182" i="9"/>
  <c r="CM173" i="9"/>
  <c r="DG131" i="9"/>
  <c r="AG147" i="9"/>
  <c r="BS213" i="9"/>
  <c r="AC126" i="9"/>
  <c r="CF187" i="9"/>
  <c r="BZ126" i="9"/>
  <c r="F197" i="9"/>
  <c r="BP198" i="9"/>
  <c r="AO200" i="9"/>
  <c r="CS193" i="9"/>
  <c r="AK126" i="9"/>
  <c r="CD211" i="9"/>
  <c r="CA188" i="9"/>
  <c r="CW210" i="9"/>
  <c r="DD144" i="9"/>
  <c r="CL218" i="9"/>
  <c r="BT178" i="9"/>
  <c r="BO215" i="9"/>
  <c r="J147" i="9"/>
  <c r="AO183" i="9"/>
  <c r="BY182" i="9"/>
  <c r="CQ120" i="9"/>
  <c r="AE209" i="9"/>
  <c r="BX164" i="9"/>
  <c r="CX183" i="9"/>
  <c r="BS174" i="9"/>
  <c r="AG187" i="9"/>
  <c r="CJ166" i="9"/>
  <c r="BI139" i="9"/>
  <c r="DC118" i="9"/>
  <c r="CJ148" i="9"/>
  <c r="CH207" i="9"/>
  <c r="R179" i="9"/>
  <c r="CN151" i="9"/>
  <c r="BP164" i="9"/>
  <c r="S182" i="9"/>
  <c r="AT163" i="9"/>
  <c r="CU201" i="9"/>
  <c r="CD121" i="9"/>
  <c r="Y167" i="9"/>
  <c r="R209" i="9"/>
  <c r="Q160" i="9"/>
  <c r="AX178" i="9"/>
  <c r="AM156" i="9"/>
  <c r="DC142" i="9"/>
  <c r="AS195" i="9"/>
  <c r="DA203" i="9"/>
  <c r="BU134" i="9"/>
  <c r="BH130" i="9"/>
  <c r="R198" i="9"/>
  <c r="DF180" i="9"/>
  <c r="AS137" i="9"/>
  <c r="BZ207" i="9"/>
  <c r="H168" i="9"/>
  <c r="Z164" i="9"/>
  <c r="BX184" i="9"/>
  <c r="AO201" i="9"/>
  <c r="CB203" i="9"/>
  <c r="CH176" i="9"/>
  <c r="CA182" i="9"/>
  <c r="CL163" i="9"/>
  <c r="AW190" i="9"/>
  <c r="CJ181" i="9"/>
  <c r="BD201" i="9"/>
  <c r="AJ181" i="9"/>
  <c r="BM163" i="9"/>
  <c r="CE195" i="9"/>
  <c r="BC205" i="9"/>
  <c r="P181" i="9"/>
  <c r="BM180" i="9"/>
  <c r="O164" i="9"/>
  <c r="BB132" i="9"/>
  <c r="BY159" i="9"/>
  <c r="AO202" i="9"/>
  <c r="AK156" i="9"/>
  <c r="BB120" i="9"/>
  <c r="CT157" i="9"/>
  <c r="CE146" i="9"/>
  <c r="Q158" i="9"/>
  <c r="AW205" i="9"/>
  <c r="AD167" i="9"/>
  <c r="BC210" i="9"/>
  <c r="CL145" i="9"/>
  <c r="CU138" i="9"/>
  <c r="BG138" i="9"/>
  <c r="P165" i="9"/>
  <c r="AI217" i="9"/>
  <c r="CJ160" i="9"/>
  <c r="AE158" i="9"/>
  <c r="CD195" i="9"/>
  <c r="AX215" i="9"/>
  <c r="AW185" i="9"/>
  <c r="CC213" i="9"/>
  <c r="BY128" i="9"/>
  <c r="U143" i="9"/>
  <c r="CB195" i="9"/>
  <c r="DB148" i="9"/>
  <c r="BZ119" i="9"/>
  <c r="DF129" i="9"/>
  <c r="CF213" i="9"/>
  <c r="AT184" i="9"/>
  <c r="W222" i="9"/>
  <c r="CU181" i="9"/>
  <c r="AX135" i="9"/>
  <c r="BG144" i="9"/>
  <c r="Z200" i="9"/>
  <c r="BL124" i="9"/>
  <c r="P177" i="9"/>
  <c r="CN219" i="9"/>
  <c r="W190" i="9"/>
  <c r="M166" i="9"/>
  <c r="CY193" i="9"/>
  <c r="BG162" i="9"/>
  <c r="K204" i="9"/>
  <c r="G125" i="9"/>
  <c r="F126" i="9"/>
  <c r="AW137" i="9"/>
  <c r="K201" i="9"/>
  <c r="BF217" i="9"/>
  <c r="AW149" i="9"/>
  <c r="BH167" i="9"/>
  <c r="AD150" i="9"/>
  <c r="CW223" i="9"/>
  <c r="CP154" i="9"/>
  <c r="CA215" i="9"/>
  <c r="AO178" i="9"/>
  <c r="CV208" i="9"/>
  <c r="AF209" i="9"/>
  <c r="BG149" i="9"/>
  <c r="DD149" i="9"/>
  <c r="CY180" i="9"/>
  <c r="CX132" i="9"/>
  <c r="BX147" i="9"/>
  <c r="CX206" i="9"/>
  <c r="BZ179" i="9"/>
  <c r="CS149" i="9"/>
  <c r="BF173" i="9"/>
  <c r="AF219" i="9"/>
  <c r="CK166" i="9"/>
  <c r="N173" i="9"/>
  <c r="AR141" i="9"/>
  <c r="CY153" i="9"/>
  <c r="K126" i="9"/>
  <c r="BG197" i="9"/>
  <c r="AM181" i="9"/>
  <c r="DE202" i="9"/>
  <c r="CN218" i="9"/>
  <c r="AJ151" i="9"/>
  <c r="BC127" i="9"/>
  <c r="CR223" i="9"/>
  <c r="CB125" i="9"/>
  <c r="Q118" i="9"/>
  <c r="BX154" i="9"/>
  <c r="BJ206" i="9"/>
  <c r="O130" i="9"/>
  <c r="J216" i="9"/>
  <c r="CC167" i="9"/>
  <c r="CJ211" i="9"/>
  <c r="CV182" i="9"/>
  <c r="AH216" i="9"/>
  <c r="AL177" i="9"/>
  <c r="AV165" i="9"/>
  <c r="BN187" i="9"/>
  <c r="E184" i="9"/>
  <c r="AX126" i="9"/>
  <c r="BG141" i="9"/>
  <c r="BU126" i="9"/>
  <c r="DC141" i="9"/>
  <c r="BK215" i="9"/>
  <c r="AU119" i="9"/>
  <c r="BL177" i="9"/>
  <c r="AT146" i="9"/>
  <c r="CR204" i="9"/>
  <c r="BZ149" i="9"/>
  <c r="AU176" i="9"/>
  <c r="AB133" i="9"/>
  <c r="AG132" i="9"/>
  <c r="CW135" i="9"/>
  <c r="AE193" i="9"/>
  <c r="BK130" i="9"/>
  <c r="AE155" i="9"/>
  <c r="AU197" i="9"/>
  <c r="AE182" i="9"/>
  <c r="BQ179" i="9"/>
  <c r="AD181" i="9"/>
  <c r="AH163" i="9"/>
  <c r="BR143" i="9"/>
  <c r="CK193" i="9"/>
  <c r="AV159" i="9"/>
  <c r="AB185" i="9"/>
  <c r="R139" i="9"/>
  <c r="AJ190" i="9"/>
  <c r="AL224" i="9"/>
  <c r="BC212" i="9"/>
  <c r="G214" i="9"/>
  <c r="I127" i="9"/>
  <c r="BT181" i="9"/>
  <c r="CG152" i="9"/>
  <c r="BJ155" i="9"/>
  <c r="AQ170" i="9"/>
  <c r="CI152" i="9"/>
  <c r="K152" i="9"/>
  <c r="CK124" i="9"/>
  <c r="CT194" i="9"/>
  <c r="CC192" i="9"/>
  <c r="CF179" i="9"/>
  <c r="CN193" i="9"/>
  <c r="AA188" i="9"/>
  <c r="CW128" i="9"/>
  <c r="CR133" i="9"/>
  <c r="AL223" i="9"/>
  <c r="CE119" i="9"/>
  <c r="G220" i="9"/>
  <c r="AZ185" i="9"/>
  <c r="CB215" i="9"/>
  <c r="BY201" i="9"/>
  <c r="BS209" i="9"/>
  <c r="BF205" i="9"/>
  <c r="CH211" i="9"/>
  <c r="AV181" i="9"/>
  <c r="AF192" i="9"/>
  <c r="CZ126" i="9"/>
  <c r="CP132" i="9"/>
  <c r="CS153" i="9"/>
  <c r="CV204" i="9"/>
  <c r="CR143" i="9"/>
  <c r="BY146" i="9"/>
  <c r="AJ144" i="9"/>
  <c r="AC139" i="9"/>
  <c r="BK192" i="9"/>
  <c r="AZ216" i="9"/>
  <c r="CU158" i="9"/>
  <c r="F136" i="9"/>
  <c r="P134" i="9"/>
  <c r="AO192" i="9"/>
  <c r="AH221" i="9"/>
  <c r="BU143" i="9"/>
  <c r="AN190" i="9"/>
  <c r="AZ154" i="9"/>
  <c r="CK174" i="9"/>
  <c r="CH177" i="9"/>
  <c r="BR157" i="9"/>
  <c r="O219" i="9"/>
  <c r="S126" i="9"/>
  <c r="AT198" i="9"/>
  <c r="W127" i="9"/>
  <c r="BT198" i="9"/>
  <c r="DD191" i="9"/>
  <c r="DE178" i="9"/>
  <c r="Y192" i="9"/>
  <c r="F118" i="9"/>
  <c r="AZ150" i="9"/>
  <c r="BC141" i="9"/>
  <c r="K136" i="9"/>
  <c r="H225" i="9"/>
  <c r="BN151" i="9"/>
  <c r="BN179" i="9"/>
  <c r="CP149" i="9"/>
  <c r="CH183" i="9"/>
  <c r="DA220" i="9"/>
  <c r="AO137" i="9"/>
  <c r="CZ152" i="9"/>
  <c r="DG200" i="9"/>
  <c r="BK169" i="9"/>
  <c r="BN206" i="9"/>
  <c r="V156" i="9"/>
  <c r="AK207" i="9"/>
  <c r="L199" i="9"/>
  <c r="CG214" i="9"/>
  <c r="DD125" i="9"/>
  <c r="BP216" i="9"/>
  <c r="CV119" i="9"/>
  <c r="AO159" i="9"/>
  <c r="R216" i="9"/>
  <c r="CF125" i="9"/>
  <c r="DC182" i="9"/>
  <c r="BG133" i="9"/>
  <c r="CT197" i="9"/>
  <c r="J141" i="9"/>
  <c r="L123" i="9"/>
  <c r="U221" i="9"/>
  <c r="BG146" i="9"/>
  <c r="O151" i="9"/>
  <c r="AB205" i="9"/>
  <c r="BR194" i="9"/>
  <c r="BN145" i="9"/>
  <c r="BY139" i="9"/>
  <c r="BC139" i="9"/>
  <c r="AW173" i="9"/>
  <c r="CK194" i="9"/>
  <c r="DD198" i="9"/>
  <c r="AF160" i="9"/>
  <c r="AQ169" i="9"/>
  <c r="Z173" i="9"/>
  <c r="BW173" i="9"/>
  <c r="CA142" i="9"/>
  <c r="CT137" i="9"/>
  <c r="N129" i="9"/>
  <c r="BB174" i="9"/>
  <c r="CA168" i="9"/>
  <c r="DF135" i="9"/>
  <c r="DE134" i="9"/>
  <c r="CT206" i="9"/>
  <c r="CK219" i="9"/>
  <c r="AC195" i="9"/>
  <c r="W204" i="9"/>
  <c r="AK142" i="9"/>
  <c r="BW178" i="9"/>
  <c r="BF221" i="9"/>
  <c r="AX195" i="9"/>
  <c r="CA154" i="9"/>
  <c r="DC210" i="9"/>
  <c r="BF123" i="9"/>
  <c r="CZ192" i="9"/>
  <c r="Z183" i="9"/>
  <c r="U224" i="9"/>
  <c r="BP172" i="9"/>
  <c r="CE218" i="9"/>
  <c r="F190" i="9"/>
  <c r="CJ217" i="9"/>
  <c r="BP133" i="9"/>
  <c r="AX194" i="9"/>
  <c r="AU224" i="9"/>
  <c r="Y133" i="9"/>
  <c r="Y137" i="9"/>
  <c r="BP197" i="9"/>
  <c r="BJ164" i="9"/>
  <c r="J126" i="9"/>
  <c r="BI120" i="9"/>
  <c r="Y154" i="9"/>
  <c r="AA168" i="9"/>
  <c r="AE188" i="9"/>
  <c r="BP213" i="9"/>
  <c r="R214" i="9"/>
  <c r="P150" i="9"/>
  <c r="DF204" i="9"/>
  <c r="F142" i="9"/>
  <c r="CM216" i="9"/>
  <c r="BK177" i="9"/>
  <c r="BK166" i="9"/>
  <c r="AG189" i="9"/>
  <c r="CN222" i="9"/>
  <c r="W145" i="9"/>
  <c r="AY216" i="9"/>
  <c r="CC193" i="9"/>
  <c r="AQ150" i="9"/>
  <c r="U210" i="9"/>
  <c r="I169" i="9"/>
  <c r="T170" i="9"/>
  <c r="BE124" i="9"/>
  <c r="BD126" i="9"/>
  <c r="CH161" i="9"/>
  <c r="U164" i="9"/>
  <c r="F164" i="9"/>
  <c r="CZ215" i="9"/>
  <c r="H179" i="9"/>
  <c r="V142" i="9"/>
  <c r="CW183" i="9"/>
  <c r="AQ179" i="9"/>
  <c r="CX180" i="9"/>
  <c r="F194" i="9"/>
  <c r="CD167" i="9"/>
  <c r="I179" i="9"/>
  <c r="BI193" i="9"/>
  <c r="CR201" i="9"/>
  <c r="BU206" i="9"/>
  <c r="AL191" i="9"/>
  <c r="CN181" i="9"/>
  <c r="Z184" i="9"/>
  <c r="CD212" i="9"/>
  <c r="BK211" i="9"/>
  <c r="BF186" i="9"/>
  <c r="BG185" i="9"/>
  <c r="AN182" i="9"/>
  <c r="AA161" i="9"/>
  <c r="BP159" i="9"/>
  <c r="BI215" i="9"/>
  <c r="DC126" i="9"/>
  <c r="DC133" i="9"/>
  <c r="BT167" i="9"/>
  <c r="AU162" i="9"/>
  <c r="AO216" i="9"/>
  <c r="BI163" i="9"/>
  <c r="DG183" i="9"/>
  <c r="CH218" i="9"/>
  <c r="I146" i="9"/>
  <c r="CW205" i="9"/>
  <c r="AN177" i="9"/>
  <c r="CT163" i="9"/>
  <c r="CG206" i="9"/>
  <c r="AB144" i="9"/>
  <c r="X207" i="9"/>
  <c r="CN200" i="9"/>
  <c r="DC125" i="9"/>
  <c r="AA120" i="9"/>
  <c r="AI148" i="9"/>
  <c r="CW208" i="9"/>
  <c r="BX221" i="9"/>
  <c r="CZ197" i="9"/>
  <c r="T143" i="9"/>
  <c r="L167" i="9"/>
  <c r="BL146" i="9"/>
  <c r="AZ191" i="9"/>
  <c r="BQ201" i="9"/>
  <c r="E225" i="9"/>
  <c r="CC164" i="9"/>
  <c r="BU133" i="9"/>
  <c r="W132" i="9"/>
  <c r="AL134" i="9"/>
  <c r="DE153" i="9"/>
  <c r="BL157" i="9"/>
  <c r="CG118" i="9"/>
  <c r="AL152" i="9"/>
  <c r="AU160" i="9"/>
  <c r="CJ179" i="9"/>
  <c r="AA185" i="9"/>
  <c r="DC180" i="9"/>
  <c r="AV126" i="9"/>
  <c r="DF195" i="9"/>
  <c r="Y125" i="9"/>
  <c r="AS191" i="9"/>
  <c r="AC121" i="9"/>
  <c r="BT191" i="9"/>
  <c r="BP130" i="9"/>
  <c r="AU215" i="9"/>
  <c r="AU146" i="9"/>
  <c r="L118" i="9"/>
  <c r="H118" i="9"/>
  <c r="CA217" i="9"/>
  <c r="BL136" i="9"/>
  <c r="CY177" i="9"/>
  <c r="BP170" i="9"/>
  <c r="I197" i="9"/>
  <c r="BN147" i="9"/>
  <c r="Y189" i="9"/>
  <c r="BZ221" i="9"/>
  <c r="BC146" i="9"/>
  <c r="CI222" i="9"/>
  <c r="Q198" i="9"/>
  <c r="BF140" i="9"/>
  <c r="DD156" i="9"/>
  <c r="DD211" i="9"/>
  <c r="BS167" i="9"/>
  <c r="G137" i="9"/>
  <c r="BW197" i="9"/>
  <c r="K142" i="9"/>
  <c r="F132" i="9"/>
  <c r="DB167" i="9"/>
  <c r="BM212" i="9"/>
  <c r="CT201" i="9"/>
  <c r="CR138" i="9"/>
  <c r="DA158" i="9"/>
  <c r="AC182" i="9"/>
  <c r="CA138" i="9"/>
  <c r="DF189" i="9"/>
  <c r="DG163" i="9"/>
  <c r="CD173" i="9"/>
  <c r="R220" i="9"/>
  <c r="AY208" i="9"/>
  <c r="CE133" i="9"/>
  <c r="K143" i="9"/>
  <c r="AT122" i="9"/>
  <c r="BG122" i="9"/>
  <c r="AW122" i="9"/>
  <c r="R181" i="9"/>
  <c r="CV201" i="9"/>
  <c r="DF194" i="9"/>
  <c r="I216" i="9"/>
  <c r="I133" i="9"/>
  <c r="F205" i="9"/>
  <c r="I204" i="9"/>
  <c r="T181" i="9"/>
  <c r="AK218" i="9"/>
  <c r="T225" i="9"/>
  <c r="AJ210" i="9"/>
  <c r="Y197" i="9"/>
  <c r="AO127" i="9"/>
  <c r="BE161" i="9"/>
  <c r="BZ194" i="9"/>
  <c r="CD179" i="9"/>
  <c r="O156" i="9"/>
  <c r="BJ121" i="9"/>
  <c r="CZ139" i="9"/>
  <c r="CM136" i="9"/>
  <c r="BV145" i="9"/>
  <c r="CV120" i="9"/>
  <c r="CU166" i="9"/>
  <c r="AO179" i="9"/>
  <c r="CG185" i="9"/>
  <c r="AS160" i="9"/>
  <c r="AZ137" i="9"/>
  <c r="BV141" i="9"/>
  <c r="BB157" i="9"/>
  <c r="AT125" i="9"/>
  <c r="K214" i="9"/>
  <c r="AW166" i="9"/>
  <c r="DE170" i="9"/>
  <c r="BU210" i="9"/>
  <c r="H160" i="9"/>
  <c r="CS178" i="9"/>
  <c r="CD139" i="9"/>
  <c r="CC152" i="9"/>
  <c r="CL164" i="9"/>
  <c r="CS214" i="9"/>
  <c r="BJ148" i="9"/>
  <c r="H184" i="9"/>
  <c r="BQ163" i="9"/>
  <c r="AT169" i="9"/>
  <c r="DD164" i="9"/>
  <c r="AY196" i="9"/>
  <c r="V176" i="9"/>
  <c r="J178" i="9"/>
  <c r="CC165" i="9"/>
  <c r="W143" i="9"/>
  <c r="AD219" i="9"/>
  <c r="K132" i="9"/>
  <c r="O172" i="9"/>
  <c r="W118" i="9"/>
  <c r="DD124" i="9"/>
  <c r="CS201" i="9"/>
  <c r="BH180" i="9"/>
  <c r="AF138" i="9"/>
  <c r="CU188" i="9"/>
  <c r="DE194" i="9"/>
  <c r="AJ194" i="9"/>
  <c r="CQ216" i="9"/>
  <c r="AY175" i="9"/>
  <c r="Y157" i="9"/>
  <c r="AR157" i="9"/>
  <c r="AF133" i="9"/>
  <c r="AC213" i="9"/>
  <c r="AT157" i="9"/>
  <c r="BB178" i="9"/>
  <c r="AF163" i="9"/>
  <c r="G163" i="9"/>
  <c r="AZ155" i="9"/>
  <c r="DE142" i="9"/>
  <c r="T129" i="9"/>
  <c r="H208" i="9"/>
  <c r="CU134" i="9"/>
  <c r="BA151" i="9"/>
  <c r="AC143" i="9"/>
  <c r="I208" i="9"/>
  <c r="AR161" i="9"/>
  <c r="AO139" i="9"/>
  <c r="AS197" i="9"/>
  <c r="CG189" i="9"/>
  <c r="CZ160" i="9"/>
  <c r="CU183" i="9"/>
  <c r="CE125" i="9"/>
  <c r="AC184" i="9"/>
  <c r="AU140" i="9"/>
  <c r="DF152" i="9"/>
  <c r="CL150" i="9"/>
  <c r="CA166" i="9"/>
  <c r="AV222" i="9"/>
  <c r="BI192" i="9"/>
  <c r="DC225" i="9"/>
  <c r="M157" i="9"/>
  <c r="AX211" i="9"/>
  <c r="AL146" i="9"/>
  <c r="BZ140" i="9"/>
  <c r="E144" i="9"/>
  <c r="V118" i="9"/>
  <c r="AE167" i="9"/>
  <c r="AL168" i="9"/>
  <c r="CY185" i="9"/>
  <c r="BW144" i="9"/>
  <c r="CU135" i="9"/>
  <c r="AA164" i="9"/>
  <c r="CM169" i="9"/>
  <c r="X122" i="9"/>
  <c r="AH202" i="9"/>
  <c r="CU170" i="9"/>
  <c r="AU122" i="9"/>
  <c r="AE211" i="9"/>
  <c r="DB178" i="9"/>
  <c r="G176" i="9"/>
  <c r="DB180" i="9"/>
  <c r="H205" i="9"/>
  <c r="AP182" i="9"/>
  <c r="BR122" i="9"/>
  <c r="BO174" i="9"/>
  <c r="CQ151" i="9"/>
  <c r="BT216" i="9"/>
  <c r="DF125" i="9"/>
  <c r="S186" i="9"/>
  <c r="P184" i="9"/>
  <c r="DB138" i="9"/>
  <c r="CB198" i="9"/>
  <c r="R205" i="9"/>
  <c r="BJ137" i="9"/>
  <c r="M141" i="9"/>
  <c r="BZ189" i="9"/>
  <c r="V203" i="9"/>
  <c r="AT123" i="9"/>
  <c r="BG189" i="9"/>
  <c r="DE139" i="9"/>
  <c r="R131" i="9"/>
  <c r="CL123" i="9"/>
  <c r="W215" i="9"/>
  <c r="AS217" i="9"/>
  <c r="E149" i="9"/>
  <c r="DC163" i="9"/>
  <c r="W183" i="9"/>
  <c r="I162" i="9"/>
  <c r="CO169" i="9"/>
  <c r="CI223" i="9"/>
  <c r="CM183" i="9"/>
  <c r="BV225" i="9"/>
  <c r="BR192" i="9"/>
  <c r="BU219" i="9"/>
  <c r="N126" i="9"/>
  <c r="Y162" i="9"/>
  <c r="J172" i="9"/>
  <c r="AL160" i="9"/>
  <c r="CS136" i="9"/>
  <c r="BV176" i="9"/>
  <c r="BO179" i="9"/>
  <c r="AX168" i="9"/>
  <c r="V223" i="9"/>
  <c r="BD222" i="9"/>
  <c r="BZ185" i="9"/>
  <c r="BW192" i="9"/>
  <c r="I171" i="9"/>
  <c r="BJ180" i="9"/>
  <c r="V183" i="9"/>
  <c r="Q121" i="9"/>
  <c r="AP185" i="9"/>
  <c r="AW179" i="9"/>
  <c r="CS192" i="9"/>
  <c r="BX188" i="9"/>
  <c r="CP146" i="9"/>
  <c r="DA221" i="9"/>
  <c r="AC193" i="9"/>
  <c r="AX179" i="9"/>
  <c r="AA177" i="9"/>
  <c r="CP190" i="9"/>
  <c r="AY224" i="9"/>
  <c r="BL179" i="9"/>
  <c r="CX165" i="9"/>
  <c r="AB219" i="9"/>
  <c r="CR152" i="9"/>
  <c r="O127" i="9"/>
  <c r="CN196" i="9"/>
  <c r="O148" i="9"/>
  <c r="BS118" i="9"/>
  <c r="M124" i="9"/>
  <c r="CA213" i="9"/>
  <c r="V120" i="9"/>
  <c r="E183" i="9"/>
  <c r="DB137" i="9"/>
  <c r="AG137" i="9"/>
  <c r="BJ196" i="9"/>
  <c r="DF143" i="9"/>
  <c r="CY130" i="9"/>
  <c r="CL169" i="9"/>
  <c r="AR127" i="9"/>
  <c r="BB202" i="9"/>
  <c r="AQ155" i="9"/>
  <c r="BV150" i="9"/>
  <c r="BW164" i="9"/>
  <c r="S147" i="9"/>
  <c r="H193" i="9"/>
  <c r="BO166" i="9"/>
  <c r="CN132" i="9"/>
  <c r="AU136" i="9"/>
  <c r="N162" i="9"/>
  <c r="BU123" i="9"/>
  <c r="Y150" i="9"/>
  <c r="BI214" i="9"/>
  <c r="J217" i="9"/>
  <c r="AK169" i="9"/>
  <c r="CG139" i="9"/>
  <c r="BW159" i="9"/>
  <c r="CT215" i="9"/>
  <c r="BL131" i="9"/>
  <c r="CW213" i="9"/>
  <c r="CM207" i="9"/>
  <c r="DG157" i="9"/>
  <c r="AW222" i="9"/>
  <c r="AI199" i="9"/>
  <c r="Q196" i="9"/>
  <c r="Z170" i="9"/>
  <c r="AH190" i="9"/>
  <c r="DE140" i="9"/>
  <c r="L145" i="9"/>
  <c r="CG130" i="9"/>
  <c r="BO129" i="9"/>
  <c r="BM155" i="9"/>
  <c r="BK188" i="9"/>
  <c r="J179" i="9"/>
  <c r="CG182" i="9"/>
  <c r="V124" i="9"/>
  <c r="AS122" i="9"/>
  <c r="CK161" i="9"/>
  <c r="BS203" i="9"/>
  <c r="AA159" i="9"/>
  <c r="V221" i="9"/>
  <c r="BE191" i="9"/>
  <c r="CD155" i="9"/>
  <c r="Y135" i="9"/>
  <c r="Q119" i="9"/>
  <c r="CF207" i="9"/>
  <c r="F148" i="9"/>
  <c r="DD168" i="9"/>
  <c r="H220" i="9"/>
  <c r="BJ225" i="9"/>
  <c r="BG170" i="9"/>
  <c r="BC163" i="9"/>
  <c r="N182" i="9"/>
  <c r="AJ140" i="9"/>
  <c r="M132" i="9"/>
  <c r="BO182" i="9"/>
  <c r="DD216" i="9"/>
  <c r="CE219" i="9"/>
  <c r="AE221" i="9"/>
  <c r="DA205" i="9"/>
  <c r="W213" i="9"/>
  <c r="BB205" i="9"/>
  <c r="M143" i="9"/>
  <c r="AF122" i="9"/>
  <c r="BA168" i="9"/>
  <c r="BK150" i="9"/>
  <c r="BY211" i="9"/>
  <c r="CE120" i="9"/>
  <c r="CU211" i="9"/>
  <c r="Y171" i="9"/>
  <c r="DE201" i="9"/>
  <c r="CK123" i="9"/>
  <c r="BB130" i="9"/>
  <c r="AU141" i="9"/>
  <c r="CZ121" i="9"/>
  <c r="BX148" i="9"/>
  <c r="BQ211" i="9"/>
  <c r="AL184" i="9"/>
  <c r="J200" i="9"/>
  <c r="CP120" i="9"/>
  <c r="BE209" i="9"/>
  <c r="AE120" i="9"/>
  <c r="AY225" i="9"/>
  <c r="DG136" i="9"/>
  <c r="AZ166" i="9"/>
  <c r="W211" i="9"/>
  <c r="CB202" i="9"/>
  <c r="CN152" i="9"/>
  <c r="BA204" i="9"/>
  <c r="BF156" i="9"/>
  <c r="CC186" i="9"/>
  <c r="DF158" i="9"/>
  <c r="X214" i="9"/>
  <c r="CO196" i="9"/>
  <c r="BP155" i="9"/>
  <c r="CT198" i="9"/>
  <c r="AQ175" i="9"/>
  <c r="T166" i="9"/>
  <c r="AC189" i="9"/>
  <c r="S156" i="9"/>
  <c r="AC144" i="9"/>
  <c r="CA158" i="9"/>
  <c r="AW155" i="9"/>
  <c r="AR190" i="9"/>
  <c r="BP148" i="9"/>
  <c r="CV123" i="9"/>
  <c r="CM134" i="9"/>
  <c r="BC138" i="9"/>
  <c r="O192" i="9"/>
  <c r="CV136" i="9"/>
  <c r="DD217" i="9"/>
  <c r="AE119" i="9"/>
  <c r="AD162" i="9"/>
  <c r="BJ119" i="9"/>
  <c r="AP157" i="9"/>
  <c r="R121" i="9"/>
  <c r="AC149" i="9"/>
  <c r="AK165" i="9"/>
  <c r="T212" i="9"/>
  <c r="CO129" i="9"/>
  <c r="BI132" i="9"/>
  <c r="AB209" i="9"/>
  <c r="CS132" i="9"/>
  <c r="M170" i="9"/>
  <c r="DG220" i="9"/>
  <c r="N185" i="9"/>
  <c r="T133" i="9"/>
  <c r="AB214" i="9"/>
  <c r="AT171" i="9"/>
  <c r="BD178" i="9"/>
  <c r="H188" i="9"/>
  <c r="BA222" i="9"/>
  <c r="AT205" i="9"/>
  <c r="BX130" i="9"/>
  <c r="DF162" i="9"/>
  <c r="BA123" i="9"/>
  <c r="CE162" i="9"/>
  <c r="AW148" i="9"/>
  <c r="DF225" i="9"/>
  <c r="AA121" i="9"/>
  <c r="AV152" i="9"/>
  <c r="BR118" i="9"/>
  <c r="CJ133" i="9"/>
  <c r="BO162" i="9"/>
  <c r="BE183" i="9"/>
  <c r="AX221" i="9"/>
  <c r="BO156" i="9"/>
  <c r="AR214" i="9"/>
  <c r="S174" i="9"/>
  <c r="AA126" i="9"/>
  <c r="AX170" i="9"/>
  <c r="DF182" i="9"/>
  <c r="BE186" i="9"/>
  <c r="DC145" i="9"/>
  <c r="AT180" i="9"/>
  <c r="S176" i="9"/>
  <c r="CN149" i="9"/>
  <c r="DD210" i="9"/>
  <c r="Y139" i="9"/>
  <c r="O218" i="9"/>
  <c r="BB212" i="9"/>
  <c r="X215" i="9"/>
  <c r="AZ175" i="9"/>
  <c r="DD159" i="9"/>
  <c r="BS190" i="9"/>
  <c r="AE185" i="9"/>
  <c r="DB219" i="9"/>
  <c r="M205" i="9"/>
  <c r="X191" i="9"/>
  <c r="T176" i="9"/>
  <c r="AO215" i="9"/>
  <c r="AS221" i="9"/>
  <c r="M163" i="9"/>
  <c r="CM224" i="9"/>
  <c r="CZ201" i="9"/>
  <c r="V163" i="9"/>
  <c r="BG140" i="9"/>
  <c r="CA163" i="9"/>
  <c r="P173" i="9"/>
  <c r="BQ187" i="9"/>
  <c r="BS139" i="9"/>
  <c r="W167" i="9"/>
  <c r="DF172" i="9"/>
  <c r="AR173" i="9"/>
  <c r="DG206" i="9"/>
  <c r="L180" i="9"/>
  <c r="AS163" i="9"/>
  <c r="AJ124" i="9"/>
  <c r="CP164" i="9"/>
  <c r="CT167" i="9"/>
  <c r="R172" i="9"/>
  <c r="V144" i="9"/>
  <c r="CS128" i="9"/>
  <c r="AG129" i="9"/>
  <c r="AF183" i="9"/>
  <c r="Y211" i="9"/>
  <c r="AT119" i="9"/>
  <c r="AQ218" i="9"/>
  <c r="CJ168" i="9"/>
  <c r="AC124" i="9"/>
  <c r="AL128" i="9"/>
  <c r="CS118" i="9"/>
  <c r="BJ166" i="9"/>
  <c r="BM198" i="9"/>
  <c r="E138" i="9"/>
  <c r="BU223" i="9"/>
  <c r="BS155" i="9"/>
  <c r="AZ133" i="9"/>
  <c r="AY170" i="9"/>
  <c r="CM193" i="9"/>
  <c r="CZ209" i="9"/>
  <c r="AC210" i="9"/>
  <c r="Z215" i="9"/>
  <c r="CX150" i="9"/>
  <c r="BO152" i="9"/>
  <c r="CX128" i="9"/>
  <c r="M148" i="9"/>
  <c r="BR156" i="9"/>
  <c r="AH161" i="9"/>
  <c r="AF222" i="9"/>
  <c r="BD150" i="9"/>
  <c r="BP181" i="9"/>
  <c r="AO162" i="9"/>
  <c r="CP127" i="9"/>
  <c r="BO211" i="9"/>
  <c r="W149" i="9"/>
  <c r="AB213" i="9"/>
  <c r="BS202" i="9"/>
  <c r="CI191" i="9"/>
  <c r="BB163" i="9"/>
  <c r="DB142" i="9"/>
  <c r="BS146" i="9"/>
  <c r="U184" i="9"/>
  <c r="L212" i="9"/>
  <c r="CC148" i="9"/>
  <c r="AG182" i="9"/>
  <c r="CB145" i="9"/>
  <c r="AI189" i="9"/>
  <c r="AY219" i="9"/>
  <c r="CC166" i="9"/>
  <c r="CJ182" i="9"/>
  <c r="BS123" i="9"/>
  <c r="BT189" i="9"/>
  <c r="CR219" i="9"/>
  <c r="O223" i="9"/>
  <c r="CX218" i="9"/>
  <c r="CD186" i="9"/>
  <c r="CD218" i="9"/>
  <c r="U209" i="9"/>
  <c r="BP214" i="9"/>
  <c r="AF169" i="9"/>
  <c r="DC131" i="9"/>
  <c r="AO130" i="9"/>
  <c r="CK145" i="9"/>
  <c r="BM171" i="9"/>
  <c r="BW124" i="9"/>
  <c r="BQ120" i="9"/>
  <c r="CX170" i="9"/>
  <c r="AS178" i="9"/>
  <c r="CS141" i="9"/>
  <c r="AX190" i="9"/>
  <c r="AQ157" i="9"/>
  <c r="BQ131" i="9"/>
  <c r="BA198" i="9"/>
  <c r="BS197" i="9"/>
  <c r="AE212" i="9"/>
  <c r="CJ149" i="9"/>
  <c r="CS122" i="9"/>
  <c r="AB135" i="9"/>
  <c r="AX187" i="9"/>
  <c r="BW142" i="9"/>
  <c r="BC221" i="9"/>
  <c r="CY186" i="9"/>
  <c r="X201" i="9"/>
  <c r="DC171" i="9"/>
  <c r="CQ141" i="9"/>
  <c r="AY212" i="9"/>
  <c r="BD167" i="9"/>
  <c r="BJ128" i="9"/>
  <c r="P131" i="9"/>
  <c r="BY123" i="9"/>
  <c r="BY141" i="9"/>
  <c r="AV217" i="9"/>
  <c r="S140" i="9"/>
  <c r="AQ131" i="9"/>
  <c r="BP201" i="9"/>
  <c r="CX141" i="9"/>
  <c r="S197" i="9"/>
  <c r="CD163" i="9"/>
  <c r="BG196" i="9"/>
  <c r="BR184" i="9"/>
  <c r="I151" i="9"/>
  <c r="CN209" i="9"/>
  <c r="BJ160" i="9"/>
  <c r="BX215" i="9"/>
  <c r="BZ213" i="9"/>
  <c r="BZ131" i="9"/>
  <c r="M177" i="9"/>
  <c r="Q137" i="9"/>
  <c r="H216" i="9"/>
  <c r="AN221" i="9"/>
  <c r="AV177" i="9"/>
  <c r="CI172" i="9"/>
  <c r="DF128" i="9"/>
  <c r="W160" i="9"/>
  <c r="AO140" i="9"/>
  <c r="AG152" i="9"/>
  <c r="O189" i="9"/>
  <c r="BS142" i="9"/>
  <c r="BL137" i="9"/>
  <c r="V222" i="9"/>
  <c r="P132" i="9"/>
  <c r="BK225" i="9"/>
  <c r="BE214" i="9"/>
  <c r="AB151" i="9"/>
  <c r="AB157" i="9"/>
  <c r="U142" i="9"/>
  <c r="AG198" i="9"/>
  <c r="CV126" i="9"/>
  <c r="BI141" i="9"/>
  <c r="AA163" i="9"/>
  <c r="AC169" i="9"/>
  <c r="CK150" i="9"/>
  <c r="BA122" i="9"/>
  <c r="CI184" i="9"/>
  <c r="AV144" i="9"/>
  <c r="DD193" i="9"/>
  <c r="CU128" i="9"/>
  <c r="K186" i="9"/>
  <c r="CB171" i="9"/>
  <c r="S192" i="9"/>
  <c r="BQ165" i="9"/>
  <c r="BP158" i="9"/>
  <c r="G210" i="9"/>
  <c r="CC199" i="9"/>
  <c r="BP132" i="9"/>
  <c r="W217" i="9"/>
  <c r="BT151" i="9"/>
  <c r="DE177" i="9"/>
  <c r="AF193" i="9"/>
  <c r="DG132" i="9"/>
  <c r="M146" i="9"/>
  <c r="Z123" i="9"/>
  <c r="AG214" i="9"/>
  <c r="AN126" i="9"/>
  <c r="I199" i="9"/>
  <c r="BS161" i="9"/>
  <c r="I160" i="9"/>
  <c r="N218" i="9"/>
  <c r="BC220" i="9"/>
  <c r="CJ208" i="9"/>
  <c r="BS147" i="9"/>
  <c r="CG148" i="9"/>
  <c r="AN125" i="9"/>
  <c r="AU179" i="9"/>
  <c r="BS148" i="9"/>
  <c r="DG201" i="9"/>
  <c r="CT128" i="9"/>
  <c r="AC128" i="9"/>
  <c r="G180" i="9"/>
  <c r="CB190" i="9"/>
  <c r="R169" i="9"/>
  <c r="AF159" i="9"/>
  <c r="O213" i="9"/>
  <c r="X181" i="9"/>
  <c r="BZ212" i="9"/>
  <c r="CO201" i="9"/>
  <c r="CA164" i="9"/>
  <c r="CQ149" i="9"/>
  <c r="AJ166" i="9"/>
  <c r="J218" i="9"/>
  <c r="CO198" i="9"/>
  <c r="U149" i="9"/>
  <c r="R191" i="9"/>
  <c r="CF180" i="9"/>
  <c r="G119" i="9"/>
  <c r="AJ197" i="9"/>
  <c r="CY129" i="9"/>
  <c r="X126" i="9"/>
  <c r="BR158" i="9"/>
  <c r="X213" i="9"/>
  <c r="DC119" i="9"/>
  <c r="AA195" i="9"/>
  <c r="AO171" i="9"/>
  <c r="BY167" i="9"/>
  <c r="AU220" i="9"/>
  <c r="AC191" i="9"/>
  <c r="DC197" i="9"/>
  <c r="CC185" i="9"/>
  <c r="CH150" i="9"/>
  <c r="BO132" i="9"/>
  <c r="BG198" i="9"/>
  <c r="BY200" i="9"/>
  <c r="CW189" i="9"/>
  <c r="BV138" i="9"/>
  <c r="DE184" i="9"/>
  <c r="BB143" i="9"/>
  <c r="CE190" i="9"/>
  <c r="AL175" i="9"/>
  <c r="CI166" i="9"/>
  <c r="F161" i="9"/>
  <c r="BA177" i="9"/>
  <c r="BR154" i="9"/>
  <c r="CP216" i="9"/>
  <c r="BT125" i="9"/>
  <c r="AW216" i="9"/>
  <c r="BM136" i="9"/>
  <c r="J161" i="9"/>
  <c r="CQ155" i="9"/>
  <c r="S208" i="9"/>
  <c r="BI142" i="9"/>
  <c r="CO165" i="9"/>
  <c r="V119" i="9"/>
  <c r="DC175" i="9"/>
  <c r="BZ211" i="9"/>
  <c r="BE147" i="9"/>
  <c r="S171" i="9"/>
  <c r="AK133" i="9"/>
  <c r="F131" i="9"/>
  <c r="BC186" i="9"/>
  <c r="AG124" i="9"/>
  <c r="BL142" i="9"/>
  <c r="CN217" i="9"/>
  <c r="AV121" i="9"/>
  <c r="CQ139" i="9"/>
  <c r="AP211" i="9"/>
  <c r="BZ208" i="9"/>
  <c r="AT136" i="9"/>
  <c r="AQ192" i="9"/>
  <c r="AM133" i="9"/>
  <c r="CB216" i="9"/>
  <c r="CN139" i="9"/>
  <c r="S148" i="9"/>
  <c r="L164" i="9"/>
  <c r="DA178" i="9"/>
  <c r="DG138" i="9"/>
  <c r="CI146" i="9"/>
  <c r="X162" i="9"/>
  <c r="DA138" i="9"/>
  <c r="AQ156" i="9"/>
  <c r="AO136" i="9"/>
  <c r="V165" i="9"/>
  <c r="DE141" i="9"/>
  <c r="BF187" i="9"/>
  <c r="BK202" i="9"/>
  <c r="BA209" i="9"/>
  <c r="AU157" i="9"/>
  <c r="DF187" i="9"/>
  <c r="T175" i="9"/>
  <c r="BW200" i="9"/>
  <c r="CW174" i="9"/>
  <c r="BX158" i="9"/>
  <c r="BU175" i="9"/>
  <c r="CJ214" i="9"/>
  <c r="BY166" i="9"/>
  <c r="BX209" i="9"/>
  <c r="DF148" i="9"/>
  <c r="CK222" i="9"/>
  <c r="CY212" i="9"/>
  <c r="BZ130" i="9"/>
  <c r="CV152" i="9"/>
  <c r="AF170" i="9"/>
  <c r="AB217" i="9"/>
  <c r="CY218" i="9"/>
  <c r="CX195" i="9"/>
  <c r="AF208" i="9"/>
  <c r="M167" i="9"/>
  <c r="W200" i="9"/>
  <c r="K163" i="9"/>
  <c r="K118" i="9"/>
  <c r="O120" i="9"/>
  <c r="AW193" i="9"/>
  <c r="CJ224" i="9"/>
  <c r="BY218" i="9"/>
  <c r="BT222" i="9"/>
  <c r="AK140" i="9"/>
  <c r="BQ138" i="9"/>
  <c r="BH220" i="9"/>
  <c r="S128" i="9"/>
  <c r="CU159" i="9"/>
  <c r="J162" i="9"/>
  <c r="AM163" i="9"/>
  <c r="W162" i="9"/>
  <c r="CH126" i="9"/>
  <c r="DC156" i="9"/>
  <c r="Y204" i="9"/>
  <c r="CZ174" i="9"/>
  <c r="BZ214" i="9"/>
  <c r="BU220" i="9"/>
  <c r="AU193" i="9"/>
  <c r="CP153" i="9"/>
  <c r="AV146" i="9"/>
  <c r="AQ145" i="9"/>
  <c r="AH148" i="9"/>
  <c r="BY168" i="9"/>
  <c r="BC157" i="9"/>
  <c r="F141" i="9"/>
  <c r="Y164" i="9"/>
  <c r="I150" i="9"/>
  <c r="CC175" i="9"/>
  <c r="AA155" i="9"/>
  <c r="DA188" i="9"/>
  <c r="AL165" i="9"/>
  <c r="BM166" i="9"/>
  <c r="BO133" i="9"/>
  <c r="BP150" i="9"/>
  <c r="BU135" i="9"/>
  <c r="BD133" i="9"/>
  <c r="J168" i="9"/>
  <c r="AF198" i="9"/>
  <c r="BL151" i="9"/>
  <c r="H200" i="9"/>
  <c r="BH155" i="9"/>
  <c r="CY124" i="9"/>
  <c r="CQ166" i="9"/>
  <c r="AJ206" i="9"/>
  <c r="DA154" i="9"/>
  <c r="BP191" i="9"/>
  <c r="E153" i="9"/>
  <c r="BJ184" i="9"/>
  <c r="CM185" i="9"/>
  <c r="BT139" i="9"/>
  <c r="CU192" i="9"/>
  <c r="CQ203" i="9"/>
  <c r="BE135" i="9"/>
  <c r="CK214" i="9"/>
  <c r="CQ168" i="9"/>
  <c r="CF205" i="9"/>
  <c r="AX201" i="9"/>
  <c r="DE218" i="9"/>
  <c r="AN217" i="9"/>
  <c r="BD149" i="9"/>
  <c r="AG172" i="9"/>
  <c r="T147" i="9"/>
  <c r="P215" i="9"/>
  <c r="AO156" i="9"/>
  <c r="BW199" i="9"/>
  <c r="CM171" i="9"/>
  <c r="BB173" i="9"/>
  <c r="CS133" i="9"/>
  <c r="Z152" i="9"/>
  <c r="BE207" i="9"/>
  <c r="CF159" i="9"/>
  <c r="AM216" i="9"/>
  <c r="CR210" i="9"/>
  <c r="AD216" i="9"/>
  <c r="N194" i="9"/>
  <c r="CY223" i="9"/>
  <c r="CO223" i="9"/>
  <c r="BP219" i="9"/>
  <c r="CT171" i="9"/>
  <c r="AC123" i="9"/>
  <c r="CO164" i="9"/>
  <c r="AB197" i="9"/>
  <c r="CL165" i="9"/>
  <c r="BH217" i="9"/>
  <c r="BK123" i="9"/>
  <c r="AB188" i="9"/>
  <c r="CF202" i="9"/>
  <c r="AW167" i="9"/>
  <c r="AH195" i="9"/>
  <c r="AW161" i="9"/>
  <c r="DE208" i="9"/>
  <c r="Y206" i="9"/>
  <c r="DE125" i="9"/>
  <c r="AT120" i="9"/>
  <c r="V190" i="9"/>
  <c r="BT129" i="9"/>
  <c r="CH214" i="9"/>
  <c r="BI206" i="9"/>
  <c r="O210" i="9"/>
  <c r="X190" i="9"/>
  <c r="DC186" i="9"/>
  <c r="BY187" i="9"/>
  <c r="Q150" i="9"/>
  <c r="AB121" i="9"/>
  <c r="AX223" i="9"/>
  <c r="N152" i="9"/>
  <c r="CN178" i="9"/>
  <c r="U128" i="9"/>
  <c r="CE182" i="9"/>
  <c r="BU213" i="9"/>
  <c r="J206" i="9"/>
  <c r="CZ128" i="9"/>
  <c r="Z176" i="9"/>
  <c r="BF125" i="9"/>
  <c r="AL218" i="9"/>
  <c r="CR182" i="9"/>
  <c r="E162" i="9"/>
  <c r="CI194" i="9"/>
  <c r="AC177" i="9"/>
  <c r="CM150" i="9"/>
  <c r="AN152" i="9"/>
  <c r="CR128" i="9"/>
  <c r="BP186" i="9"/>
  <c r="CP215" i="9"/>
  <c r="P176" i="9"/>
  <c r="R161" i="9"/>
  <c r="CV132" i="9"/>
  <c r="V150" i="9"/>
  <c r="BD193" i="9"/>
  <c r="AY121" i="9"/>
  <c r="DB195" i="9"/>
  <c r="AE157" i="9"/>
  <c r="AZ171" i="9"/>
  <c r="BZ199" i="9"/>
  <c r="BH199" i="9"/>
  <c r="CP193" i="9"/>
  <c r="BR219" i="9"/>
  <c r="V134" i="9"/>
  <c r="J190" i="9"/>
  <c r="BH177" i="9"/>
  <c r="CL202" i="9"/>
  <c r="E211" i="9"/>
  <c r="N148" i="9"/>
  <c r="CG222" i="9"/>
  <c r="CR192" i="9"/>
  <c r="R204" i="9"/>
  <c r="J148" i="9"/>
  <c r="BB186" i="9"/>
  <c r="Z223" i="9"/>
  <c r="CL225" i="9"/>
  <c r="AQ197" i="9"/>
  <c r="BM210" i="9"/>
  <c r="H161" i="9"/>
  <c r="H176" i="9"/>
  <c r="O165" i="9"/>
  <c r="CN223" i="9"/>
  <c r="CR166" i="9"/>
  <c r="AE161" i="9"/>
  <c r="G128" i="9"/>
  <c r="CO178" i="9"/>
  <c r="BC177" i="9"/>
  <c r="AG185" i="9"/>
  <c r="BE179" i="9"/>
  <c r="DG150" i="9"/>
  <c r="R207" i="9"/>
  <c r="S201" i="9"/>
  <c r="N149" i="9"/>
  <c r="CA225" i="9"/>
  <c r="AZ146" i="9"/>
  <c r="BL165" i="9"/>
  <c r="AS170" i="9"/>
  <c r="T174" i="9"/>
  <c r="BZ136" i="9"/>
  <c r="CO225" i="9"/>
  <c r="CL192" i="9"/>
  <c r="E168" i="9"/>
  <c r="BQ136" i="9"/>
  <c r="BV172" i="9"/>
  <c r="BL160" i="9"/>
  <c r="CJ141" i="9"/>
  <c r="CD178" i="9"/>
  <c r="CV177" i="9"/>
  <c r="CL220" i="9"/>
  <c r="AB215" i="9"/>
  <c r="DE145" i="9"/>
  <c r="CJ136" i="9"/>
  <c r="BY173" i="9"/>
  <c r="CB186" i="9"/>
  <c r="W142" i="9"/>
  <c r="BL195" i="9"/>
  <c r="CL215" i="9"/>
  <c r="AE129" i="9"/>
  <c r="CB122" i="9"/>
  <c r="BG179" i="9"/>
  <c r="BX171" i="9"/>
  <c r="CB193" i="9"/>
  <c r="BG174" i="9"/>
  <c r="AI123" i="9"/>
  <c r="AM155" i="9"/>
  <c r="CH197" i="9"/>
  <c r="AN159" i="9"/>
  <c r="U138" i="9"/>
  <c r="BD156" i="9"/>
  <c r="W178" i="9"/>
  <c r="P188" i="9"/>
  <c r="BQ189" i="9"/>
  <c r="BA199" i="9"/>
  <c r="AN193" i="9"/>
  <c r="AN223" i="9"/>
  <c r="AV169" i="9"/>
  <c r="K218" i="9"/>
  <c r="AL126" i="9"/>
  <c r="DB225" i="9"/>
  <c r="AG165" i="9"/>
  <c r="CQ224" i="9"/>
  <c r="BL118" i="9"/>
  <c r="BD134" i="9"/>
  <c r="BZ157" i="9"/>
  <c r="BM118" i="9"/>
  <c r="DF188" i="9"/>
  <c r="CY118" i="9"/>
  <c r="AY198" i="9"/>
  <c r="BL221" i="9"/>
  <c r="AM225" i="9"/>
  <c r="CX189" i="9"/>
  <c r="BS154" i="9"/>
  <c r="AQ163" i="9"/>
  <c r="CP168" i="9"/>
  <c r="G184" i="9"/>
  <c r="CI170" i="9"/>
  <c r="M131" i="9"/>
  <c r="CK204" i="9"/>
  <c r="P187" i="9"/>
  <c r="AR152" i="9"/>
  <c r="AI160" i="9"/>
  <c r="AH198" i="9"/>
  <c r="AU194" i="9"/>
  <c r="BQ217" i="9"/>
  <c r="CC222" i="9"/>
  <c r="AN144" i="9"/>
  <c r="BO163" i="9"/>
  <c r="F204" i="9"/>
  <c r="BN165" i="9"/>
  <c r="CW201" i="9"/>
  <c r="BX197" i="9"/>
  <c r="J195" i="9"/>
  <c r="CO191" i="9"/>
  <c r="AW217" i="9"/>
  <c r="N176" i="9"/>
  <c r="CN203" i="9"/>
  <c r="CG183" i="9"/>
  <c r="CP134" i="9"/>
  <c r="P138" i="9"/>
  <c r="AK149" i="9"/>
  <c r="BZ142" i="9"/>
  <c r="O197" i="9"/>
  <c r="AN212" i="9"/>
  <c r="V171" i="9"/>
  <c r="CF220" i="9"/>
  <c r="AY153" i="9"/>
  <c r="BX149" i="9"/>
  <c r="BY119" i="9"/>
  <c r="AE151" i="9"/>
  <c r="L195" i="9"/>
  <c r="O142" i="9"/>
  <c r="AU145" i="9"/>
  <c r="BQ162" i="9"/>
  <c r="BX145" i="9"/>
  <c r="BY158" i="9"/>
  <c r="AA196" i="9"/>
  <c r="BI133" i="9"/>
  <c r="CR193" i="9"/>
  <c r="BZ163" i="9"/>
  <c r="AB196" i="9"/>
  <c r="AB177" i="9"/>
  <c r="L178" i="9"/>
  <c r="AT179" i="9"/>
  <c r="AT139" i="9"/>
  <c r="AX183" i="9"/>
  <c r="BK171" i="9"/>
  <c r="AI149" i="9"/>
  <c r="AA206" i="9"/>
  <c r="DB132" i="9"/>
  <c r="BH212" i="9"/>
  <c r="CQ145" i="9"/>
  <c r="AV214" i="9"/>
  <c r="CX222" i="9"/>
  <c r="CJ164" i="9"/>
  <c r="AW220" i="9"/>
  <c r="CB179" i="9"/>
  <c r="CT213" i="9"/>
  <c r="Q154" i="9"/>
  <c r="Q204" i="9"/>
  <c r="AC183" i="9"/>
  <c r="U174" i="9"/>
  <c r="AR188" i="9"/>
  <c r="S152" i="9"/>
  <c r="R183" i="9"/>
  <c r="BE192" i="9"/>
  <c r="AK123" i="9"/>
  <c r="BU225" i="9"/>
  <c r="J192" i="9"/>
  <c r="CR157" i="9"/>
  <c r="J130" i="9"/>
  <c r="BU163" i="9"/>
  <c r="CU136" i="9"/>
  <c r="BC171" i="9"/>
  <c r="CX121" i="9"/>
  <c r="AB161" i="9"/>
  <c r="BO192" i="9"/>
  <c r="BA156" i="9"/>
  <c r="BN192" i="9"/>
  <c r="AA130" i="9"/>
  <c r="AC221" i="9"/>
  <c r="CN220" i="9"/>
  <c r="BT165" i="9"/>
  <c r="CM177" i="9"/>
  <c r="CS126" i="9"/>
  <c r="CR163" i="9"/>
  <c r="BM159" i="9"/>
  <c r="G223" i="9"/>
  <c r="CI161" i="9"/>
  <c r="AK168" i="9"/>
  <c r="BE118" i="9"/>
  <c r="BM218" i="9"/>
  <c r="M156" i="9"/>
  <c r="CU186" i="9"/>
  <c r="BB204" i="9"/>
  <c r="AA145" i="9"/>
  <c r="CQ143" i="9"/>
  <c r="BQ188" i="9"/>
  <c r="J212" i="9"/>
  <c r="Y225" i="9"/>
  <c r="BO154" i="9"/>
  <c r="CG213" i="9"/>
  <c r="AH186" i="9"/>
  <c r="AG177" i="9"/>
  <c r="P219" i="9"/>
  <c r="AE213" i="9"/>
  <c r="CO130" i="9"/>
  <c r="BV185" i="9"/>
  <c r="X209" i="9"/>
  <c r="DD145" i="9"/>
  <c r="Y144" i="9"/>
  <c r="AP161" i="9"/>
  <c r="CC206" i="9"/>
  <c r="CT146" i="9"/>
  <c r="AN128" i="9"/>
  <c r="L188" i="9"/>
  <c r="Y152" i="9"/>
  <c r="T126" i="9"/>
  <c r="DG199" i="9"/>
  <c r="AU127" i="9"/>
  <c r="BS218" i="9"/>
  <c r="CP140" i="9"/>
  <c r="I172" i="9"/>
  <c r="AI130" i="9"/>
  <c r="CJ150" i="9"/>
  <c r="CU143" i="9"/>
  <c r="AG169" i="9"/>
  <c r="BO207" i="9"/>
  <c r="V213" i="9"/>
  <c r="DB130" i="9"/>
  <c r="BK216" i="9"/>
  <c r="AB124" i="9"/>
  <c r="CW222" i="9"/>
  <c r="AI191" i="9"/>
  <c r="AM223" i="9"/>
  <c r="AZ210" i="9"/>
  <c r="T155" i="9"/>
  <c r="BS127" i="9"/>
  <c r="I152" i="9"/>
  <c r="W197" i="9"/>
  <c r="CC151" i="9"/>
  <c r="BK184" i="9"/>
  <c r="M158" i="9"/>
  <c r="DF196" i="9"/>
  <c r="CQ159" i="9"/>
  <c r="AQ221" i="9"/>
  <c r="AA136" i="9"/>
  <c r="CT183" i="9"/>
  <c r="BB221" i="9"/>
  <c r="V211" i="9"/>
  <c r="CX171" i="9"/>
  <c r="AT159" i="9"/>
  <c r="K134" i="9"/>
  <c r="CF160" i="9"/>
  <c r="CC218" i="9"/>
  <c r="BX178" i="9"/>
  <c r="BS165" i="9"/>
  <c r="G158" i="9"/>
  <c r="BW224" i="9"/>
  <c r="CZ138" i="9"/>
  <c r="AC175" i="9"/>
  <c r="CK128" i="9"/>
  <c r="CY155" i="9"/>
  <c r="AR123" i="9"/>
  <c r="O180" i="9"/>
  <c r="CL178" i="9"/>
  <c r="CX187" i="9"/>
  <c r="AU188" i="9"/>
  <c r="CF196" i="9"/>
  <c r="P123" i="9"/>
  <c r="CU207" i="9"/>
  <c r="DD154" i="9"/>
  <c r="F184" i="9"/>
  <c r="I206" i="9"/>
  <c r="Y161" i="9"/>
  <c r="BT210" i="9"/>
  <c r="BJ224" i="9"/>
  <c r="AL161" i="9"/>
  <c r="BJ176" i="9"/>
  <c r="F149" i="9"/>
  <c r="X167" i="9"/>
  <c r="I203" i="9"/>
  <c r="BR212" i="9"/>
  <c r="AC212" i="9"/>
  <c r="K157" i="9"/>
  <c r="BH189" i="9"/>
  <c r="AD130" i="9"/>
  <c r="CJ123" i="9"/>
  <c r="AZ207" i="9"/>
  <c r="BB197" i="9"/>
  <c r="X219" i="9"/>
  <c r="BF223" i="9"/>
  <c r="AO133" i="9"/>
  <c r="AF134" i="9"/>
  <c r="DD224" i="9"/>
  <c r="CA170" i="9"/>
  <c r="K131" i="9"/>
  <c r="U195" i="9"/>
  <c r="I193" i="9"/>
  <c r="CS144" i="9"/>
  <c r="CC153" i="9"/>
  <c r="AU222" i="9"/>
  <c r="AZ132" i="9"/>
  <c r="CC210" i="9"/>
  <c r="O143" i="9"/>
  <c r="BU179" i="9"/>
  <c r="E166" i="9"/>
  <c r="O193" i="9"/>
  <c r="CH202" i="9"/>
  <c r="BN209" i="9"/>
  <c r="AN130" i="9"/>
  <c r="BN198" i="9"/>
  <c r="AY205" i="9"/>
  <c r="BQ209" i="9"/>
  <c r="AI220" i="9"/>
  <c r="CW165" i="9"/>
  <c r="CF167" i="9"/>
  <c r="L148" i="9"/>
  <c r="BB219" i="9"/>
  <c r="CS130" i="9"/>
  <c r="BL126" i="9"/>
  <c r="BC131" i="9"/>
  <c r="CZ140" i="9"/>
  <c r="CZ118" i="9"/>
  <c r="CD168" i="9"/>
  <c r="DG146" i="9"/>
  <c r="AX217" i="9"/>
  <c r="V187" i="9"/>
  <c r="V192" i="9"/>
  <c r="BK155" i="9"/>
  <c r="CM165" i="9"/>
  <c r="BS182" i="9"/>
  <c r="DG142" i="9"/>
  <c r="AU130" i="9"/>
  <c r="X217" i="9"/>
  <c r="CW203" i="9"/>
  <c r="J155" i="9"/>
  <c r="S144" i="9"/>
  <c r="CV180" i="9"/>
  <c r="P175" i="9"/>
  <c r="AJ192" i="9"/>
  <c r="BS204" i="9"/>
  <c r="BM185" i="9"/>
  <c r="BM128" i="9"/>
  <c r="AJ168" i="9"/>
  <c r="M191" i="9"/>
  <c r="BA153" i="9"/>
  <c r="CC155" i="9"/>
  <c r="CL214" i="9"/>
  <c r="BH216" i="9"/>
  <c r="CX125" i="9"/>
  <c r="U175" i="9"/>
  <c r="BM161" i="9"/>
  <c r="DB224" i="9"/>
  <c r="CJ162" i="9"/>
  <c r="Q206" i="9"/>
  <c r="DD127" i="9"/>
  <c r="AX119" i="9"/>
  <c r="BK191" i="9"/>
  <c r="DD189" i="9"/>
  <c r="BN172" i="9"/>
  <c r="AG131" i="9"/>
  <c r="CN197" i="9"/>
  <c r="CY211" i="9"/>
  <c r="J187" i="9"/>
  <c r="CC211" i="9"/>
  <c r="Z138" i="9"/>
  <c r="CQ119" i="9"/>
  <c r="CN135" i="9"/>
  <c r="BR141" i="9"/>
  <c r="BG172" i="9"/>
  <c r="AI141" i="9"/>
  <c r="CX131" i="9"/>
  <c r="CB172" i="9"/>
  <c r="AU195" i="9"/>
  <c r="DB186" i="9"/>
  <c r="DA120" i="9"/>
  <c r="CI162" i="9"/>
  <c r="CH206" i="9"/>
  <c r="BT194" i="9"/>
  <c r="P183" i="9"/>
  <c r="CA153" i="9"/>
  <c r="Y126" i="9"/>
  <c r="CS142" i="9"/>
  <c r="CJ176" i="9"/>
  <c r="CP165" i="9"/>
  <c r="AS205" i="9"/>
  <c r="AO189" i="9"/>
  <c r="AM173" i="9"/>
  <c r="BH207" i="9"/>
  <c r="AO213" i="9"/>
  <c r="AF186" i="9"/>
  <c r="AM177" i="9"/>
  <c r="CT178" i="9"/>
  <c r="CU169" i="9"/>
  <c r="BA194" i="9"/>
  <c r="AC185" i="9"/>
  <c r="M203" i="9"/>
  <c r="AZ151" i="9"/>
  <c r="AX210" i="9"/>
  <c r="DA162" i="9"/>
  <c r="CN190" i="9"/>
  <c r="CI171" i="9"/>
  <c r="CV172" i="9"/>
  <c r="I181" i="9"/>
  <c r="BK179" i="9"/>
  <c r="BB200" i="9"/>
  <c r="AT216" i="9"/>
  <c r="BQ144" i="9"/>
  <c r="BF216" i="9"/>
  <c r="AM199" i="9"/>
  <c r="R170" i="9"/>
  <c r="CV140" i="9"/>
  <c r="AQ125" i="9"/>
  <c r="CT166" i="9"/>
  <c r="BS200" i="9"/>
  <c r="G177" i="9"/>
  <c r="G147" i="9"/>
  <c r="DF224" i="9"/>
  <c r="CC131" i="9"/>
  <c r="CJ118" i="9"/>
  <c r="AA166" i="9"/>
  <c r="BY122" i="9"/>
  <c r="BS199" i="9"/>
  <c r="F160" i="9"/>
  <c r="S211" i="9"/>
  <c r="AY128" i="9"/>
  <c r="CA171" i="9"/>
  <c r="BT196" i="9"/>
  <c r="BC151" i="9"/>
  <c r="AW198" i="9"/>
  <c r="AA212" i="9"/>
  <c r="DD153" i="9"/>
  <c r="Y143" i="9"/>
  <c r="BZ180" i="9"/>
  <c r="F222" i="9"/>
  <c r="AA158" i="9"/>
  <c r="BY208" i="9"/>
  <c r="BW171" i="9"/>
  <c r="N190" i="9"/>
  <c r="BQ197" i="9"/>
  <c r="CH152" i="9"/>
  <c r="CG157" i="9"/>
  <c r="CH175" i="9"/>
  <c r="CZ164" i="9"/>
  <c r="AX220" i="9"/>
  <c r="H156" i="9"/>
  <c r="DC150" i="9"/>
  <c r="W179" i="9"/>
  <c r="DG213" i="9"/>
  <c r="H222" i="9"/>
  <c r="CJ201" i="9"/>
  <c r="J164" i="9"/>
  <c r="CB208" i="9"/>
  <c r="AM217" i="9"/>
  <c r="AZ157" i="9"/>
  <c r="BK118" i="9"/>
  <c r="CM133" i="9"/>
  <c r="AB138" i="9"/>
  <c r="CL223" i="9"/>
  <c r="DA172" i="9"/>
  <c r="CK139" i="9"/>
  <c r="CN147" i="9"/>
  <c r="CQ179" i="9"/>
  <c r="BG159" i="9"/>
  <c r="CD200" i="9"/>
  <c r="T152" i="9"/>
  <c r="M137" i="9"/>
  <c r="BQ198" i="9"/>
  <c r="P208" i="9"/>
  <c r="CO162" i="9"/>
  <c r="AA214" i="9"/>
  <c r="AG191" i="9"/>
  <c r="N135" i="9"/>
  <c r="BJ213" i="9"/>
  <c r="CD217" i="9"/>
  <c r="AH177" i="9"/>
  <c r="CZ184" i="9"/>
  <c r="BV167" i="9"/>
  <c r="CJ173" i="9"/>
  <c r="R196" i="9"/>
  <c r="T135" i="9"/>
  <c r="CA192" i="9"/>
  <c r="AJ139" i="9"/>
  <c r="BX181" i="9"/>
  <c r="AA203" i="9"/>
  <c r="DC137" i="9"/>
  <c r="BR131" i="9"/>
  <c r="BV208" i="9"/>
  <c r="AU206" i="9"/>
  <c r="AF142" i="9"/>
  <c r="BK170" i="9"/>
  <c r="BF165" i="9"/>
  <c r="AU210" i="9"/>
  <c r="CT144" i="9"/>
  <c r="AL174" i="9"/>
  <c r="BH152" i="9"/>
  <c r="T161" i="9"/>
  <c r="L127" i="9"/>
  <c r="AS219" i="9"/>
  <c r="H183" i="9"/>
  <c r="AI184" i="9"/>
  <c r="CI120" i="9"/>
  <c r="CI142" i="9"/>
  <c r="BN128" i="9"/>
  <c r="CK154" i="9"/>
  <c r="CJ223" i="9"/>
  <c r="CC169" i="9"/>
  <c r="AM145" i="9"/>
  <c r="CM163" i="9"/>
  <c r="Z209" i="9"/>
  <c r="CW206" i="9"/>
  <c r="CI145" i="9"/>
  <c r="CT174" i="9"/>
  <c r="BR175" i="9"/>
  <c r="BF194" i="9"/>
  <c r="BM196" i="9"/>
  <c r="CK223" i="9"/>
  <c r="BT225" i="9"/>
  <c r="AA179" i="9"/>
  <c r="AI175" i="9"/>
  <c r="AT224" i="9"/>
  <c r="CZ155" i="9"/>
  <c r="BM183" i="9"/>
  <c r="AI146" i="9"/>
  <c r="DA190" i="9"/>
  <c r="BW179" i="9"/>
  <c r="BZ196" i="9"/>
  <c r="V199" i="9"/>
  <c r="AN160" i="9"/>
  <c r="AV220" i="9"/>
  <c r="BF204" i="9"/>
  <c r="Q127" i="9"/>
  <c r="CT162" i="9"/>
  <c r="Z168" i="9"/>
  <c r="BI138" i="9"/>
  <c r="BR152" i="9"/>
  <c r="AI145" i="9"/>
  <c r="V198" i="9"/>
  <c r="V151" i="9"/>
  <c r="V139" i="9"/>
  <c r="CG178" i="9"/>
  <c r="AC118" i="9"/>
  <c r="AS121" i="9"/>
  <c r="Z175" i="9"/>
  <c r="DA137" i="9"/>
  <c r="CS129" i="9"/>
  <c r="AU131" i="9"/>
  <c r="AC131" i="9"/>
  <c r="T200" i="9"/>
  <c r="AZ160" i="9"/>
  <c r="E154" i="9"/>
  <c r="AC132" i="9"/>
  <c r="BM120" i="9"/>
  <c r="CJ169" i="9"/>
  <c r="AF128" i="9"/>
  <c r="BH131" i="9"/>
  <c r="AZ197" i="9"/>
  <c r="CH125" i="9"/>
  <c r="AA122" i="9"/>
  <c r="F183" i="9"/>
  <c r="AE184" i="9"/>
  <c r="CR173" i="9"/>
  <c r="AZ218" i="9"/>
  <c r="CL216" i="9"/>
  <c r="BN148" i="9"/>
  <c r="BH138" i="9"/>
  <c r="CO143" i="9"/>
  <c r="P162" i="9"/>
  <c r="H139" i="9"/>
  <c r="Q225" i="9"/>
  <c r="AT127" i="9"/>
  <c r="CC172" i="9"/>
  <c r="BY124" i="9"/>
  <c r="AQ152" i="9"/>
  <c r="CU213" i="9"/>
  <c r="CY189" i="9"/>
  <c r="BY160" i="9"/>
  <c r="H182" i="9"/>
  <c r="AK134" i="9"/>
  <c r="CE163" i="9"/>
  <c r="CC217" i="9"/>
  <c r="CZ169" i="9"/>
  <c r="BS201" i="9"/>
  <c r="DF130" i="9"/>
  <c r="BG135" i="9"/>
  <c r="U165" i="9"/>
  <c r="AC190" i="9"/>
  <c r="G120" i="9"/>
  <c r="BP136" i="9"/>
  <c r="CI156" i="9"/>
  <c r="BQ142" i="9"/>
  <c r="CI165" i="9"/>
  <c r="BQ157" i="9"/>
  <c r="CT160" i="9"/>
  <c r="K151" i="9"/>
  <c r="CO139" i="9"/>
  <c r="V191" i="9"/>
  <c r="CZ136" i="9"/>
  <c r="BL127" i="9"/>
  <c r="BT202" i="9"/>
  <c r="DF147" i="9"/>
  <c r="K160" i="9"/>
  <c r="AC181" i="9"/>
  <c r="BE215" i="9"/>
  <c r="BJ223" i="9"/>
  <c r="AA128" i="9"/>
  <c r="AG224" i="9"/>
  <c r="CZ224" i="9"/>
  <c r="DG181" i="9"/>
  <c r="CF136" i="9"/>
  <c r="AL205" i="9"/>
  <c r="BU153" i="9"/>
  <c r="CA201" i="9"/>
  <c r="CJ154" i="9"/>
  <c r="F38" i="14"/>
  <c r="F65" i="14" s="1"/>
  <c r="F16" i="16"/>
  <c r="F24" i="16" s="1"/>
  <c r="F36" i="15"/>
  <c r="F49" i="15" s="1"/>
  <c r="I118" i="8"/>
  <c r="AC36" i="15"/>
  <c r="AC49" i="15" s="1"/>
  <c r="AC16" i="16"/>
  <c r="AC24" i="16" s="1"/>
  <c r="AC38" i="14"/>
  <c r="AC65" i="14" s="1"/>
  <c r="AF118" i="8"/>
  <c r="M13" i="5"/>
  <c r="F21" i="4"/>
  <c r="F12" i="4"/>
  <c r="G36" i="15"/>
  <c r="G49" i="15" s="1"/>
  <c r="G16" i="16"/>
  <c r="G24" i="16" s="1"/>
  <c r="J118" i="8"/>
  <c r="G38" i="14"/>
  <c r="G65" i="14" s="1"/>
  <c r="Y38" i="14"/>
  <c r="Y65" i="14" s="1"/>
  <c r="AB118" i="8"/>
  <c r="Y36" i="15"/>
  <c r="Y49" i="15" s="1"/>
  <c r="Y16" i="16"/>
  <c r="Y24" i="16" s="1"/>
  <c r="E24" i="16"/>
  <c r="E67" i="21"/>
  <c r="E49" i="15"/>
  <c r="E100" i="19" s="1"/>
  <c r="E87" i="19"/>
  <c r="E65" i="14"/>
  <c r="E116" i="17" s="1"/>
  <c r="E89" i="17"/>
  <c r="J21" i="4" l="1"/>
  <c r="AL13" i="5"/>
  <c r="H21" i="4"/>
  <c r="W19" i="5"/>
  <c r="G21" i="4"/>
  <c r="W18" i="5"/>
  <c r="I21" i="4"/>
  <c r="AL12" i="5"/>
  <c r="D169" i="9"/>
  <c r="DH169" i="9" s="1"/>
  <c r="K61" i="8" s="1"/>
  <c r="D120" i="9"/>
  <c r="DH120" i="9" s="1"/>
  <c r="K12" i="8" s="1"/>
  <c r="D174" i="9"/>
  <c r="DH174" i="9" s="1"/>
  <c r="K66" i="8" s="1"/>
  <c r="D134" i="9"/>
  <c r="DH134" i="9" s="1"/>
  <c r="K26" i="8" s="1"/>
  <c r="D167" i="9"/>
  <c r="DH167" i="9" s="1"/>
  <c r="K59" i="8" s="1"/>
  <c r="D215" i="9"/>
  <c r="DH215" i="9" s="1"/>
  <c r="K107" i="8" s="1"/>
  <c r="D157" i="9"/>
  <c r="DH157" i="9" s="1"/>
  <c r="K49" i="8" s="1"/>
  <c r="D191" i="9"/>
  <c r="DH191" i="9" s="1"/>
  <c r="K83" i="8" s="1"/>
  <c r="D128" i="9"/>
  <c r="DH128" i="9" s="1"/>
  <c r="K20" i="8" s="1"/>
  <c r="D190" i="9"/>
  <c r="DH190" i="9" s="1"/>
  <c r="K82" i="8" s="1"/>
  <c r="D223" i="9"/>
  <c r="DH223" i="9" s="1"/>
  <c r="K115" i="8" s="1"/>
  <c r="D148" i="9"/>
  <c r="DH148" i="9" s="1"/>
  <c r="K40" i="8" s="1"/>
  <c r="D216" i="9"/>
  <c r="DH216" i="9" s="1"/>
  <c r="K108" i="8" s="1"/>
  <c r="D146" i="9"/>
  <c r="DH146" i="9" s="1"/>
  <c r="K38" i="8" s="1"/>
  <c r="D166" i="9"/>
  <c r="DH166" i="9" s="1"/>
  <c r="K58" i="8" s="1"/>
  <c r="D192" i="9"/>
  <c r="DH192" i="9" s="1"/>
  <c r="K84" i="8" s="1"/>
  <c r="D149" i="9"/>
  <c r="DH149" i="9" s="1"/>
  <c r="K41" i="8" s="1"/>
  <c r="D152" i="9"/>
  <c r="DH152" i="9" s="1"/>
  <c r="K44" i="8" s="1"/>
  <c r="D199" i="9"/>
  <c r="DH199" i="9" s="1"/>
  <c r="K91" i="8" s="1"/>
  <c r="D182" i="9"/>
  <c r="DH182" i="9" s="1"/>
  <c r="K74" i="8" s="1"/>
  <c r="D156" i="9"/>
  <c r="DH156" i="9" s="1"/>
  <c r="K48" i="8" s="1"/>
  <c r="D196" i="9"/>
  <c r="DH196" i="9" s="1"/>
  <c r="K88" i="8" s="1"/>
  <c r="D210" i="9"/>
  <c r="DH210" i="9" s="1"/>
  <c r="K102" i="8" s="1"/>
  <c r="D121" i="9"/>
  <c r="DH121" i="9" s="1"/>
  <c r="K13" i="8" s="1"/>
  <c r="D131" i="9"/>
  <c r="DH131" i="9" s="1"/>
  <c r="K23" i="8" s="1"/>
  <c r="D212" i="9"/>
  <c r="DH212" i="9" s="1"/>
  <c r="K104" i="8" s="1"/>
  <c r="D125" i="9"/>
  <c r="DH125" i="9" s="1"/>
  <c r="K17" i="8" s="1"/>
  <c r="D151" i="9"/>
  <c r="DH151" i="9" s="1"/>
  <c r="K43" i="8" s="1"/>
  <c r="D213" i="9"/>
  <c r="DH213" i="9" s="1"/>
  <c r="K105" i="8" s="1"/>
  <c r="D193" i="9"/>
  <c r="DH193" i="9" s="1"/>
  <c r="K85" i="8" s="1"/>
  <c r="D124" i="9"/>
  <c r="DH124" i="9" s="1"/>
  <c r="K16" i="8" s="1"/>
  <c r="D224" i="9"/>
  <c r="DH224" i="9" s="1"/>
  <c r="K116" i="8" s="1"/>
  <c r="D163" i="9"/>
  <c r="DH163" i="9" s="1"/>
  <c r="K55" i="8" s="1"/>
  <c r="D170" i="9"/>
  <c r="DH170" i="9" s="1"/>
  <c r="K62" i="8" s="1"/>
  <c r="D209" i="9"/>
  <c r="DH209" i="9" s="1"/>
  <c r="K101" i="8" s="1"/>
  <c r="D205" i="9"/>
  <c r="DH205" i="9" s="1"/>
  <c r="K97" i="8" s="1"/>
  <c r="D219" i="9"/>
  <c r="DH219" i="9" s="1"/>
  <c r="K111" i="8" s="1"/>
  <c r="D208" i="9"/>
  <c r="DH208" i="9" s="1"/>
  <c r="K100" i="8" s="1"/>
  <c r="D184" i="9"/>
  <c r="DH184" i="9" s="1"/>
  <c r="K76" i="8" s="1"/>
  <c r="D150" i="9"/>
  <c r="DH150" i="9" s="1"/>
  <c r="K42" i="8" s="1"/>
  <c r="D141" i="9"/>
  <c r="DH141" i="9" s="1"/>
  <c r="K33" i="8" s="1"/>
  <c r="D188" i="9"/>
  <c r="DH188" i="9" s="1"/>
  <c r="K80" i="8" s="1"/>
  <c r="D187" i="9"/>
  <c r="DH187" i="9" s="1"/>
  <c r="K79" i="8" s="1"/>
  <c r="D162" i="9"/>
  <c r="DH162" i="9" s="1"/>
  <c r="K54" i="8" s="1"/>
  <c r="D204" i="9"/>
  <c r="DH204" i="9" s="1"/>
  <c r="K96" i="8" s="1"/>
  <c r="D161" i="9"/>
  <c r="DH161" i="9" s="1"/>
  <c r="K53" i="8" s="1"/>
  <c r="DH117" i="9"/>
  <c r="D194" i="9"/>
  <c r="DH194" i="9" s="1"/>
  <c r="K86" i="8" s="1"/>
  <c r="D147" i="9"/>
  <c r="DH147" i="9" s="1"/>
  <c r="K39" i="8" s="1"/>
  <c r="D172" i="9"/>
  <c r="DH172" i="9" s="1"/>
  <c r="K64" i="8" s="1"/>
  <c r="D183" i="9"/>
  <c r="DH183" i="9" s="1"/>
  <c r="K75" i="8" s="1"/>
  <c r="D143" i="9"/>
  <c r="DH143" i="9" s="1"/>
  <c r="K35" i="8" s="1"/>
  <c r="D214" i="9"/>
  <c r="DH214" i="9" s="1"/>
  <c r="K106" i="8" s="1"/>
  <c r="D197" i="9"/>
  <c r="DH197" i="9" s="1"/>
  <c r="K89" i="8" s="1"/>
  <c r="D158" i="9"/>
  <c r="DH158" i="9" s="1"/>
  <c r="K50" i="8" s="1"/>
  <c r="D220" i="9"/>
  <c r="DH220" i="9" s="1"/>
  <c r="K112" i="8" s="1"/>
  <c r="D202" i="9"/>
  <c r="DH202" i="9" s="1"/>
  <c r="K94" i="8" s="1"/>
  <c r="D171" i="9"/>
  <c r="DH171" i="9" s="1"/>
  <c r="K63" i="8" s="1"/>
  <c r="D159" i="9"/>
  <c r="DH159" i="9" s="1"/>
  <c r="K51" i="8" s="1"/>
  <c r="D153" i="9"/>
  <c r="DH153" i="9" s="1"/>
  <c r="K45" i="8" s="1"/>
  <c r="D186" i="9"/>
  <c r="DH186" i="9" s="1"/>
  <c r="K78" i="8" s="1"/>
  <c r="D203" i="9"/>
  <c r="DH203" i="9" s="1"/>
  <c r="K95" i="8" s="1"/>
  <c r="D130" i="9"/>
  <c r="DH130" i="9" s="1"/>
  <c r="K22" i="8" s="1"/>
  <c r="D155" i="9"/>
  <c r="DH155" i="9" s="1"/>
  <c r="K47" i="8" s="1"/>
  <c r="D118" i="9"/>
  <c r="DH118" i="9" s="1"/>
  <c r="K10" i="8" s="1"/>
  <c r="D185" i="9"/>
  <c r="DH185" i="9" s="1"/>
  <c r="K77" i="8" s="1"/>
  <c r="D137" i="9"/>
  <c r="DH137" i="9" s="1"/>
  <c r="K29" i="8" s="1"/>
  <c r="D207" i="9"/>
  <c r="DH207" i="9" s="1"/>
  <c r="K99" i="8" s="1"/>
  <c r="D218" i="9"/>
  <c r="DH218" i="9" s="1"/>
  <c r="K110" i="8" s="1"/>
  <c r="D145" i="9"/>
  <c r="DH145" i="9" s="1"/>
  <c r="K37" i="8" s="1"/>
  <c r="D221" i="9"/>
  <c r="DH221" i="9" s="1"/>
  <c r="K113" i="8" s="1"/>
  <c r="D132" i="9"/>
  <c r="DH132" i="9" s="1"/>
  <c r="K24" i="8" s="1"/>
  <c r="D123" i="9"/>
  <c r="DH123" i="9" s="1"/>
  <c r="K15" i="8" s="1"/>
  <c r="D119" i="9"/>
  <c r="DH119" i="9" s="1"/>
  <c r="K11" i="8" s="1"/>
  <c r="D164" i="9"/>
  <c r="DH164" i="9" s="1"/>
  <c r="K56" i="8" s="1"/>
  <c r="D195" i="9"/>
  <c r="DH195" i="9" s="1"/>
  <c r="K87" i="8" s="1"/>
  <c r="D168" i="9"/>
  <c r="DH168" i="9" s="1"/>
  <c r="K60" i="8" s="1"/>
  <c r="D144" i="9"/>
  <c r="DH144" i="9" s="1"/>
  <c r="K36" i="8" s="1"/>
  <c r="D176" i="9"/>
  <c r="DH176" i="9" s="1"/>
  <c r="K68" i="8" s="1"/>
  <c r="D211" i="9"/>
  <c r="DH211" i="9" s="1"/>
  <c r="K103" i="8" s="1"/>
  <c r="D135" i="9"/>
  <c r="DH135" i="9" s="1"/>
  <c r="K27" i="8" s="1"/>
  <c r="D200" i="9"/>
  <c r="DH200" i="9" s="1"/>
  <c r="K92" i="8" s="1"/>
  <c r="D138" i="9"/>
  <c r="DH138" i="9" s="1"/>
  <c r="K30" i="8" s="1"/>
  <c r="D189" i="9"/>
  <c r="DH189" i="9" s="1"/>
  <c r="K81" i="8" s="1"/>
  <c r="D126" i="9"/>
  <c r="DH126" i="9" s="1"/>
  <c r="K18" i="8" s="1"/>
  <c r="D139" i="9"/>
  <c r="DH139" i="9" s="1"/>
  <c r="K31" i="8" s="1"/>
  <c r="D222" i="9"/>
  <c r="DH222" i="9" s="1"/>
  <c r="K114" i="8" s="1"/>
  <c r="D127" i="9"/>
  <c r="DH127" i="9" s="1"/>
  <c r="K19" i="8" s="1"/>
  <c r="D175" i="9"/>
  <c r="DH175" i="9" s="1"/>
  <c r="K67" i="8" s="1"/>
  <c r="D178" i="9"/>
  <c r="DH178" i="9" s="1"/>
  <c r="K70" i="8" s="1"/>
  <c r="D198" i="9"/>
  <c r="DH198" i="9" s="1"/>
  <c r="K90" i="8" s="1"/>
  <c r="D179" i="9"/>
  <c r="DH179" i="9" s="1"/>
  <c r="K71" i="8" s="1"/>
  <c r="D140" i="9"/>
  <c r="DH140" i="9" s="1"/>
  <c r="K32" i="8" s="1"/>
  <c r="D142" i="9"/>
  <c r="DH142" i="9" s="1"/>
  <c r="K34" i="8" s="1"/>
  <c r="D160" i="9"/>
  <c r="DH160" i="9" s="1"/>
  <c r="K52" i="8" s="1"/>
  <c r="D136" i="9"/>
  <c r="DH136" i="9" s="1"/>
  <c r="K28" i="8" s="1"/>
  <c r="D122" i="9"/>
  <c r="DH122" i="9" s="1"/>
  <c r="K14" i="8" s="1"/>
  <c r="D217" i="9"/>
  <c r="DH217" i="9" s="1"/>
  <c r="K109" i="8" s="1"/>
  <c r="D129" i="9"/>
  <c r="DH129" i="9" s="1"/>
  <c r="K21" i="8" s="1"/>
  <c r="D173" i="9"/>
  <c r="DH173" i="9" s="1"/>
  <c r="K65" i="8" s="1"/>
  <c r="D133" i="9"/>
  <c r="DH133" i="9" s="1"/>
  <c r="K25" i="8" s="1"/>
  <c r="D154" i="9"/>
  <c r="DH154" i="9" s="1"/>
  <c r="K46" i="8" s="1"/>
  <c r="D201" i="9"/>
  <c r="DH201" i="9" s="1"/>
  <c r="K93" i="8" s="1"/>
  <c r="D206" i="9"/>
  <c r="DH206" i="9" s="1"/>
  <c r="K98" i="8" s="1"/>
  <c r="D181" i="9"/>
  <c r="DH181" i="9" s="1"/>
  <c r="K73" i="8" s="1"/>
  <c r="D225" i="9"/>
  <c r="DH225" i="9" s="1"/>
  <c r="K117" i="8" s="1"/>
  <c r="D180" i="9"/>
  <c r="DH180" i="9" s="1"/>
  <c r="K72" i="8" s="1"/>
  <c r="D177" i="9"/>
  <c r="DH177" i="9" s="1"/>
  <c r="K69" i="8" s="1"/>
  <c r="D165" i="9"/>
  <c r="DH165" i="9" s="1"/>
  <c r="K57" i="8" s="1"/>
  <c r="E43" i="21"/>
  <c r="E75" i="21"/>
  <c r="M10" i="8" l="1"/>
  <c r="L10" i="8"/>
  <c r="H62" i="14"/>
  <c r="M112" i="8"/>
  <c r="L112" i="8"/>
  <c r="M83" i="8"/>
  <c r="L83" i="8"/>
  <c r="H38" i="14"/>
  <c r="H36" i="15"/>
  <c r="M79" i="8"/>
  <c r="L79" i="8"/>
  <c r="H16" i="16"/>
  <c r="L80" i="8"/>
  <c r="H39" i="14"/>
  <c r="H17" i="16"/>
  <c r="M80" i="8"/>
  <c r="H37" i="15"/>
  <c r="L33" i="8"/>
  <c r="M33" i="8"/>
  <c r="L65" i="8"/>
  <c r="M65" i="8"/>
  <c r="L19" i="8"/>
  <c r="M19" i="8"/>
  <c r="H44" i="14"/>
  <c r="L87" i="8"/>
  <c r="I44" i="14" s="1"/>
  <c r="M87" i="8"/>
  <c r="J44" i="14" s="1"/>
  <c r="M47" i="8"/>
  <c r="L47" i="8"/>
  <c r="M35" i="8"/>
  <c r="L35" i="8"/>
  <c r="M42" i="8"/>
  <c r="L42" i="8"/>
  <c r="L43" i="8"/>
  <c r="M43" i="8"/>
  <c r="M84" i="8"/>
  <c r="H39" i="15"/>
  <c r="H19" i="16"/>
  <c r="L84" i="8"/>
  <c r="H41" i="14"/>
  <c r="L26" i="8"/>
  <c r="M26" i="8"/>
  <c r="M103" i="8"/>
  <c r="J54" i="14" s="1"/>
  <c r="H54" i="14"/>
  <c r="L103" i="8"/>
  <c r="I54" i="14" s="1"/>
  <c r="H47" i="15"/>
  <c r="L116" i="8"/>
  <c r="H63" i="14"/>
  <c r="M116" i="8"/>
  <c r="L90" i="8"/>
  <c r="I47" i="14" s="1"/>
  <c r="H47" i="14"/>
  <c r="M90" i="8"/>
  <c r="J47" i="14" s="1"/>
  <c r="M49" i="8"/>
  <c r="H22" i="15"/>
  <c r="L49" i="8"/>
  <c r="H22" i="14"/>
  <c r="H46" i="14"/>
  <c r="M89" i="8"/>
  <c r="J46" i="14" s="1"/>
  <c r="L89" i="8"/>
  <c r="I46" i="14" s="1"/>
  <c r="M107" i="8"/>
  <c r="L107" i="8"/>
  <c r="H58" i="14"/>
  <c r="M60" i="8"/>
  <c r="L60" i="8"/>
  <c r="M41" i="8"/>
  <c r="H20" i="14"/>
  <c r="H20" i="15"/>
  <c r="L41" i="8"/>
  <c r="M56" i="8"/>
  <c r="L56" i="8"/>
  <c r="H27" i="14"/>
  <c r="H27" i="15"/>
  <c r="H14" i="15"/>
  <c r="H13" i="16"/>
  <c r="M17" i="8"/>
  <c r="L17" i="8"/>
  <c r="H14" i="14"/>
  <c r="M109" i="8"/>
  <c r="L109" i="8"/>
  <c r="L95" i="8"/>
  <c r="M95" i="8"/>
  <c r="L104" i="8"/>
  <c r="I55" i="14" s="1"/>
  <c r="H55" i="14"/>
  <c r="M104" i="8"/>
  <c r="J55" i="14" s="1"/>
  <c r="M18" i="8"/>
  <c r="L18" i="8"/>
  <c r="H37" i="14"/>
  <c r="M78" i="8"/>
  <c r="H35" i="15"/>
  <c r="L78" i="8"/>
  <c r="M39" i="8"/>
  <c r="L39" i="8"/>
  <c r="M111" i="8"/>
  <c r="J60" i="14" s="1"/>
  <c r="L111" i="8"/>
  <c r="I60" i="14" s="1"/>
  <c r="H60" i="14"/>
  <c r="M23" i="8"/>
  <c r="H16" i="15"/>
  <c r="L23" i="8"/>
  <c r="H16" i="14"/>
  <c r="M108" i="8"/>
  <c r="L108" i="8"/>
  <c r="L61" i="8"/>
  <c r="M61" i="8"/>
  <c r="M99" i="8"/>
  <c r="L99" i="8"/>
  <c r="H42" i="15"/>
  <c r="H51" i="14"/>
  <c r="M54" i="8"/>
  <c r="H25" i="15"/>
  <c r="L54" i="8"/>
  <c r="H25" i="14"/>
  <c r="H40" i="15"/>
  <c r="H20" i="16"/>
  <c r="L93" i="8"/>
  <c r="H49" i="14"/>
  <c r="M93" i="8"/>
  <c r="M50" i="8"/>
  <c r="L50" i="8"/>
  <c r="H36" i="14"/>
  <c r="L77" i="8"/>
  <c r="M77" i="8"/>
  <c r="H34" i="15"/>
  <c r="L44" i="8"/>
  <c r="M44" i="8"/>
  <c r="L106" i="8"/>
  <c r="H45" i="15"/>
  <c r="H57" i="14"/>
  <c r="M106" i="8"/>
  <c r="M114" i="8"/>
  <c r="L114" i="8"/>
  <c r="M76" i="8"/>
  <c r="L76" i="8"/>
  <c r="L31" i="8"/>
  <c r="M31" i="8"/>
  <c r="H19" i="14"/>
  <c r="H19" i="15"/>
  <c r="L38" i="8"/>
  <c r="M38" i="8"/>
  <c r="M14" i="8"/>
  <c r="L14" i="8"/>
  <c r="H12" i="14"/>
  <c r="H12" i="15"/>
  <c r="H11" i="16"/>
  <c r="L28" i="8"/>
  <c r="M28" i="8"/>
  <c r="H17" i="15"/>
  <c r="H17" i="14"/>
  <c r="H18" i="16"/>
  <c r="H40" i="14"/>
  <c r="H38" i="15"/>
  <c r="L81" i="8"/>
  <c r="M81" i="8"/>
  <c r="L24" i="8"/>
  <c r="M24" i="8"/>
  <c r="H21" i="14"/>
  <c r="H21" i="15"/>
  <c r="M45" i="8"/>
  <c r="L45" i="8"/>
  <c r="H43" i="14"/>
  <c r="M86" i="8"/>
  <c r="J43" i="14" s="1"/>
  <c r="L86" i="8"/>
  <c r="I43" i="14" s="1"/>
  <c r="L97" i="8"/>
  <c r="M97" i="8"/>
  <c r="H10" i="16"/>
  <c r="L13" i="8"/>
  <c r="H11" i="14"/>
  <c r="M13" i="8"/>
  <c r="H11" i="15"/>
  <c r="L40" i="8"/>
  <c r="M40" i="8"/>
  <c r="L71" i="8"/>
  <c r="H14" i="16"/>
  <c r="H32" i="14"/>
  <c r="M71" i="8"/>
  <c r="H32" i="15"/>
  <c r="L36" i="8"/>
  <c r="H18" i="15"/>
  <c r="M36" i="8"/>
  <c r="H18" i="14"/>
  <c r="H44" i="15"/>
  <c r="L105" i="8"/>
  <c r="H56" i="14"/>
  <c r="M105" i="8"/>
  <c r="H28" i="14"/>
  <c r="M58" i="8"/>
  <c r="L58" i="8"/>
  <c r="H28" i="15"/>
  <c r="L69" i="8"/>
  <c r="M69" i="8"/>
  <c r="M72" i="8"/>
  <c r="L72" i="8"/>
  <c r="M52" i="8"/>
  <c r="L52" i="8"/>
  <c r="L30" i="8"/>
  <c r="M30" i="8"/>
  <c r="M113" i="8"/>
  <c r="J61" i="14" s="1"/>
  <c r="L113" i="8"/>
  <c r="I61" i="14" s="1"/>
  <c r="H61" i="14"/>
  <c r="H23" i="14"/>
  <c r="L51" i="8"/>
  <c r="M51" i="8"/>
  <c r="H23" i="15"/>
  <c r="H43" i="15"/>
  <c r="L101" i="8"/>
  <c r="M101" i="8"/>
  <c r="H52" i="14"/>
  <c r="H53" i="14"/>
  <c r="M102" i="8"/>
  <c r="J53" i="14" s="1"/>
  <c r="L102" i="8"/>
  <c r="I53" i="14" s="1"/>
  <c r="M115" i="8"/>
  <c r="L115" i="8"/>
  <c r="H41" i="15"/>
  <c r="H50" i="14"/>
  <c r="H21" i="16"/>
  <c r="M98" i="8"/>
  <c r="L98" i="8"/>
  <c r="L74" i="8"/>
  <c r="I34" i="14" s="1"/>
  <c r="H34" i="14"/>
  <c r="M74" i="8"/>
  <c r="J34" i="14" s="1"/>
  <c r="M29" i="8"/>
  <c r="L29" i="8"/>
  <c r="L91" i="8"/>
  <c r="M91" i="8"/>
  <c r="H48" i="14"/>
  <c r="M70" i="8"/>
  <c r="L70" i="8"/>
  <c r="L85" i="8"/>
  <c r="I42" i="14" s="1"/>
  <c r="M85" i="8"/>
  <c r="J42" i="14" s="1"/>
  <c r="H42" i="14"/>
  <c r="L25" i="8"/>
  <c r="M25" i="8"/>
  <c r="DH226" i="9"/>
  <c r="H15" i="15"/>
  <c r="L21" i="8"/>
  <c r="M21" i="8"/>
  <c r="H15" i="14"/>
  <c r="M75" i="8"/>
  <c r="L75" i="8"/>
  <c r="H15" i="16"/>
  <c r="H33" i="15"/>
  <c r="H35" i="14"/>
  <c r="M66" i="8"/>
  <c r="L66" i="8"/>
  <c r="M100" i="8"/>
  <c r="L100" i="8"/>
  <c r="L57" i="8"/>
  <c r="M57" i="8"/>
  <c r="M15" i="8"/>
  <c r="H13" i="14"/>
  <c r="H12" i="16"/>
  <c r="L15" i="8"/>
  <c r="H13" i="15"/>
  <c r="M117" i="8"/>
  <c r="H64" i="14"/>
  <c r="H23" i="16"/>
  <c r="L117" i="8"/>
  <c r="H48" i="15"/>
  <c r="L34" i="8"/>
  <c r="M34" i="8"/>
  <c r="M92" i="8"/>
  <c r="L92" i="8"/>
  <c r="L37" i="8"/>
  <c r="M37" i="8"/>
  <c r="L63" i="8"/>
  <c r="M63" i="8"/>
  <c r="M53" i="8"/>
  <c r="H24" i="14"/>
  <c r="H24" i="15"/>
  <c r="L53" i="8"/>
  <c r="H29" i="14"/>
  <c r="H29" i="15"/>
  <c r="M62" i="8"/>
  <c r="L62" i="8"/>
  <c r="M88" i="8"/>
  <c r="J45" i="14" s="1"/>
  <c r="H45" i="14"/>
  <c r="L88" i="8"/>
  <c r="I45" i="14" s="1"/>
  <c r="L82" i="8"/>
  <c r="M82" i="8"/>
  <c r="L68" i="8"/>
  <c r="M68" i="8"/>
  <c r="L16" i="8"/>
  <c r="M16" i="8"/>
  <c r="L46" i="8"/>
  <c r="M46" i="8"/>
  <c r="M67" i="8"/>
  <c r="L67" i="8"/>
  <c r="L59" i="8"/>
  <c r="M59" i="8"/>
  <c r="M22" i="8"/>
  <c r="L22" i="8"/>
  <c r="M11" i="8"/>
  <c r="L11" i="8"/>
  <c r="H10" i="15"/>
  <c r="H10" i="14"/>
  <c r="M64" i="8"/>
  <c r="H30" i="15"/>
  <c r="H30" i="14"/>
  <c r="L64" i="8"/>
  <c r="L12" i="8"/>
  <c r="M12" i="8"/>
  <c r="H33" i="14"/>
  <c r="L73" i="8"/>
  <c r="I33" i="14" s="1"/>
  <c r="M73" i="8"/>
  <c r="J33" i="14" s="1"/>
  <c r="L32" i="8"/>
  <c r="M32" i="8"/>
  <c r="H31" i="15"/>
  <c r="L27" i="8"/>
  <c r="M27" i="8"/>
  <c r="H31" i="14"/>
  <c r="L110" i="8"/>
  <c r="M110" i="8"/>
  <c r="H59" i="14"/>
  <c r="H46" i="15"/>
  <c r="L94" i="8"/>
  <c r="M94" i="8"/>
  <c r="L96" i="8"/>
  <c r="M96" i="8"/>
  <c r="M55" i="8"/>
  <c r="H26" i="15"/>
  <c r="L55" i="8"/>
  <c r="H26" i="14"/>
  <c r="L48" i="8"/>
  <c r="M48" i="8"/>
  <c r="M20" i="8"/>
  <c r="L20" i="8"/>
  <c r="I58" i="14" l="1"/>
  <c r="J58" i="14"/>
  <c r="J21" i="15"/>
  <c r="J21" i="14"/>
  <c r="J17" i="15"/>
  <c r="J17" i="14"/>
  <c r="J36" i="14"/>
  <c r="J34" i="15"/>
  <c r="I17" i="15"/>
  <c r="I17" i="14"/>
  <c r="I34" i="15"/>
  <c r="I36" i="14"/>
  <c r="J25" i="14"/>
  <c r="J25" i="15"/>
  <c r="J16" i="15"/>
  <c r="J16" i="14"/>
  <c r="I17" i="16"/>
  <c r="I39" i="14"/>
  <c r="I37" i="15"/>
  <c r="I18" i="14"/>
  <c r="I18" i="15"/>
  <c r="I11" i="15"/>
  <c r="I10" i="16"/>
  <c r="I11" i="14"/>
  <c r="J27" i="14"/>
  <c r="J27" i="15"/>
  <c r="J36" i="15"/>
  <c r="J38" i="14"/>
  <c r="J16" i="16"/>
  <c r="I10" i="15"/>
  <c r="I10" i="14"/>
  <c r="I24" i="15"/>
  <c r="I24" i="14"/>
  <c r="I48" i="14"/>
  <c r="I28" i="14"/>
  <c r="I28" i="15"/>
  <c r="J38" i="15"/>
  <c r="J40" i="14"/>
  <c r="J18" i="16"/>
  <c r="I11" i="16"/>
  <c r="I12" i="15"/>
  <c r="I12" i="14"/>
  <c r="J45" i="15"/>
  <c r="J57" i="14"/>
  <c r="J20" i="16"/>
  <c r="J40" i="15"/>
  <c r="J49" i="14"/>
  <c r="J42" i="15"/>
  <c r="J51" i="14"/>
  <c r="I20" i="15"/>
  <c r="I20" i="14"/>
  <c r="J10" i="15"/>
  <c r="J10" i="14"/>
  <c r="I23" i="16"/>
  <c r="I48" i="15"/>
  <c r="I64" i="14"/>
  <c r="J28" i="15"/>
  <c r="J28" i="14"/>
  <c r="J14" i="16"/>
  <c r="J32" i="15"/>
  <c r="J32" i="14"/>
  <c r="I38" i="15"/>
  <c r="I18" i="16"/>
  <c r="I40" i="14"/>
  <c r="J12" i="15"/>
  <c r="J11" i="16"/>
  <c r="J12" i="14"/>
  <c r="I22" i="15"/>
  <c r="I22" i="14"/>
  <c r="I29" i="14"/>
  <c r="I29" i="15"/>
  <c r="J35" i="14"/>
  <c r="J15" i="16"/>
  <c r="J33" i="15"/>
  <c r="I27" i="15"/>
  <c r="I27" i="14"/>
  <c r="I36" i="15"/>
  <c r="I38" i="14"/>
  <c r="I16" i="16"/>
  <c r="I42" i="15"/>
  <c r="I51" i="14"/>
  <c r="I19" i="15"/>
  <c r="I19" i="14"/>
  <c r="I57" i="14"/>
  <c r="I45" i="15"/>
  <c r="J20" i="14"/>
  <c r="J20" i="15"/>
  <c r="J22" i="15"/>
  <c r="J22" i="14"/>
  <c r="I15" i="16"/>
  <c r="I35" i="14"/>
  <c r="I33" i="15"/>
  <c r="I31" i="15"/>
  <c r="I31" i="14"/>
  <c r="J30" i="15"/>
  <c r="J30" i="14"/>
  <c r="J29" i="14"/>
  <c r="J29" i="15"/>
  <c r="J13" i="14"/>
  <c r="J13" i="15"/>
  <c r="J12" i="16"/>
  <c r="J23" i="14"/>
  <c r="J23" i="15"/>
  <c r="J18" i="14"/>
  <c r="J18" i="15"/>
  <c r="J11" i="14"/>
  <c r="J10" i="16"/>
  <c r="J11" i="15"/>
  <c r="J26" i="15"/>
  <c r="J26" i="14"/>
  <c r="I15" i="15"/>
  <c r="I15" i="14"/>
  <c r="H9" i="14"/>
  <c r="H65" i="14" s="1"/>
  <c r="H9" i="15"/>
  <c r="H49" i="15" s="1"/>
  <c r="H9" i="16"/>
  <c r="H24" i="16" s="1"/>
  <c r="K118" i="8"/>
  <c r="H19" i="5" s="1"/>
  <c r="J19" i="14"/>
  <c r="J19" i="15"/>
  <c r="I49" i="14"/>
  <c r="I40" i="15"/>
  <c r="I20" i="16"/>
  <c r="I37" i="14"/>
  <c r="I35" i="15"/>
  <c r="J24" i="14"/>
  <c r="J24" i="15"/>
  <c r="J56" i="14"/>
  <c r="J44" i="15"/>
  <c r="J23" i="16"/>
  <c r="J48" i="15"/>
  <c r="J64" i="14"/>
  <c r="I32" i="14"/>
  <c r="I14" i="16"/>
  <c r="I32" i="15"/>
  <c r="J37" i="14"/>
  <c r="J35" i="15"/>
  <c r="I13" i="16"/>
  <c r="I14" i="15"/>
  <c r="I14" i="14"/>
  <c r="I62" i="14"/>
  <c r="J41" i="15"/>
  <c r="J21" i="16"/>
  <c r="J50" i="14"/>
  <c r="I26" i="14"/>
  <c r="I26" i="15"/>
  <c r="J31" i="15"/>
  <c r="J31" i="14"/>
  <c r="J39" i="15"/>
  <c r="J19" i="16"/>
  <c r="J41" i="14"/>
  <c r="J15" i="15"/>
  <c r="J15" i="14"/>
  <c r="I23" i="14"/>
  <c r="I23" i="15"/>
  <c r="J48" i="14"/>
  <c r="J46" i="15"/>
  <c r="J59" i="14"/>
  <c r="J43" i="15"/>
  <c r="J52" i="14"/>
  <c r="I56" i="14"/>
  <c r="I44" i="15"/>
  <c r="J13" i="16"/>
  <c r="J14" i="14"/>
  <c r="J14" i="15"/>
  <c r="J17" i="16"/>
  <c r="J37" i="15"/>
  <c r="J39" i="14"/>
  <c r="J62" i="14"/>
  <c r="J47" i="15"/>
  <c r="J63" i="14"/>
  <c r="I47" i="15"/>
  <c r="I63" i="14"/>
  <c r="I59" i="14"/>
  <c r="I46" i="15"/>
  <c r="I30" i="15"/>
  <c r="I30" i="14"/>
  <c r="I12" i="16"/>
  <c r="I13" i="14"/>
  <c r="I13" i="15"/>
  <c r="I50" i="14"/>
  <c r="I41" i="15"/>
  <c r="I21" i="16"/>
  <c r="I43" i="15"/>
  <c r="I52" i="14"/>
  <c r="I21" i="14"/>
  <c r="I21" i="15"/>
  <c r="I25" i="15"/>
  <c r="I25" i="14"/>
  <c r="I16" i="14"/>
  <c r="I16" i="15"/>
  <c r="I41" i="14"/>
  <c r="I39" i="15"/>
  <c r="I19" i="16"/>
  <c r="I9" i="14" l="1"/>
  <c r="I65" i="14" s="1"/>
  <c r="I9" i="15"/>
  <c r="I49" i="15" s="1"/>
  <c r="L118" i="8"/>
  <c r="C25" i="5" s="1"/>
  <c r="I9" i="16"/>
  <c r="I24" i="16" s="1"/>
  <c r="D118" i="7" a="1"/>
  <c r="J9" i="15"/>
  <c r="J49" i="15" s="1"/>
  <c r="J9" i="16"/>
  <c r="J24" i="16" s="1"/>
  <c r="J9" i="14"/>
  <c r="J65" i="14" s="1"/>
  <c r="M118" i="8"/>
  <c r="J25" i="5" s="1"/>
  <c r="D118" i="7" l="1"/>
  <c r="CE215" i="7"/>
  <c r="CF177" i="7"/>
  <c r="U205" i="7"/>
  <c r="CG149" i="7"/>
  <c r="O205" i="7"/>
  <c r="DE142" i="7"/>
  <c r="BC216" i="7"/>
  <c r="Q159" i="7"/>
  <c r="BW188" i="7"/>
  <c r="AA195" i="7"/>
  <c r="AR199" i="7"/>
  <c r="S167" i="7"/>
  <c r="AN143" i="7"/>
  <c r="CB218" i="7"/>
  <c r="AO192" i="7"/>
  <c r="L133" i="7"/>
  <c r="AU202" i="7"/>
  <c r="AV173" i="7"/>
  <c r="BO167" i="7"/>
  <c r="BA159" i="7"/>
  <c r="BE224" i="7"/>
  <c r="Z170" i="7"/>
  <c r="AK198" i="7"/>
  <c r="BJ172" i="7"/>
  <c r="CO202" i="7"/>
  <c r="BB140" i="7"/>
  <c r="AR152" i="7"/>
  <c r="CB167" i="7"/>
  <c r="BO187" i="7"/>
  <c r="CW164" i="7"/>
  <c r="AP187" i="7"/>
  <c r="AP171" i="7"/>
  <c r="AW174" i="7"/>
  <c r="F199" i="7"/>
  <c r="P194" i="7"/>
  <c r="F121" i="7"/>
  <c r="CJ149" i="7"/>
  <c r="X153" i="7"/>
  <c r="AM157" i="7"/>
  <c r="Z209" i="7"/>
  <c r="AO149" i="7"/>
  <c r="BS168" i="7"/>
  <c r="BW134" i="7"/>
  <c r="AV184" i="7"/>
  <c r="AE181" i="7"/>
  <c r="AM217" i="7"/>
  <c r="DG164" i="7"/>
  <c r="CU166" i="7"/>
  <c r="BG193" i="7"/>
  <c r="BV137" i="7"/>
  <c r="AE149" i="7"/>
  <c r="BU205" i="7"/>
  <c r="CP210" i="7"/>
  <c r="CY210" i="7"/>
  <c r="P155" i="7"/>
  <c r="AS220" i="7"/>
  <c r="AY220" i="7"/>
  <c r="AJ188" i="7"/>
  <c r="CU188" i="7"/>
  <c r="BZ197" i="7"/>
  <c r="BY174" i="7"/>
  <c r="CQ134" i="7"/>
  <c r="BM172" i="7"/>
  <c r="T130" i="7"/>
  <c r="S170" i="7"/>
  <c r="CW178" i="7"/>
  <c r="BT147" i="7"/>
  <c r="U127" i="7"/>
  <c r="R139" i="7"/>
  <c r="CB204" i="7"/>
  <c r="AD144" i="7"/>
  <c r="AX215" i="7"/>
  <c r="DF128" i="7"/>
  <c r="CR176" i="7"/>
  <c r="AN157" i="7"/>
  <c r="BA188" i="7"/>
  <c r="AZ222" i="7"/>
  <c r="BT208" i="7"/>
  <c r="BZ201" i="7"/>
  <c r="AT222" i="7"/>
  <c r="DA158" i="7"/>
  <c r="CP152" i="7"/>
  <c r="BS208" i="7"/>
  <c r="AH153" i="7"/>
  <c r="BF213" i="7"/>
  <c r="L137" i="7"/>
  <c r="AI220" i="7"/>
  <c r="BI178" i="7"/>
  <c r="AO121" i="7"/>
  <c r="X126" i="7"/>
  <c r="AI226" i="7"/>
  <c r="BQ224" i="7"/>
  <c r="DC187" i="7"/>
  <c r="CA135" i="7"/>
  <c r="CF167" i="7"/>
  <c r="CA147" i="7"/>
  <c r="S197" i="7"/>
  <c r="AR182" i="7"/>
  <c r="CD182" i="7"/>
  <c r="AE183" i="7"/>
  <c r="CW125" i="7"/>
  <c r="BP180" i="7"/>
  <c r="AF213" i="7"/>
  <c r="BV225" i="7"/>
  <c r="AO120" i="7"/>
  <c r="AO143" i="7"/>
  <c r="BQ148" i="7"/>
  <c r="Y149" i="7"/>
  <c r="BJ124" i="7"/>
  <c r="CD215" i="7"/>
  <c r="BX224" i="7"/>
  <c r="BR140" i="7"/>
  <c r="BT164" i="7"/>
  <c r="BR186" i="7"/>
  <c r="BO163" i="7"/>
  <c r="AY214" i="7"/>
  <c r="DC154" i="7"/>
  <c r="AF189" i="7"/>
  <c r="AB195" i="7"/>
  <c r="AC177" i="7"/>
  <c r="AR173" i="7"/>
  <c r="BF120" i="7"/>
  <c r="J182" i="7"/>
  <c r="CP163" i="7"/>
  <c r="AP225" i="7"/>
  <c r="DE161" i="7"/>
  <c r="Z206" i="7"/>
  <c r="CJ147" i="7"/>
  <c r="AT209" i="7"/>
  <c r="K149" i="7"/>
  <c r="M122" i="7"/>
  <c r="DC126" i="7"/>
  <c r="CU153" i="7"/>
  <c r="AN140" i="7"/>
  <c r="AQ146" i="7"/>
  <c r="DG159" i="7"/>
  <c r="CX156" i="7"/>
  <c r="BQ124" i="7"/>
  <c r="AE224" i="7"/>
  <c r="BN140" i="7"/>
  <c r="AH124" i="7"/>
  <c r="V150" i="7"/>
  <c r="AB148" i="7"/>
  <c r="DB173" i="7"/>
  <c r="W225" i="7"/>
  <c r="CC126" i="7"/>
  <c r="CD141" i="7"/>
  <c r="E159" i="7"/>
  <c r="Z185" i="7"/>
  <c r="CB183" i="7"/>
  <c r="DC221" i="7"/>
  <c r="DD173" i="7"/>
  <c r="CS197" i="7"/>
  <c r="O183" i="7"/>
  <c r="K138" i="7"/>
  <c r="BX217" i="7"/>
  <c r="M196" i="7"/>
  <c r="AH218" i="7"/>
  <c r="AB139" i="7"/>
  <c r="T145" i="7"/>
  <c r="BO176" i="7"/>
  <c r="P128" i="7"/>
  <c r="CO184" i="7"/>
  <c r="DC195" i="7"/>
  <c r="BT205" i="7"/>
  <c r="DE194" i="7"/>
  <c r="BI218" i="7"/>
  <c r="N129" i="7"/>
  <c r="CJ217" i="7"/>
  <c r="O157" i="7"/>
  <c r="Q130" i="7"/>
  <c r="CD199" i="7"/>
  <c r="BO200" i="7"/>
  <c r="CL169" i="7"/>
  <c r="AF170" i="7"/>
  <c r="AG126" i="7"/>
  <c r="AG143" i="7"/>
  <c r="DA135" i="7"/>
  <c r="AL160" i="7"/>
  <c r="BE194" i="7"/>
  <c r="S184" i="7"/>
  <c r="BF223" i="7"/>
  <c r="F155" i="7"/>
  <c r="AL130" i="7"/>
  <c r="BL219" i="7"/>
  <c r="AB226" i="7"/>
  <c r="DF185" i="7"/>
  <c r="BJ153" i="7"/>
  <c r="CL175" i="7"/>
  <c r="S140" i="7"/>
  <c r="CM225" i="7"/>
  <c r="CU182" i="7"/>
  <c r="P154" i="7"/>
  <c r="BE212" i="7"/>
  <c r="AK168" i="7"/>
  <c r="BA137" i="7"/>
  <c r="E133" i="7"/>
  <c r="F169" i="7"/>
  <c r="T134" i="7"/>
  <c r="L143" i="7"/>
  <c r="CX193" i="7"/>
  <c r="Z137" i="7"/>
  <c r="AB149" i="7"/>
  <c r="BC165" i="7"/>
  <c r="U126" i="7"/>
  <c r="BN160" i="7"/>
  <c r="AS184" i="7"/>
  <c r="AE207" i="7"/>
  <c r="AB159" i="7"/>
  <c r="AQ152" i="7"/>
  <c r="BN220" i="7"/>
  <c r="AR123" i="7"/>
  <c r="BH143" i="7"/>
  <c r="BX190" i="7"/>
  <c r="AS155" i="7"/>
  <c r="I144" i="7"/>
  <c r="AF156" i="7"/>
  <c r="CF192" i="7"/>
  <c r="DC173" i="7"/>
  <c r="AN207" i="7"/>
  <c r="X130" i="7"/>
  <c r="S162" i="7"/>
  <c r="BN175" i="7"/>
  <c r="BB178" i="7"/>
  <c r="AT145" i="7"/>
  <c r="BG143" i="7"/>
  <c r="BX154" i="7"/>
  <c r="AQ174" i="7"/>
  <c r="BQ154" i="7"/>
  <c r="U165" i="7"/>
  <c r="AO159" i="7"/>
  <c r="CH144" i="7"/>
  <c r="BN181" i="7"/>
  <c r="CA190" i="7"/>
  <c r="AF207" i="7"/>
  <c r="BR162" i="7"/>
  <c r="DG148" i="7"/>
  <c r="T122" i="7"/>
  <c r="AU171" i="7"/>
  <c r="CM180" i="7"/>
  <c r="Y194" i="7"/>
  <c r="AL171" i="7"/>
  <c r="BK184" i="7"/>
  <c r="AE122" i="7"/>
  <c r="BZ141" i="7"/>
  <c r="BV144" i="7"/>
  <c r="CH222" i="7"/>
  <c r="W185" i="7"/>
  <c r="BJ155" i="7"/>
  <c r="AT201" i="7"/>
  <c r="P146" i="7"/>
  <c r="X196" i="7"/>
  <c r="AG184" i="7"/>
  <c r="BO152" i="7"/>
  <c r="CD125" i="7"/>
  <c r="CO148" i="7"/>
  <c r="BT221" i="7"/>
  <c r="J220" i="7"/>
  <c r="BZ125" i="7"/>
  <c r="Y141" i="7"/>
  <c r="BS196" i="7"/>
  <c r="AI161" i="7"/>
  <c r="BB148" i="7"/>
  <c r="CS123" i="7"/>
  <c r="AT129" i="7"/>
  <c r="DD147" i="7"/>
  <c r="DE167" i="7"/>
  <c r="AG172" i="7"/>
  <c r="S219" i="7"/>
  <c r="AH199" i="7"/>
  <c r="BH137" i="7"/>
  <c r="V127" i="7"/>
  <c r="M138" i="7"/>
  <c r="BI149" i="7"/>
  <c r="V122" i="7"/>
  <c r="BH172" i="7"/>
  <c r="BF167" i="7"/>
  <c r="BW226" i="7"/>
  <c r="BM196" i="7"/>
  <c r="I152" i="7"/>
  <c r="BM188" i="7"/>
  <c r="CK164" i="7"/>
  <c r="BR219" i="7"/>
  <c r="AP198" i="7"/>
  <c r="I221" i="7"/>
  <c r="X186" i="7"/>
  <c r="J186" i="7"/>
  <c r="AO179" i="7"/>
  <c r="AU127" i="7"/>
  <c r="H151" i="7"/>
  <c r="CB216" i="7"/>
  <c r="AK187" i="7"/>
  <c r="AK196" i="7"/>
  <c r="AM132" i="7"/>
  <c r="BF126" i="7"/>
  <c r="P202" i="7"/>
  <c r="BU220" i="7"/>
  <c r="K198" i="7"/>
  <c r="BQ149" i="7"/>
  <c r="BV205" i="7"/>
  <c r="AX131" i="7"/>
  <c r="DB171" i="7"/>
  <c r="AQ224" i="7"/>
  <c r="CA215" i="7"/>
  <c r="CA158" i="7"/>
  <c r="M226" i="7"/>
  <c r="BZ147" i="7"/>
  <c r="AB188" i="7"/>
  <c r="H180" i="7"/>
  <c r="AZ162" i="7"/>
  <c r="J133" i="7"/>
  <c r="DD179" i="7"/>
  <c r="BM195" i="7"/>
  <c r="BC192" i="7"/>
  <c r="BY193" i="7"/>
  <c r="N217" i="7"/>
  <c r="AT190" i="7"/>
  <c r="CJ166" i="7"/>
  <c r="S144" i="7"/>
  <c r="CC122" i="7"/>
  <c r="CQ189" i="7"/>
  <c r="CG192" i="7"/>
  <c r="O226" i="7"/>
  <c r="AS179" i="7"/>
  <c r="V199" i="7"/>
  <c r="CO193" i="7"/>
  <c r="AZ150" i="7"/>
  <c r="CG167" i="7"/>
  <c r="AB144" i="7"/>
  <c r="AN197" i="7"/>
  <c r="BJ210" i="7"/>
  <c r="CI223" i="7"/>
  <c r="CL129" i="7"/>
  <c r="AL216" i="7"/>
  <c r="BA224" i="7"/>
  <c r="CC186" i="7"/>
  <c r="AO140" i="7"/>
  <c r="CI187" i="7"/>
  <c r="BE119" i="7"/>
  <c r="AP199" i="7"/>
  <c r="J219" i="7"/>
  <c r="R182" i="7"/>
  <c r="BV128" i="7"/>
  <c r="AI149" i="7"/>
  <c r="CI182" i="7"/>
  <c r="CA119" i="7"/>
  <c r="CZ139" i="7"/>
  <c r="BL192" i="7"/>
  <c r="AQ220" i="7"/>
  <c r="CE216" i="7"/>
  <c r="DG124" i="7"/>
  <c r="DD120" i="7"/>
  <c r="BW213" i="7"/>
  <c r="BK172" i="7"/>
  <c r="CO206" i="7"/>
  <c r="CM209" i="7"/>
  <c r="CH186" i="7"/>
  <c r="T160" i="7"/>
  <c r="CH137" i="7"/>
  <c r="F181" i="7"/>
  <c r="CU171" i="7"/>
  <c r="CA145" i="7"/>
  <c r="CA143" i="7"/>
  <c r="BA171" i="7"/>
  <c r="CD212" i="7"/>
  <c r="G145" i="7"/>
  <c r="BW198" i="7"/>
  <c r="DG211" i="7"/>
  <c r="O180" i="7"/>
  <c r="CU133" i="7"/>
  <c r="L125" i="7"/>
  <c r="H224" i="7"/>
  <c r="AL131" i="7"/>
  <c r="L162" i="7"/>
  <c r="BL222" i="7"/>
  <c r="AD157" i="7"/>
  <c r="AJ204" i="7"/>
  <c r="U156" i="7"/>
  <c r="M180" i="7"/>
  <c r="CY225" i="7"/>
  <c r="CB162" i="7"/>
  <c r="DA176" i="7"/>
  <c r="CD140" i="7"/>
  <c r="AX197" i="7"/>
  <c r="BL206" i="7"/>
  <c r="AI140" i="7"/>
  <c r="BQ208" i="7"/>
  <c r="AL226" i="7"/>
  <c r="BM136" i="7"/>
  <c r="BH198" i="7"/>
  <c r="AS130" i="7"/>
  <c r="BY185" i="7"/>
  <c r="CC176" i="7"/>
  <c r="CJ126" i="7"/>
  <c r="CU150" i="7"/>
  <c r="BH214" i="7"/>
  <c r="AK178" i="7"/>
  <c r="CM145" i="7"/>
  <c r="S129" i="7"/>
  <c r="BB187" i="7"/>
  <c r="L225" i="7"/>
  <c r="BI154" i="7"/>
  <c r="CC147" i="7"/>
  <c r="DF215" i="7"/>
  <c r="CE128" i="7"/>
  <c r="CP176" i="7"/>
  <c r="F209" i="7"/>
  <c r="DF187" i="7"/>
  <c r="BW211" i="7"/>
  <c r="BL178" i="7"/>
  <c r="AT212" i="7"/>
  <c r="BB225" i="7"/>
  <c r="CM202" i="7"/>
  <c r="BX130" i="7"/>
  <c r="BK138" i="7"/>
  <c r="L208" i="7"/>
  <c r="U167" i="7"/>
  <c r="CD132" i="7"/>
  <c r="CY129" i="7"/>
  <c r="J185" i="7"/>
  <c r="AE153" i="7"/>
  <c r="CE129" i="7"/>
  <c r="AW200" i="7"/>
  <c r="CO203" i="7"/>
  <c r="AQ170" i="7"/>
  <c r="R206" i="7"/>
  <c r="CL124" i="7"/>
  <c r="CM207" i="7"/>
  <c r="AI171" i="7"/>
  <c r="X121" i="7"/>
  <c r="BP171" i="7"/>
  <c r="BY140" i="7"/>
  <c r="O164" i="7"/>
  <c r="DC138" i="7"/>
  <c r="N170" i="7"/>
  <c r="CK140" i="7"/>
  <c r="G151" i="7"/>
  <c r="CV132" i="7"/>
  <c r="BS150" i="7"/>
  <c r="AA188" i="7"/>
  <c r="BG167" i="7"/>
  <c r="AC158" i="7"/>
  <c r="BY165" i="7"/>
  <c r="AY126" i="7"/>
  <c r="DG208" i="7"/>
  <c r="BW129" i="7"/>
  <c r="K156" i="7"/>
  <c r="CT185" i="7"/>
  <c r="Z149" i="7"/>
  <c r="BZ216" i="7"/>
  <c r="AK190" i="7"/>
  <c r="AU123" i="7"/>
  <c r="AD138" i="7"/>
  <c r="CV180" i="7"/>
  <c r="BN195" i="7"/>
  <c r="W201" i="7"/>
  <c r="DB211" i="7"/>
  <c r="BI142" i="7"/>
  <c r="BD177" i="7"/>
  <c r="DD200" i="7"/>
  <c r="N171" i="7"/>
  <c r="BO223" i="7"/>
  <c r="AS127" i="7"/>
  <c r="AV185" i="7"/>
  <c r="AM192" i="7"/>
  <c r="CB136" i="7"/>
  <c r="CC119" i="7"/>
  <c r="BB160" i="7"/>
  <c r="BJ181" i="7"/>
  <c r="BZ219" i="7"/>
  <c r="AL154" i="7"/>
  <c r="BT211" i="7"/>
  <c r="CI135" i="7"/>
  <c r="R215" i="7"/>
  <c r="W144" i="7"/>
  <c r="CH217" i="7"/>
  <c r="BX122" i="7"/>
  <c r="BC132" i="7"/>
  <c r="CD224" i="7"/>
  <c r="AS225" i="7"/>
  <c r="P219" i="7"/>
  <c r="CF163" i="7"/>
  <c r="AJ193" i="7"/>
  <c r="CK208" i="7"/>
  <c r="CU120" i="7"/>
  <c r="Q124" i="7"/>
  <c r="BJ167" i="7"/>
  <c r="CW157" i="7"/>
  <c r="AS197" i="7"/>
  <c r="BE207" i="7"/>
  <c r="U226" i="7"/>
  <c r="F197" i="7"/>
  <c r="AW196" i="7"/>
  <c r="CE163" i="7"/>
  <c r="BP159" i="7"/>
  <c r="BR224" i="7"/>
  <c r="CD193" i="7"/>
  <c r="CH139" i="7"/>
  <c r="AE226" i="7"/>
  <c r="AZ178" i="7"/>
  <c r="CF219" i="7"/>
  <c r="I132" i="7"/>
  <c r="AI143" i="7"/>
  <c r="BT226" i="7"/>
  <c r="CE145" i="7"/>
  <c r="CY213" i="7"/>
  <c r="CF147" i="7"/>
  <c r="AP197" i="7"/>
  <c r="AD195" i="7"/>
  <c r="BL194" i="7"/>
  <c r="AA166" i="7"/>
  <c r="AP163" i="7"/>
  <c r="U136" i="7"/>
  <c r="CJ151" i="7"/>
  <c r="CL180" i="7"/>
  <c r="AE223" i="7"/>
  <c r="T159" i="7"/>
  <c r="CB156" i="7"/>
  <c r="CF130" i="7"/>
  <c r="CR145" i="7"/>
  <c r="CI171" i="7"/>
  <c r="BU197" i="7"/>
  <c r="CL154" i="7"/>
  <c r="O124" i="7"/>
  <c r="CT173" i="7"/>
  <c r="AE196" i="7"/>
  <c r="CI160" i="7"/>
  <c r="CG148" i="7"/>
  <c r="DD222" i="7"/>
  <c r="DE225" i="7"/>
  <c r="U142" i="7"/>
  <c r="BH136" i="7"/>
  <c r="CI175" i="7"/>
  <c r="BL140" i="7"/>
  <c r="AY168" i="7"/>
  <c r="BV187" i="7"/>
  <c r="CE143" i="7"/>
  <c r="CQ216" i="7"/>
  <c r="DG146" i="7"/>
  <c r="AG137" i="7"/>
  <c r="X142" i="7"/>
  <c r="BA226" i="7"/>
  <c r="X172" i="7"/>
  <c r="AR171" i="7"/>
  <c r="BM186" i="7"/>
  <c r="CN182" i="7"/>
  <c r="CR202" i="7"/>
  <c r="BX176" i="7"/>
  <c r="BU121" i="7"/>
  <c r="BY175" i="7"/>
  <c r="AY172" i="7"/>
  <c r="BW185" i="7"/>
  <c r="CK211" i="7"/>
  <c r="CK219" i="7"/>
  <c r="BF217" i="7"/>
  <c r="U175" i="7"/>
  <c r="BM224" i="7"/>
  <c r="CK181" i="7"/>
  <c r="CM153" i="7"/>
  <c r="T147" i="7"/>
  <c r="AQ197" i="7"/>
  <c r="AU220" i="7"/>
  <c r="CK200" i="7"/>
  <c r="AM167" i="7"/>
  <c r="BU219" i="7"/>
  <c r="BB185" i="7"/>
  <c r="CV219" i="7"/>
  <c r="AO157" i="7"/>
  <c r="AG156" i="7"/>
  <c r="AF177" i="7"/>
  <c r="CZ189" i="7"/>
  <c r="AQ204" i="7"/>
  <c r="CL208" i="7"/>
  <c r="CU129" i="7"/>
  <c r="W175" i="7"/>
  <c r="AB185" i="7"/>
  <c r="E137" i="7"/>
  <c r="CY172" i="7"/>
  <c r="W211" i="7"/>
  <c r="CW129" i="7"/>
  <c r="Q188" i="7"/>
  <c r="BU180" i="7"/>
  <c r="J199" i="7"/>
  <c r="AU159" i="7"/>
  <c r="BE177" i="7"/>
  <c r="DD156" i="7"/>
  <c r="Z199" i="7"/>
  <c r="CD188" i="7"/>
  <c r="CC131" i="7"/>
  <c r="AH207" i="7"/>
  <c r="AR184" i="7"/>
  <c r="CN142" i="7"/>
  <c r="BD167" i="7"/>
  <c r="BU215" i="7"/>
  <c r="CN126" i="7"/>
  <c r="CV158" i="7"/>
  <c r="K119" i="7"/>
  <c r="CG130" i="7"/>
  <c r="CR124" i="7"/>
  <c r="CP153" i="7"/>
  <c r="CM159" i="7"/>
  <c r="CN191" i="7"/>
  <c r="AH224" i="7"/>
  <c r="AT219" i="7"/>
  <c r="AB196" i="7"/>
  <c r="CB174" i="7"/>
  <c r="CW150" i="7"/>
  <c r="CL173" i="7"/>
  <c r="CN203" i="7"/>
  <c r="BE171" i="7"/>
  <c r="AM193" i="7"/>
  <c r="CU144" i="7"/>
  <c r="AU179" i="7"/>
  <c r="BL138" i="7"/>
  <c r="CY144" i="7"/>
  <c r="DD169" i="7"/>
  <c r="CL221" i="7"/>
  <c r="AW126" i="7"/>
  <c r="CC194" i="7"/>
  <c r="AR191" i="7"/>
  <c r="G169" i="7"/>
  <c r="BU128" i="7"/>
  <c r="BG190" i="7"/>
  <c r="CU149" i="7"/>
  <c r="R144" i="7"/>
  <c r="AI172" i="7"/>
  <c r="CJ177" i="7"/>
  <c r="DG204" i="7"/>
  <c r="CS185" i="7"/>
  <c r="CY136" i="7"/>
  <c r="BT199" i="7"/>
  <c r="BT198" i="7"/>
  <c r="BQ160" i="7"/>
  <c r="CP198" i="7"/>
  <c r="CY175" i="7"/>
  <c r="BT154" i="7"/>
  <c r="BG151" i="7"/>
  <c r="BX171" i="7"/>
  <c r="BM147" i="7"/>
  <c r="AM154" i="7"/>
  <c r="AI170" i="7"/>
  <c r="W154" i="7"/>
  <c r="P190" i="7"/>
  <c r="R221" i="7"/>
  <c r="CM204" i="7"/>
  <c r="CM224" i="7"/>
  <c r="CO142" i="7"/>
  <c r="BX223" i="7"/>
  <c r="AB121" i="7"/>
  <c r="Y145" i="7"/>
  <c r="E146" i="7"/>
  <c r="AB223" i="7"/>
  <c r="CX210" i="7"/>
  <c r="G129" i="7"/>
  <c r="T215" i="7"/>
  <c r="AV132" i="7"/>
  <c r="BH159" i="7"/>
  <c r="F157" i="7"/>
  <c r="BK130" i="7"/>
  <c r="AM125" i="7"/>
  <c r="BW181" i="7"/>
  <c r="AG171" i="7"/>
  <c r="AU190" i="7"/>
  <c r="R198" i="7"/>
  <c r="BZ179" i="7"/>
  <c r="CU217" i="7"/>
  <c r="T157" i="7"/>
  <c r="Q187" i="7"/>
  <c r="AY212" i="7"/>
  <c r="CW131" i="7"/>
  <c r="AL200" i="7"/>
  <c r="AX159" i="7"/>
  <c r="DD185" i="7"/>
  <c r="CH160" i="7"/>
  <c r="CT135" i="7"/>
  <c r="CH219" i="7"/>
  <c r="AJ216" i="7"/>
  <c r="E181" i="7"/>
  <c r="BI124" i="7"/>
  <c r="G155" i="7"/>
  <c r="AV154" i="7"/>
  <c r="BZ133" i="7"/>
  <c r="CM164" i="7"/>
  <c r="CG160" i="7"/>
  <c r="AC204" i="7"/>
  <c r="AE143" i="7"/>
  <c r="AH132" i="7"/>
  <c r="DF126" i="7"/>
  <c r="BI160" i="7"/>
  <c r="CS215" i="7"/>
  <c r="AJ226" i="7"/>
  <c r="BW152" i="7"/>
  <c r="CY138" i="7"/>
  <c r="CI191" i="7"/>
  <c r="F135" i="7"/>
  <c r="BR166" i="7"/>
  <c r="AT153" i="7"/>
  <c r="T136" i="7"/>
  <c r="CQ149" i="7"/>
  <c r="R148" i="7"/>
  <c r="CL164" i="7"/>
  <c r="CW183" i="7"/>
  <c r="L164" i="7"/>
  <c r="AW141" i="7"/>
  <c r="BR143" i="7"/>
  <c r="CD148" i="7"/>
  <c r="CW148" i="7"/>
  <c r="CZ170" i="7"/>
  <c r="BJ122" i="7"/>
  <c r="AZ192" i="7"/>
  <c r="G222" i="7"/>
  <c r="BD124" i="7"/>
  <c r="BI157" i="7"/>
  <c r="CF223" i="7"/>
  <c r="BT133" i="7"/>
  <c r="CX170" i="7"/>
  <c r="AX161" i="7"/>
  <c r="T153" i="7"/>
  <c r="DE212" i="7"/>
  <c r="BB161" i="7"/>
  <c r="O160" i="7"/>
  <c r="CZ198" i="7"/>
  <c r="BO217" i="7"/>
  <c r="DF158" i="7"/>
  <c r="CO135" i="7"/>
  <c r="R140" i="7"/>
  <c r="CL122" i="7"/>
  <c r="CG156" i="7"/>
  <c r="DA133" i="7"/>
  <c r="AF186" i="7"/>
  <c r="CF210" i="7"/>
  <c r="AO144" i="7"/>
  <c r="DG161" i="7"/>
  <c r="S207" i="7"/>
  <c r="BS141" i="7"/>
  <c r="BB169" i="7"/>
  <c r="BF196" i="7"/>
  <c r="DG139" i="7"/>
  <c r="BJ220" i="7"/>
  <c r="CE204" i="7"/>
  <c r="O171" i="7"/>
  <c r="CN221" i="7"/>
  <c r="CN122" i="7"/>
  <c r="CD161" i="7"/>
  <c r="G206" i="7"/>
  <c r="AX202" i="7"/>
  <c r="BA186" i="7"/>
  <c r="BA225" i="7"/>
  <c r="AD155" i="7"/>
  <c r="CU194" i="7"/>
  <c r="U150" i="7"/>
  <c r="CG181" i="7"/>
  <c r="AJ165" i="7"/>
  <c r="DA186" i="7"/>
  <c r="AY169" i="7"/>
  <c r="AZ170" i="7"/>
  <c r="AR166" i="7"/>
  <c r="G179" i="7"/>
  <c r="P208" i="7"/>
  <c r="CY183" i="7"/>
  <c r="BF202" i="7"/>
  <c r="Y225" i="7"/>
  <c r="CV190" i="7"/>
  <c r="CF155" i="7"/>
  <c r="CZ220" i="7"/>
  <c r="BR174" i="7"/>
  <c r="BO221" i="7"/>
  <c r="CH142" i="7"/>
  <c r="BI175" i="7"/>
  <c r="J209" i="7"/>
  <c r="AY142" i="7"/>
  <c r="CM179" i="7"/>
  <c r="DE148" i="7"/>
  <c r="BG210" i="7"/>
  <c r="V132" i="7"/>
  <c r="CO175" i="7"/>
  <c r="BI188" i="7"/>
  <c r="BY127" i="7"/>
  <c r="CJ141" i="7"/>
  <c r="BT157" i="7"/>
  <c r="BZ215" i="7"/>
  <c r="CN206" i="7"/>
  <c r="AT163" i="7"/>
  <c r="AK193" i="7"/>
  <c r="CJ158" i="7"/>
  <c r="V166" i="7"/>
  <c r="CD134" i="7"/>
  <c r="AY151" i="7"/>
  <c r="AG222" i="7"/>
  <c r="BW192" i="7"/>
  <c r="CK155" i="7"/>
  <c r="I225" i="7"/>
  <c r="CW149" i="7"/>
  <c r="AK179" i="7"/>
  <c r="CW216" i="7"/>
  <c r="H126" i="7"/>
  <c r="S217" i="7"/>
  <c r="CX159" i="7"/>
  <c r="T187" i="7"/>
  <c r="CN135" i="7"/>
  <c r="U171" i="7"/>
  <c r="R131" i="7"/>
  <c r="CD209" i="7"/>
  <c r="BK158" i="7"/>
  <c r="AI186" i="7"/>
  <c r="AU156" i="7"/>
  <c r="BH176" i="7"/>
  <c r="H202" i="7"/>
  <c r="Q223" i="7"/>
  <c r="BF221" i="7"/>
  <c r="CG206" i="7"/>
  <c r="DB136" i="7"/>
  <c r="AZ151" i="7"/>
  <c r="DB191" i="7"/>
  <c r="AT200" i="7"/>
  <c r="BK131" i="7"/>
  <c r="AQ226" i="7"/>
  <c r="CU122" i="7"/>
  <c r="P197" i="7"/>
  <c r="DA217" i="7"/>
  <c r="AP194" i="7"/>
  <c r="BG137" i="7"/>
  <c r="AN144" i="7"/>
  <c r="AN206" i="7"/>
  <c r="AA225" i="7"/>
  <c r="AZ153" i="7"/>
  <c r="CN173" i="7"/>
  <c r="BV219" i="7"/>
  <c r="CQ148" i="7"/>
  <c r="CV221" i="7"/>
  <c r="BA193" i="7"/>
  <c r="BH162" i="7"/>
  <c r="CF121" i="7"/>
  <c r="BE184" i="7"/>
  <c r="CX177" i="7"/>
  <c r="M215" i="7"/>
  <c r="Y202" i="7"/>
  <c r="CK178" i="7"/>
  <c r="CG182" i="7"/>
  <c r="M207" i="7"/>
  <c r="F172" i="7"/>
  <c r="AQ213" i="7"/>
  <c r="AK191" i="7"/>
  <c r="AB167" i="7"/>
  <c r="S153" i="7"/>
  <c r="CV205" i="7"/>
  <c r="BD199" i="7"/>
  <c r="CX225" i="7"/>
  <c r="P226" i="7"/>
  <c r="J188" i="7"/>
  <c r="AX138" i="7"/>
  <c r="AY202" i="7"/>
  <c r="Y208" i="7"/>
  <c r="BQ193" i="7"/>
  <c r="CU155" i="7"/>
  <c r="CS182" i="7"/>
  <c r="BS153" i="7"/>
  <c r="AU198" i="7"/>
  <c r="R216" i="7"/>
  <c r="BX124" i="7"/>
  <c r="CH150" i="7"/>
  <c r="AS147" i="7"/>
  <c r="CR216" i="7"/>
  <c r="CY165" i="7"/>
  <c r="CB126" i="7"/>
  <c r="CP215" i="7"/>
  <c r="CD151" i="7"/>
  <c r="CL150" i="7"/>
  <c r="CL144" i="7"/>
  <c r="CO126" i="7"/>
  <c r="DG147" i="7"/>
  <c r="BX214" i="7"/>
  <c r="AW207" i="7"/>
  <c r="V157" i="7"/>
  <c r="CQ138" i="7"/>
  <c r="AT146" i="7"/>
  <c r="CT150" i="7"/>
  <c r="H150" i="7"/>
  <c r="BM221" i="7"/>
  <c r="AX199" i="7"/>
  <c r="BZ192" i="7"/>
  <c r="BJ160" i="7"/>
  <c r="CT207" i="7"/>
  <c r="BM206" i="7"/>
  <c r="R224" i="7"/>
  <c r="J170" i="7"/>
  <c r="AS128" i="7"/>
  <c r="CP131" i="7"/>
  <c r="BS197" i="7"/>
  <c r="K169" i="7"/>
  <c r="AY200" i="7"/>
  <c r="AP177" i="7"/>
  <c r="CK186" i="7"/>
  <c r="CC150" i="7"/>
  <c r="AN180" i="7"/>
  <c r="AV166" i="7"/>
  <c r="BO212" i="7"/>
  <c r="CO143" i="7"/>
  <c r="AT203" i="7"/>
  <c r="BI177" i="7"/>
  <c r="DB151" i="7"/>
  <c r="CM189" i="7"/>
  <c r="G168" i="7"/>
  <c r="BU155" i="7"/>
  <c r="CA182" i="7"/>
  <c r="DB140" i="7"/>
  <c r="BO182" i="7"/>
  <c r="DF147" i="7"/>
  <c r="CR152" i="7"/>
  <c r="BG153" i="7"/>
  <c r="L188" i="7"/>
  <c r="AS212" i="7"/>
  <c r="CC216" i="7"/>
  <c r="J162" i="7"/>
  <c r="CZ185" i="7"/>
  <c r="CC173" i="7"/>
  <c r="AF130" i="7"/>
  <c r="BW128" i="7"/>
  <c r="K128" i="7"/>
  <c r="CX204" i="7"/>
  <c r="BE129" i="7"/>
  <c r="CK162" i="7"/>
  <c r="U146" i="7"/>
  <c r="AB210" i="7"/>
  <c r="DC171" i="7"/>
  <c r="DD198" i="7"/>
  <c r="R209" i="7"/>
  <c r="AJ169" i="7"/>
  <c r="DF214" i="7"/>
  <c r="BC145" i="7"/>
  <c r="G152" i="7"/>
  <c r="AS186" i="7"/>
  <c r="BC185" i="7"/>
  <c r="BD132" i="7"/>
  <c r="CG184" i="7"/>
  <c r="CB221" i="7"/>
  <c r="AR134" i="7"/>
  <c r="CD144" i="7"/>
  <c r="M144" i="7"/>
  <c r="AE126" i="7"/>
  <c r="BA162" i="7"/>
  <c r="CE140" i="7"/>
  <c r="AK144" i="7"/>
  <c r="F208" i="7"/>
  <c r="AZ187" i="7"/>
  <c r="K171" i="7"/>
  <c r="AR164" i="7"/>
  <c r="CS171" i="7"/>
  <c r="V192" i="7"/>
  <c r="AC226" i="7"/>
  <c r="AR221" i="7"/>
  <c r="BG120" i="7"/>
  <c r="I140" i="7"/>
  <c r="BI215" i="7"/>
  <c r="CL179" i="7"/>
  <c r="BT120" i="7"/>
  <c r="BQ187" i="7"/>
  <c r="CV140" i="7"/>
  <c r="AO180" i="7"/>
  <c r="CH156" i="7"/>
  <c r="AP156" i="7"/>
  <c r="DB178" i="7"/>
  <c r="CL170" i="7"/>
  <c r="AL156" i="7"/>
  <c r="BA212" i="7"/>
  <c r="BF191" i="7"/>
  <c r="CS200" i="7"/>
  <c r="AS141" i="7"/>
  <c r="AU222" i="7"/>
  <c r="DD219" i="7"/>
  <c r="CZ123" i="7"/>
  <c r="DB146" i="7"/>
  <c r="BV151" i="7"/>
  <c r="DF189" i="7"/>
  <c r="AR202" i="7"/>
  <c r="H121" i="7"/>
  <c r="AH122" i="7"/>
  <c r="CW169" i="7"/>
  <c r="AD143" i="7"/>
  <c r="BI217" i="7"/>
  <c r="E167" i="7"/>
  <c r="E127" i="7"/>
  <c r="AG136" i="7"/>
  <c r="N212" i="7"/>
  <c r="CW194" i="7"/>
  <c r="BE176" i="7"/>
  <c r="F205" i="7"/>
  <c r="N158" i="7"/>
  <c r="AK120" i="7"/>
  <c r="CK149" i="7"/>
  <c r="AT196" i="7"/>
  <c r="BT132" i="7"/>
  <c r="AV223" i="7"/>
  <c r="O223" i="7"/>
  <c r="CR156" i="7"/>
  <c r="CK170" i="7"/>
  <c r="AH190" i="7"/>
  <c r="AW172" i="7"/>
  <c r="Y214" i="7"/>
  <c r="BL136" i="7"/>
  <c r="DE220" i="7"/>
  <c r="BZ175" i="7"/>
  <c r="X180" i="7"/>
  <c r="AE161" i="7"/>
  <c r="BP151" i="7"/>
  <c r="AD211" i="7"/>
  <c r="CZ156" i="7"/>
  <c r="AN175" i="7"/>
  <c r="BK170" i="7"/>
  <c r="CW205" i="7"/>
  <c r="BO125" i="7"/>
  <c r="AS156" i="7"/>
  <c r="AX189" i="7"/>
  <c r="BS145" i="7"/>
  <c r="AK134" i="7"/>
  <c r="L215" i="7"/>
  <c r="BM151" i="7"/>
  <c r="CA198" i="7"/>
  <c r="CI194" i="7"/>
  <c r="CY146" i="7"/>
  <c r="BH134" i="7"/>
  <c r="BT203" i="7"/>
  <c r="CR119" i="7"/>
  <c r="R208" i="7"/>
  <c r="CE193" i="7"/>
  <c r="BC149" i="7"/>
  <c r="BZ204" i="7"/>
  <c r="AI121" i="7"/>
  <c r="AF125" i="7"/>
  <c r="BF148" i="7"/>
  <c r="V177" i="7"/>
  <c r="CE197" i="7"/>
  <c r="BX159" i="7"/>
  <c r="BV192" i="7"/>
  <c r="U215" i="7"/>
  <c r="CI190" i="7"/>
  <c r="AN166" i="7"/>
  <c r="BX151" i="7"/>
  <c r="CI162" i="7"/>
  <c r="DC172" i="7"/>
  <c r="BF177" i="7"/>
  <c r="CP158" i="7"/>
  <c r="CF187" i="7"/>
  <c r="DF201" i="7"/>
  <c r="AV200" i="7"/>
  <c r="CC151" i="7"/>
  <c r="BZ222" i="7"/>
  <c r="CT160" i="7"/>
  <c r="X181" i="7"/>
  <c r="DC127" i="7"/>
  <c r="BM132" i="7"/>
  <c r="CV214" i="7"/>
  <c r="BZ220" i="7"/>
  <c r="CD169" i="7"/>
  <c r="U183" i="7"/>
  <c r="DC177" i="7"/>
  <c r="BY152" i="7"/>
  <c r="CS160" i="7"/>
  <c r="AJ183" i="7"/>
  <c r="AS120" i="7"/>
  <c r="AL223" i="7"/>
  <c r="CH161" i="7"/>
  <c r="V172" i="7"/>
  <c r="AE132" i="7"/>
  <c r="CX216" i="7"/>
  <c r="AE200" i="7"/>
  <c r="V179" i="7"/>
  <c r="BN226" i="7"/>
  <c r="DE132" i="7"/>
  <c r="CR210" i="7"/>
  <c r="DB220" i="7"/>
  <c r="J174" i="7"/>
  <c r="CG127" i="7"/>
  <c r="AA197" i="7"/>
  <c r="AY211" i="7"/>
  <c r="CT127" i="7"/>
  <c r="Y119" i="7"/>
  <c r="CB127" i="7"/>
  <c r="BG166" i="7"/>
  <c r="AJ186" i="7"/>
  <c r="AG163" i="7"/>
  <c r="CQ160" i="7"/>
  <c r="AF159" i="7"/>
  <c r="AN173" i="7"/>
  <c r="DC219" i="7"/>
  <c r="AI160" i="7"/>
  <c r="U169" i="7"/>
  <c r="BY191" i="7"/>
  <c r="BG150" i="7"/>
  <c r="AH143" i="7"/>
  <c r="AH142" i="7"/>
  <c r="AQ169" i="7"/>
  <c r="BD140" i="7"/>
  <c r="DC174" i="7"/>
  <c r="DA215" i="7"/>
  <c r="AN191" i="7"/>
  <c r="AC126" i="7"/>
  <c r="CX217" i="7"/>
  <c r="BC124" i="7"/>
  <c r="BT121" i="7"/>
  <c r="CN120" i="7"/>
  <c r="CV120" i="7"/>
  <c r="CI131" i="7"/>
  <c r="DC207" i="7"/>
  <c r="DG173" i="7"/>
  <c r="BG172" i="7"/>
  <c r="AS139" i="7"/>
  <c r="CN184" i="7"/>
  <c r="BA136" i="7"/>
  <c r="AQ133" i="7"/>
  <c r="I142" i="7"/>
  <c r="BH120" i="7"/>
  <c r="BG208" i="7"/>
  <c r="CV131" i="7"/>
  <c r="CR172" i="7"/>
  <c r="CR122" i="7"/>
  <c r="AC192" i="7"/>
  <c r="CQ198" i="7"/>
  <c r="Y177" i="7"/>
  <c r="AL138" i="7"/>
  <c r="AR129" i="7"/>
  <c r="Q134" i="7"/>
  <c r="CK120" i="7"/>
  <c r="L173" i="7"/>
  <c r="P193" i="7"/>
  <c r="CP123" i="7"/>
  <c r="CW137" i="7"/>
  <c r="E180" i="7"/>
  <c r="AU195" i="7"/>
  <c r="Q202" i="7"/>
  <c r="AY150" i="7"/>
  <c r="CN174" i="7"/>
  <c r="BN154" i="7"/>
  <c r="DB172" i="7"/>
  <c r="BG156" i="7"/>
  <c r="AP181" i="7"/>
  <c r="CK176" i="7"/>
  <c r="U214" i="7"/>
  <c r="CU158" i="7"/>
  <c r="AM184" i="7"/>
  <c r="AZ190" i="7"/>
  <c r="BR223" i="7"/>
  <c r="CP195" i="7"/>
  <c r="BN172" i="7"/>
  <c r="K214" i="7"/>
  <c r="AX188" i="7"/>
  <c r="DD159" i="7"/>
  <c r="AX160" i="7"/>
  <c r="AK139" i="7"/>
  <c r="AK119" i="7"/>
  <c r="AN188" i="7"/>
  <c r="BP161" i="7"/>
  <c r="CO207" i="7"/>
  <c r="Q199" i="7"/>
  <c r="DA205" i="7"/>
  <c r="AM124" i="7"/>
  <c r="AC139" i="7"/>
  <c r="CA144" i="7"/>
  <c r="CL176" i="7"/>
  <c r="W157" i="7"/>
  <c r="T162" i="7"/>
  <c r="CK222" i="7"/>
  <c r="AA176" i="7"/>
  <c r="AW223" i="7"/>
  <c r="AR138" i="7"/>
  <c r="CG218" i="7"/>
  <c r="E186" i="7"/>
  <c r="CT149" i="7"/>
  <c r="H174" i="7"/>
  <c r="Z225" i="7"/>
  <c r="CL156" i="7"/>
  <c r="Q139" i="7"/>
  <c r="BW218" i="7"/>
  <c r="AY222" i="7"/>
  <c r="AP209" i="7"/>
  <c r="BS191" i="7"/>
  <c r="BZ121" i="7"/>
  <c r="AP153" i="7"/>
  <c r="AG215" i="7"/>
  <c r="CV150" i="7"/>
  <c r="CG154" i="7"/>
  <c r="AI222" i="7"/>
  <c r="DA185" i="7"/>
  <c r="AE187" i="7"/>
  <c r="T189" i="7"/>
  <c r="I150" i="7"/>
  <c r="BV178" i="7"/>
  <c r="U219" i="7"/>
  <c r="BB165" i="7"/>
  <c r="AA216" i="7"/>
  <c r="BH204" i="7"/>
  <c r="BL173" i="7"/>
  <c r="AR135" i="7"/>
  <c r="DD133" i="7"/>
  <c r="CA170" i="7"/>
  <c r="AH193" i="7"/>
  <c r="DF143" i="7"/>
  <c r="BO147" i="7"/>
  <c r="K177" i="7"/>
  <c r="CU205" i="7"/>
  <c r="BW194" i="7"/>
  <c r="CY219" i="7"/>
  <c r="CW122" i="7"/>
  <c r="AD142" i="7"/>
  <c r="AA220" i="7"/>
  <c r="L182" i="7"/>
  <c r="DA197" i="7"/>
  <c r="BZ187" i="7"/>
  <c r="BC197" i="7"/>
  <c r="BE124" i="7"/>
  <c r="BB198" i="7"/>
  <c r="R137" i="7"/>
  <c r="BU141" i="7"/>
  <c r="BM187" i="7"/>
  <c r="BD202" i="7"/>
  <c r="BH140" i="7"/>
  <c r="AG204" i="7"/>
  <c r="CE200" i="7"/>
  <c r="CH183" i="7"/>
  <c r="CU210" i="7"/>
  <c r="CJ142" i="7"/>
  <c r="CY185" i="7"/>
  <c r="AC162" i="7"/>
  <c r="DB202" i="7"/>
  <c r="J128" i="7"/>
  <c r="T135" i="7"/>
  <c r="CY208" i="7"/>
  <c r="Z139" i="7"/>
  <c r="AN133" i="7"/>
  <c r="BD203" i="7"/>
  <c r="L220" i="7"/>
  <c r="X191" i="7"/>
  <c r="CD226" i="7"/>
  <c r="CL132" i="7"/>
  <c r="AF161" i="7"/>
  <c r="CD168" i="7"/>
  <c r="AQ179" i="7"/>
  <c r="N187" i="7"/>
  <c r="CG177" i="7"/>
  <c r="AJ182" i="7"/>
  <c r="DE139" i="7"/>
  <c r="BQ127" i="7"/>
  <c r="Z124" i="7"/>
  <c r="BV136" i="7"/>
  <c r="BX139" i="7"/>
  <c r="DD140" i="7"/>
  <c r="CJ176" i="7"/>
  <c r="BN188" i="7"/>
  <c r="AF128" i="7"/>
  <c r="BX141" i="7"/>
  <c r="AU160" i="7"/>
  <c r="BA201" i="7"/>
  <c r="CF185" i="7"/>
  <c r="CR163" i="7"/>
  <c r="CA160" i="7"/>
  <c r="AN161" i="7"/>
  <c r="BA178" i="7"/>
  <c r="W169" i="7"/>
  <c r="I195" i="7"/>
  <c r="CN169" i="7"/>
  <c r="AZ125" i="7"/>
  <c r="Z146" i="7"/>
  <c r="BB170" i="7"/>
  <c r="BM179" i="7"/>
  <c r="O152" i="7"/>
  <c r="AU213" i="7"/>
  <c r="F223" i="7"/>
  <c r="AQ127" i="7"/>
  <c r="AN151" i="7"/>
  <c r="CC129" i="7"/>
  <c r="BR134" i="7"/>
  <c r="CL174" i="7"/>
  <c r="Q174" i="7"/>
  <c r="CW195" i="7"/>
  <c r="CU137" i="7"/>
  <c r="CD201" i="7"/>
  <c r="U157" i="7"/>
  <c r="CX174" i="7"/>
  <c r="BB129" i="7"/>
  <c r="DF218" i="7"/>
  <c r="CG222" i="7"/>
  <c r="CG174" i="7"/>
  <c r="CJ178" i="7"/>
  <c r="AJ202" i="7"/>
  <c r="AL224" i="7"/>
  <c r="AZ155" i="7"/>
  <c r="Q166" i="7"/>
  <c r="CN131" i="7"/>
  <c r="CQ190" i="7"/>
  <c r="BT181" i="7"/>
  <c r="M193" i="7"/>
  <c r="Z201" i="7"/>
  <c r="BG124" i="7"/>
  <c r="AX176" i="7"/>
  <c r="AU139" i="7"/>
  <c r="BY163" i="7"/>
  <c r="CW223" i="7"/>
  <c r="BS130" i="7"/>
  <c r="CW208" i="7"/>
  <c r="CP173" i="7"/>
  <c r="CW168" i="7"/>
  <c r="BO133" i="7"/>
  <c r="BB212" i="7"/>
  <c r="CN166" i="7"/>
  <c r="BJ209" i="7"/>
  <c r="BW174" i="7"/>
  <c r="R164" i="7"/>
  <c r="AZ173" i="7"/>
  <c r="Z180" i="7"/>
  <c r="AY130" i="7"/>
  <c r="E202" i="7"/>
  <c r="AT221" i="7"/>
  <c r="W215" i="7"/>
  <c r="K159" i="7"/>
  <c r="BI165" i="7"/>
  <c r="V202" i="7"/>
  <c r="BP145" i="7"/>
  <c r="AX213" i="7"/>
  <c r="J125" i="7"/>
  <c r="BN159" i="7"/>
  <c r="R163" i="7"/>
  <c r="V137" i="7"/>
  <c r="Y153" i="7"/>
  <c r="CA150" i="7"/>
  <c r="BR190" i="7"/>
  <c r="AT208" i="7"/>
  <c r="AJ184" i="7"/>
  <c r="K122" i="7"/>
  <c r="U133" i="7"/>
  <c r="BV168" i="7"/>
  <c r="X146" i="7"/>
  <c r="V169" i="7"/>
  <c r="BM123" i="7"/>
  <c r="CC168" i="7"/>
  <c r="AJ153" i="7"/>
  <c r="Y140" i="7"/>
  <c r="R151" i="7"/>
  <c r="CV218" i="7"/>
  <c r="AS144" i="7"/>
  <c r="CT153" i="7"/>
  <c r="AC168" i="7"/>
  <c r="AQ185" i="7"/>
  <c r="DE213" i="7"/>
  <c r="DD218" i="7"/>
  <c r="BM214" i="7"/>
  <c r="CN195" i="7"/>
  <c r="Y156" i="7"/>
  <c r="CB187" i="7"/>
  <c r="BY158" i="7"/>
  <c r="CJ210" i="7"/>
  <c r="AM168" i="7"/>
  <c r="CX135" i="7"/>
  <c r="BU178" i="7"/>
  <c r="AK223" i="7"/>
  <c r="CA222" i="7"/>
  <c r="CB125" i="7"/>
  <c r="Z166" i="7"/>
  <c r="CF143" i="7"/>
  <c r="CN159" i="7"/>
  <c r="T129" i="7"/>
  <c r="G176" i="7"/>
  <c r="N156" i="7"/>
  <c r="CN226" i="7"/>
  <c r="BJ166" i="7"/>
  <c r="AS215" i="7"/>
  <c r="BG145" i="7"/>
  <c r="BB136" i="7"/>
  <c r="CE166" i="7"/>
  <c r="AQ137" i="7"/>
  <c r="CD225" i="7"/>
  <c r="AW178" i="7"/>
  <c r="Y132" i="7"/>
  <c r="CC220" i="7"/>
  <c r="AX124" i="7"/>
  <c r="CG150" i="7"/>
  <c r="P141" i="7"/>
  <c r="BI143" i="7"/>
  <c r="W151" i="7"/>
  <c r="CB185" i="7"/>
  <c r="BV203" i="7"/>
  <c r="AN138" i="7"/>
  <c r="BC122" i="7"/>
  <c r="E225" i="7"/>
  <c r="AY133" i="7"/>
  <c r="AL166" i="7"/>
  <c r="AD162" i="7"/>
  <c r="BQ225" i="7"/>
  <c r="BP167" i="7"/>
  <c r="DA149" i="7"/>
  <c r="AZ132" i="7"/>
  <c r="CU160" i="7"/>
  <c r="BO216" i="7"/>
  <c r="AX147" i="7"/>
  <c r="AO130" i="7"/>
  <c r="V194" i="7"/>
  <c r="CY121" i="7"/>
  <c r="BX225" i="7"/>
  <c r="M219" i="7"/>
  <c r="O173" i="7"/>
  <c r="BN124" i="7"/>
  <c r="AY144" i="7"/>
  <c r="CT218" i="7"/>
  <c r="AW131" i="7"/>
  <c r="BV211" i="7"/>
  <c r="AG188" i="7"/>
  <c r="AI130" i="7"/>
  <c r="CX171" i="7"/>
  <c r="CY120" i="7"/>
  <c r="S160" i="7"/>
  <c r="CK187" i="7"/>
  <c r="L165" i="7"/>
  <c r="AG131" i="7"/>
  <c r="CW119" i="7"/>
  <c r="AA185" i="7"/>
  <c r="BG179" i="7"/>
  <c r="AQ134" i="7"/>
  <c r="CR208" i="7"/>
  <c r="CD150" i="7"/>
  <c r="AL225" i="7"/>
  <c r="BK146" i="7"/>
  <c r="AN147" i="7"/>
  <c r="J122" i="7"/>
  <c r="BV148" i="7"/>
  <c r="BB226" i="7"/>
  <c r="AA209" i="7"/>
  <c r="BA157" i="7"/>
  <c r="CC187" i="7"/>
  <c r="CO190" i="7"/>
  <c r="Q178" i="7"/>
  <c r="AA199" i="7"/>
  <c r="BL183" i="7"/>
  <c r="AF152" i="7"/>
  <c r="DD138" i="7"/>
  <c r="BQ140" i="7"/>
  <c r="U141" i="7"/>
  <c r="DD195" i="7"/>
  <c r="CH147" i="7"/>
  <c r="CR204" i="7"/>
  <c r="BV221" i="7"/>
  <c r="K213" i="7"/>
  <c r="AA130" i="7"/>
  <c r="CH134" i="7"/>
  <c r="CR120" i="7"/>
  <c r="CZ163" i="7"/>
  <c r="T221" i="7"/>
  <c r="DB219" i="7"/>
  <c r="AW226" i="7"/>
  <c r="CP137" i="7"/>
  <c r="DF196" i="7"/>
  <c r="CC185" i="7"/>
  <c r="CY125" i="7"/>
  <c r="DF208" i="7"/>
  <c r="CO155" i="7"/>
  <c r="R171" i="7"/>
  <c r="CM120" i="7"/>
  <c r="BJ198" i="7"/>
  <c r="AB141" i="7"/>
  <c r="AX218" i="7"/>
  <c r="AL126" i="7"/>
  <c r="AG160" i="7"/>
  <c r="AP218" i="7"/>
  <c r="BP198" i="7"/>
  <c r="AQ184" i="7"/>
  <c r="M221" i="7"/>
  <c r="CT208" i="7"/>
  <c r="X204" i="7"/>
  <c r="AQ177" i="7"/>
  <c r="AP224" i="7"/>
  <c r="BW193" i="7"/>
  <c r="CJ135" i="7"/>
  <c r="O182" i="7"/>
  <c r="CS163" i="7"/>
  <c r="BF165" i="7"/>
  <c r="DE202" i="7"/>
  <c r="BL143" i="7"/>
  <c r="AI207" i="7"/>
  <c r="AN149" i="7"/>
  <c r="O176" i="7"/>
  <c r="CS211" i="7"/>
  <c r="BZ119" i="7"/>
  <c r="AC155" i="7"/>
  <c r="AF209" i="7"/>
  <c r="DF224" i="7"/>
  <c r="CW219" i="7"/>
  <c r="BR195" i="7"/>
  <c r="BP201" i="7"/>
  <c r="AC151" i="7"/>
  <c r="BO169" i="7"/>
  <c r="DA220" i="7"/>
  <c r="CP213" i="7"/>
  <c r="AN128" i="7"/>
  <c r="BN170" i="7"/>
  <c r="AE184" i="7"/>
  <c r="DA136" i="7"/>
  <c r="AM131" i="7"/>
  <c r="BJ128" i="7"/>
  <c r="CG220" i="7"/>
  <c r="AM122" i="7"/>
  <c r="AP151" i="7"/>
  <c r="BX128" i="7"/>
  <c r="AG158" i="7"/>
  <c r="CY164" i="7"/>
  <c r="AC178" i="7"/>
  <c r="DB147" i="7"/>
  <c r="G156" i="7"/>
  <c r="CS165" i="7"/>
  <c r="E185" i="7"/>
  <c r="AR222" i="7"/>
  <c r="DE119" i="7"/>
  <c r="CF149" i="7"/>
  <c r="F201" i="7"/>
  <c r="CM226" i="7"/>
  <c r="CO134" i="7"/>
  <c r="AS133" i="7"/>
  <c r="AL169" i="7"/>
  <c r="L209" i="7"/>
  <c r="CX181" i="7"/>
  <c r="AC200" i="7"/>
  <c r="Y159" i="7"/>
  <c r="U198" i="7"/>
  <c r="I168" i="7"/>
  <c r="U131" i="7"/>
  <c r="CJ183" i="7"/>
  <c r="CJ130" i="7"/>
  <c r="W170" i="7"/>
  <c r="AW202" i="7"/>
  <c r="CY145" i="7"/>
  <c r="BC150" i="7"/>
  <c r="CF196" i="7"/>
  <c r="P140" i="7"/>
  <c r="CK130" i="7"/>
  <c r="CO220" i="7"/>
  <c r="AD141" i="7"/>
  <c r="CT125" i="7"/>
  <c r="DC201" i="7"/>
  <c r="DD203" i="7"/>
  <c r="CX139" i="7"/>
  <c r="CA133" i="7"/>
  <c r="AO148" i="7"/>
  <c r="CD171" i="7"/>
  <c r="CT142" i="7"/>
  <c r="BV167" i="7"/>
  <c r="AQ150" i="7"/>
  <c r="AK146" i="7"/>
  <c r="AI168" i="7"/>
  <c r="CC213" i="7"/>
  <c r="CW203" i="7"/>
  <c r="X167" i="7"/>
  <c r="DE168" i="7"/>
  <c r="CY158" i="7"/>
  <c r="AU206" i="7"/>
  <c r="S198" i="7"/>
  <c r="BQ131" i="7"/>
  <c r="DF144" i="7"/>
  <c r="CN204" i="7"/>
  <c r="CE219" i="7"/>
  <c r="BW140" i="7"/>
  <c r="P123" i="7"/>
  <c r="H190" i="7"/>
  <c r="BT131" i="7"/>
  <c r="BK123" i="7"/>
  <c r="AN213" i="7"/>
  <c r="CD220" i="7"/>
  <c r="CT204" i="7"/>
  <c r="I171" i="7"/>
  <c r="AX129" i="7"/>
  <c r="DC121" i="7"/>
  <c r="BG165" i="7"/>
  <c r="BU135" i="7"/>
  <c r="BS186" i="7"/>
  <c r="CO198" i="7"/>
  <c r="AO167" i="7"/>
  <c r="AY162" i="7"/>
  <c r="AZ142" i="7"/>
  <c r="AO119" i="7"/>
  <c r="CS217" i="7"/>
  <c r="CK203" i="7"/>
  <c r="Z119" i="7"/>
  <c r="S206" i="7"/>
  <c r="AJ190" i="7"/>
  <c r="S130" i="7"/>
  <c r="I224" i="7"/>
  <c r="CB207" i="7"/>
  <c r="AQ225" i="7"/>
  <c r="BD151" i="7"/>
  <c r="AP165" i="7"/>
  <c r="CU214" i="7"/>
  <c r="BB216" i="7"/>
  <c r="CT187" i="7"/>
  <c r="BG155" i="7"/>
  <c r="M141" i="7"/>
  <c r="AP188" i="7"/>
  <c r="L130" i="7"/>
  <c r="AQ216" i="7"/>
  <c r="BK224" i="7"/>
  <c r="AH183" i="7"/>
  <c r="BQ202" i="7"/>
  <c r="DE173" i="7"/>
  <c r="BC144" i="7"/>
  <c r="CO153" i="7"/>
  <c r="DF178" i="7"/>
  <c r="CY131" i="7"/>
  <c r="W187" i="7"/>
  <c r="BL170" i="7"/>
  <c r="CL226" i="7"/>
  <c r="N174" i="7"/>
  <c r="BO122" i="7"/>
  <c r="AQ168" i="7"/>
  <c r="BJ200" i="7"/>
  <c r="AJ119" i="7"/>
  <c r="CM131" i="7"/>
  <c r="Y148" i="7"/>
  <c r="CF207" i="7"/>
  <c r="AA178" i="7"/>
  <c r="S191" i="7"/>
  <c r="DD126" i="7"/>
  <c r="BT194" i="7"/>
  <c r="CX220" i="7"/>
  <c r="BS123" i="7"/>
  <c r="DD170" i="7"/>
  <c r="AR140" i="7"/>
  <c r="R143" i="7"/>
  <c r="CJ154" i="7"/>
  <c r="BG201" i="7"/>
  <c r="BU226" i="7"/>
  <c r="AE193" i="7"/>
  <c r="CY151" i="7"/>
  <c r="AJ123" i="7"/>
  <c r="BV204" i="7"/>
  <c r="AT119" i="7"/>
  <c r="J222" i="7"/>
  <c r="CV173" i="7"/>
  <c r="BZ158" i="7"/>
  <c r="AT192" i="7"/>
  <c r="T163" i="7"/>
  <c r="CC201" i="7"/>
  <c r="DG135" i="7"/>
  <c r="AV161" i="7"/>
  <c r="CU175" i="7"/>
  <c r="BO149" i="7"/>
  <c r="BH193" i="7"/>
  <c r="DA188" i="7"/>
  <c r="E124" i="7"/>
  <c r="AT133" i="7"/>
  <c r="DG172" i="7"/>
  <c r="AY190" i="7"/>
  <c r="AL175" i="7"/>
  <c r="CK133" i="7"/>
  <c r="CX173" i="7"/>
  <c r="AB162" i="7"/>
  <c r="S182" i="7"/>
  <c r="F211" i="7"/>
  <c r="CK139" i="7"/>
  <c r="BW141" i="7"/>
  <c r="CA212" i="7"/>
  <c r="BF180" i="7"/>
  <c r="H193" i="7"/>
  <c r="AZ225" i="7"/>
  <c r="AY207" i="7"/>
  <c r="BX181" i="7"/>
  <c r="DE210" i="7"/>
  <c r="Q152" i="7"/>
  <c r="CH133" i="7"/>
  <c r="CB159" i="7"/>
  <c r="BG121" i="7"/>
  <c r="AE205" i="7"/>
  <c r="AL132" i="7"/>
  <c r="CZ225" i="7"/>
  <c r="AO124" i="7"/>
  <c r="DC186" i="7"/>
  <c r="BG168" i="7"/>
  <c r="P178" i="7"/>
  <c r="Q221" i="7"/>
  <c r="AF214" i="7"/>
  <c r="Z190" i="7"/>
  <c r="CV161" i="7"/>
  <c r="AX151" i="7"/>
  <c r="DB160" i="7"/>
  <c r="DG206" i="7"/>
  <c r="CC198" i="7"/>
  <c r="CU165" i="7"/>
  <c r="AS203" i="7"/>
  <c r="Y138" i="7"/>
  <c r="I177" i="7"/>
  <c r="CJ170" i="7"/>
  <c r="CH136" i="7"/>
  <c r="X212" i="7"/>
  <c r="BO188" i="7"/>
  <c r="CP122" i="7"/>
  <c r="AC119" i="7"/>
  <c r="BR222" i="7"/>
  <c r="AZ226" i="7"/>
  <c r="CJ187" i="7"/>
  <c r="CK142" i="7"/>
  <c r="CQ200" i="7"/>
  <c r="AX191" i="7"/>
  <c r="DC151" i="7"/>
  <c r="DD181" i="7"/>
  <c r="AB123" i="7"/>
  <c r="BW162" i="7"/>
  <c r="BY181" i="7"/>
  <c r="CY149" i="7"/>
  <c r="CU145" i="7"/>
  <c r="BI156" i="7"/>
  <c r="CA214" i="7"/>
  <c r="CT119" i="7"/>
  <c r="BE133" i="7"/>
  <c r="H138" i="7"/>
  <c r="W195" i="7"/>
  <c r="L171" i="7"/>
  <c r="BC171" i="7"/>
  <c r="Q183" i="7"/>
  <c r="CG159" i="7"/>
  <c r="I219" i="7"/>
  <c r="AH182" i="7"/>
  <c r="P213" i="7"/>
  <c r="AO188" i="7"/>
  <c r="CQ155" i="7"/>
  <c r="CB173" i="7"/>
  <c r="CJ157" i="7"/>
  <c r="AZ184" i="7"/>
  <c r="AG130" i="7"/>
  <c r="G136" i="7"/>
  <c r="AW198" i="7"/>
  <c r="O137" i="7"/>
  <c r="AQ128" i="7"/>
  <c r="DA140" i="7"/>
  <c r="I143" i="7"/>
  <c r="V125" i="7"/>
  <c r="CB128" i="7"/>
  <c r="BF121" i="7"/>
  <c r="Q131" i="7"/>
  <c r="V156" i="7"/>
  <c r="CE199" i="7"/>
  <c r="CR195" i="7"/>
  <c r="AE169" i="7"/>
  <c r="DC163" i="7"/>
  <c r="CZ188" i="7"/>
  <c r="CP211" i="7"/>
  <c r="CD122" i="7"/>
  <c r="R154" i="7"/>
  <c r="BM209" i="7"/>
  <c r="CH159" i="7"/>
  <c r="AO212" i="7"/>
  <c r="CM162" i="7"/>
  <c r="AO153" i="7"/>
  <c r="CD223" i="7"/>
  <c r="Y152" i="7"/>
  <c r="CF152" i="7"/>
  <c r="BI176" i="7"/>
  <c r="AK211" i="7"/>
  <c r="CG133" i="7"/>
  <c r="BF162" i="7"/>
  <c r="AG189" i="7"/>
  <c r="CP220" i="7"/>
  <c r="W184" i="7"/>
  <c r="DG200" i="7"/>
  <c r="BM166" i="7"/>
  <c r="G143" i="7"/>
  <c r="AQ120" i="7"/>
  <c r="N201" i="7"/>
  <c r="AW180" i="7"/>
  <c r="BT160" i="7"/>
  <c r="BP134" i="7"/>
  <c r="Z208" i="7"/>
  <c r="N183" i="7"/>
  <c r="AA205" i="7"/>
  <c r="AV139" i="7"/>
  <c r="CQ171" i="7"/>
  <c r="DB215" i="7"/>
  <c r="AF124" i="7"/>
  <c r="AC186" i="7"/>
  <c r="BT129" i="7"/>
  <c r="F164" i="7"/>
  <c r="AV222" i="7"/>
  <c r="DC157" i="7"/>
  <c r="CB180" i="7"/>
  <c r="CG137" i="7"/>
  <c r="AW170" i="7"/>
  <c r="CZ203" i="7"/>
  <c r="BT156" i="7"/>
  <c r="Y143" i="7"/>
  <c r="AA119" i="7"/>
  <c r="DA214" i="7"/>
  <c r="BE180" i="7"/>
  <c r="CT123" i="7"/>
  <c r="L151" i="7"/>
  <c r="CU143" i="7"/>
  <c r="S150" i="7"/>
  <c r="AP175" i="7"/>
  <c r="BQ155" i="7"/>
  <c r="BJ165" i="7"/>
  <c r="AH178" i="7"/>
  <c r="W141" i="7"/>
  <c r="CU134" i="7"/>
  <c r="AV214" i="7"/>
  <c r="DG163" i="7"/>
  <c r="W190" i="7"/>
  <c r="V124" i="7"/>
  <c r="AH217" i="7"/>
  <c r="AA135" i="7"/>
  <c r="CQ159" i="7"/>
  <c r="BO181" i="7"/>
  <c r="DB143" i="7"/>
  <c r="AN125" i="7"/>
  <c r="CT163" i="7"/>
  <c r="BF151" i="7"/>
  <c r="BU206" i="7"/>
  <c r="N165" i="7"/>
  <c r="BE183" i="7"/>
  <c r="BB163" i="7"/>
  <c r="AG127" i="7"/>
  <c r="BE168" i="7"/>
  <c r="AT157" i="7"/>
  <c r="CU164" i="7"/>
  <c r="DC125" i="7"/>
  <c r="BV133" i="7"/>
  <c r="Y142" i="7"/>
  <c r="BT138" i="7"/>
  <c r="AU226" i="7"/>
  <c r="AG148" i="7"/>
  <c r="BI147" i="7"/>
  <c r="J158" i="7"/>
  <c r="AS219" i="7"/>
  <c r="CN209" i="7"/>
  <c r="CV188" i="7"/>
  <c r="AI221" i="7"/>
  <c r="CG172" i="7"/>
  <c r="CY198" i="7"/>
  <c r="R165" i="7"/>
  <c r="AB175" i="7"/>
  <c r="AK136" i="7"/>
  <c r="BT223" i="7"/>
  <c r="CN179" i="7"/>
  <c r="M212" i="7"/>
  <c r="CC207" i="7"/>
  <c r="BF186" i="7"/>
  <c r="CK212" i="7"/>
  <c r="R124" i="7"/>
  <c r="Q175" i="7"/>
  <c r="O203" i="7"/>
  <c r="BZ203" i="7"/>
  <c r="S151" i="7"/>
  <c r="BX182" i="7"/>
  <c r="CW128" i="7"/>
  <c r="J181" i="7"/>
  <c r="CH209" i="7"/>
  <c r="CM158" i="7"/>
  <c r="M187" i="7"/>
  <c r="CF186" i="7"/>
  <c r="AJ164" i="7"/>
  <c r="F196" i="7"/>
  <c r="AZ210" i="7"/>
  <c r="AA167" i="7"/>
  <c r="CZ213" i="7"/>
  <c r="U170" i="7"/>
  <c r="AY125" i="7"/>
  <c r="V139" i="7"/>
  <c r="DC149" i="7"/>
  <c r="BN145" i="7"/>
  <c r="CN193" i="7"/>
  <c r="BE189" i="7"/>
  <c r="BE161" i="7"/>
  <c r="CV138" i="7"/>
  <c r="CM205" i="7"/>
  <c r="DF167" i="7"/>
  <c r="AA218" i="7"/>
  <c r="CH195" i="7"/>
  <c r="CT159" i="7"/>
  <c r="CI195" i="7"/>
  <c r="BM205" i="7"/>
  <c r="CL205" i="7"/>
  <c r="DG158" i="7"/>
  <c r="AW146" i="7"/>
  <c r="J200" i="7"/>
  <c r="AM153" i="7"/>
  <c r="AG154" i="7"/>
  <c r="AW203" i="7"/>
  <c r="AG174" i="7"/>
  <c r="J196" i="7"/>
  <c r="AU208" i="7"/>
  <c r="AZ182" i="7"/>
  <c r="O181" i="7"/>
  <c r="N206" i="7"/>
  <c r="BW182" i="7"/>
  <c r="M223" i="7"/>
  <c r="DB175" i="7"/>
  <c r="DD132" i="7"/>
  <c r="O196" i="7"/>
  <c r="DD174" i="7"/>
  <c r="CE217" i="7"/>
  <c r="AS140" i="7"/>
  <c r="BX147" i="7"/>
  <c r="BV188" i="7"/>
  <c r="AS210" i="7"/>
  <c r="H200" i="7"/>
  <c r="BR157" i="7"/>
  <c r="BX132" i="7"/>
  <c r="CU196" i="7"/>
  <c r="M156" i="7"/>
  <c r="AJ167" i="7"/>
  <c r="CN189" i="7"/>
  <c r="DC197" i="7"/>
  <c r="W188" i="7"/>
  <c r="M167" i="7"/>
  <c r="M174" i="7"/>
  <c r="CT148" i="7"/>
  <c r="U145" i="7"/>
  <c r="BI197" i="7"/>
  <c r="BV147" i="7"/>
  <c r="BN176" i="7"/>
  <c r="CK128" i="7"/>
  <c r="CU207" i="7"/>
  <c r="BO224" i="7"/>
  <c r="S143" i="7"/>
  <c r="O123" i="7"/>
  <c r="BG162" i="7"/>
  <c r="AV201" i="7"/>
  <c r="CY162" i="7"/>
  <c r="CM188" i="7"/>
  <c r="AH177" i="7"/>
  <c r="AC149" i="7"/>
  <c r="AR216" i="7"/>
  <c r="BO213" i="7"/>
  <c r="CS131" i="7"/>
  <c r="DA179" i="7"/>
  <c r="T181" i="7"/>
  <c r="BI163" i="7"/>
  <c r="W173" i="7"/>
  <c r="BP123" i="7"/>
  <c r="BB132" i="7"/>
  <c r="CP171" i="7"/>
  <c r="BZ183" i="7"/>
  <c r="CG179" i="7"/>
  <c r="CV194" i="7"/>
  <c r="AJ161" i="7"/>
  <c r="AA208" i="7"/>
  <c r="BH201" i="7"/>
  <c r="AF162" i="7"/>
  <c r="AW147" i="7"/>
  <c r="CK167" i="7"/>
  <c r="CR224" i="7"/>
  <c r="L217" i="7"/>
  <c r="AH225" i="7"/>
  <c r="CZ144" i="7"/>
  <c r="BS166" i="7"/>
  <c r="CQ154" i="7"/>
  <c r="X188" i="7"/>
  <c r="BC163" i="7"/>
  <c r="AB171" i="7"/>
  <c r="H154" i="7"/>
  <c r="CU172" i="7"/>
  <c r="BB181" i="7"/>
  <c r="CB201" i="7"/>
  <c r="S142" i="7"/>
  <c r="CC210" i="7"/>
  <c r="CQ144" i="7"/>
  <c r="BV169" i="7"/>
  <c r="CI219" i="7"/>
  <c r="BS147" i="7"/>
  <c r="AS172" i="7"/>
  <c r="M140" i="7"/>
  <c r="AO170" i="7"/>
  <c r="G187" i="7"/>
  <c r="AT132" i="7"/>
  <c r="BR141" i="7"/>
  <c r="CP201" i="7"/>
  <c r="CI143" i="7"/>
  <c r="BK185" i="7"/>
  <c r="AW195" i="7"/>
  <c r="AY120" i="7"/>
  <c r="BA198" i="7"/>
  <c r="BV165" i="7"/>
  <c r="AE217" i="7"/>
  <c r="BP195" i="7"/>
  <c r="CP130" i="7"/>
  <c r="I215" i="7"/>
  <c r="BP192" i="7"/>
  <c r="AE130" i="7"/>
  <c r="CM183" i="7"/>
  <c r="BR212" i="7"/>
  <c r="S226" i="7"/>
  <c r="X197" i="7"/>
  <c r="BT188" i="7"/>
  <c r="X216" i="7"/>
  <c r="CB181" i="7"/>
  <c r="Y219" i="7"/>
  <c r="CS143" i="7"/>
  <c r="CH207" i="7"/>
  <c r="BN177" i="7"/>
  <c r="M172" i="7"/>
  <c r="CB190" i="7"/>
  <c r="DC225" i="7"/>
  <c r="AY183" i="7"/>
  <c r="H209" i="7"/>
  <c r="CF137" i="7"/>
  <c r="DA173" i="7"/>
  <c r="AU177" i="7"/>
  <c r="BJ146" i="7"/>
  <c r="AT211" i="7"/>
  <c r="BP133" i="7"/>
  <c r="BG140" i="7"/>
  <c r="E166" i="7"/>
  <c r="BE154" i="7"/>
  <c r="BL160" i="7"/>
  <c r="DE137" i="7"/>
  <c r="BK143" i="7"/>
  <c r="CV151" i="7"/>
  <c r="BE160" i="7"/>
  <c r="CG151" i="7"/>
  <c r="R178" i="7"/>
  <c r="BM142" i="7"/>
  <c r="CM222" i="7"/>
  <c r="AU158" i="7"/>
  <c r="CV195" i="7"/>
  <c r="R147" i="7"/>
  <c r="W219" i="7"/>
  <c r="AC217" i="7"/>
  <c r="P162" i="7"/>
  <c r="CB203" i="7"/>
  <c r="CN136" i="7"/>
  <c r="AM146" i="7"/>
  <c r="CQ179" i="7"/>
  <c r="N205" i="7"/>
  <c r="I206" i="7"/>
  <c r="Y124" i="7"/>
  <c r="BQ119" i="7"/>
  <c r="BX152" i="7"/>
  <c r="R196" i="7"/>
  <c r="AH206" i="7"/>
  <c r="AS176" i="7"/>
  <c r="DA124" i="7"/>
  <c r="CJ136" i="7"/>
  <c r="CJ133" i="7"/>
  <c r="AI127" i="7"/>
  <c r="AO218" i="7"/>
  <c r="DD141" i="7"/>
  <c r="BR213" i="7"/>
  <c r="AZ164" i="7"/>
  <c r="AQ223" i="7"/>
  <c r="AM180" i="7"/>
  <c r="CH143" i="7"/>
  <c r="G119" i="7"/>
  <c r="CY226" i="7"/>
  <c r="CS203" i="7"/>
  <c r="BN189" i="7"/>
  <c r="CY180" i="7"/>
  <c r="V168" i="7"/>
  <c r="BB173" i="7"/>
  <c r="X164" i="7"/>
  <c r="N196" i="7"/>
  <c r="AR226" i="7"/>
  <c r="CQ185" i="7"/>
  <c r="AZ203" i="7"/>
  <c r="AV164" i="7"/>
  <c r="BW175" i="7"/>
  <c r="E190" i="7"/>
  <c r="BJ168" i="7"/>
  <c r="P159" i="7"/>
  <c r="CX138" i="7"/>
  <c r="BC195" i="7"/>
  <c r="BF154" i="7"/>
  <c r="J215" i="7"/>
  <c r="BU159" i="7"/>
  <c r="DB199" i="7"/>
  <c r="BU222" i="7"/>
  <c r="J123" i="7"/>
  <c r="DE165" i="7"/>
  <c r="AJ180" i="7"/>
  <c r="CT210" i="7"/>
  <c r="AL122" i="7"/>
  <c r="CJ174" i="7"/>
  <c r="BE178" i="7"/>
  <c r="CK220" i="7"/>
  <c r="AW154" i="7"/>
  <c r="K130" i="7"/>
  <c r="AR201" i="7"/>
  <c r="BQ220" i="7"/>
  <c r="F144" i="7"/>
  <c r="CS201" i="7"/>
  <c r="V198" i="7"/>
  <c r="CX137" i="7"/>
  <c r="G188" i="7"/>
  <c r="DA198" i="7"/>
  <c r="DG134" i="7"/>
  <c r="CQ211" i="7"/>
  <c r="AG161" i="7"/>
  <c r="DD144" i="7"/>
  <c r="CG215" i="7"/>
  <c r="CP216" i="7"/>
  <c r="CL203" i="7"/>
  <c r="CK157" i="7"/>
  <c r="BF147" i="7"/>
  <c r="DG192" i="7"/>
  <c r="BG209" i="7"/>
  <c r="DB127" i="7"/>
  <c r="DA216" i="7"/>
  <c r="G165" i="7"/>
  <c r="AD182" i="7"/>
  <c r="Q212" i="7"/>
  <c r="BY154" i="7"/>
  <c r="L161" i="7"/>
  <c r="CM130" i="7"/>
  <c r="AZ189" i="7"/>
  <c r="AQ138" i="7"/>
  <c r="BU127" i="7"/>
  <c r="BC194" i="7"/>
  <c r="CW226" i="7"/>
  <c r="BF175" i="7"/>
  <c r="BC167" i="7"/>
  <c r="AY203" i="7"/>
  <c r="O185" i="7"/>
  <c r="DA192" i="7"/>
  <c r="CW159" i="7"/>
  <c r="CT182" i="7"/>
  <c r="CD194" i="7"/>
  <c r="V142" i="7"/>
  <c r="DF184" i="7"/>
  <c r="P138" i="7"/>
  <c r="CP138" i="7"/>
  <c r="BJ179" i="7"/>
  <c r="DB209" i="7"/>
  <c r="AV196" i="7"/>
  <c r="CS186" i="7"/>
  <c r="U178" i="7"/>
  <c r="AW214" i="7"/>
  <c r="CX226" i="7"/>
  <c r="W122" i="7"/>
  <c r="CG119" i="7"/>
  <c r="AJ139" i="7"/>
  <c r="AA210" i="7"/>
  <c r="AQ210" i="7"/>
  <c r="BO126" i="7"/>
  <c r="CD166" i="7"/>
  <c r="DF209" i="7"/>
  <c r="BM159" i="7"/>
  <c r="BW154" i="7"/>
  <c r="BE215" i="7"/>
  <c r="AR175" i="7"/>
  <c r="BZ186" i="7"/>
  <c r="Y221" i="7"/>
  <c r="CS189" i="7"/>
  <c r="DC216" i="7"/>
  <c r="I169" i="7"/>
  <c r="AR194" i="7"/>
  <c r="I163" i="7"/>
  <c r="CG166" i="7"/>
  <c r="AC122" i="7"/>
  <c r="AK214" i="7"/>
  <c r="BK210" i="7"/>
  <c r="DA180" i="7"/>
  <c r="AS217" i="7"/>
  <c r="CX161" i="7"/>
  <c r="AK153" i="7"/>
  <c r="Z217" i="7"/>
  <c r="G162" i="7"/>
  <c r="AR150" i="7"/>
  <c r="BS127" i="7"/>
  <c r="AM196" i="7"/>
  <c r="J192" i="7"/>
  <c r="BC218" i="7"/>
  <c r="CT184" i="7"/>
  <c r="W205" i="7"/>
  <c r="AV149" i="7"/>
  <c r="BF225" i="7"/>
  <c r="BL179" i="7"/>
  <c r="CH210" i="7"/>
  <c r="BR119" i="7"/>
  <c r="P136" i="7"/>
  <c r="AJ214" i="7"/>
  <c r="BO190" i="7"/>
  <c r="T161" i="7"/>
  <c r="BE199" i="7"/>
  <c r="BR196" i="7"/>
  <c r="BL214" i="7"/>
  <c r="CN162" i="7"/>
  <c r="BW202" i="7"/>
  <c r="BV202" i="7"/>
  <c r="CK132" i="7"/>
  <c r="BG177" i="7"/>
  <c r="BU167" i="7"/>
  <c r="Z125" i="7"/>
  <c r="DC165" i="7"/>
  <c r="BA132" i="7"/>
  <c r="P173" i="7"/>
  <c r="AV157" i="7"/>
  <c r="DA163" i="7"/>
  <c r="CP224" i="7"/>
  <c r="BF200" i="7"/>
  <c r="AG123" i="7"/>
  <c r="Y187" i="7"/>
  <c r="CK141" i="7"/>
  <c r="W155" i="7"/>
  <c r="AQ167" i="7"/>
  <c r="H211" i="7"/>
  <c r="H198" i="7"/>
  <c r="CY215" i="7"/>
  <c r="U185" i="7"/>
  <c r="BL175" i="7"/>
  <c r="T196" i="7"/>
  <c r="CW141" i="7"/>
  <c r="AD173" i="7"/>
  <c r="AG183" i="7"/>
  <c r="V200" i="7"/>
  <c r="BD154" i="7"/>
  <c r="M181" i="7"/>
  <c r="BO225" i="7"/>
  <c r="BF143" i="7"/>
  <c r="S199" i="7"/>
  <c r="BX212" i="7"/>
  <c r="CB149" i="7"/>
  <c r="AF153" i="7"/>
  <c r="BA175" i="7"/>
  <c r="CC128" i="7"/>
  <c r="CC158" i="7"/>
  <c r="U184" i="7"/>
  <c r="AX185" i="7"/>
  <c r="CL206" i="7"/>
  <c r="AZ177" i="7"/>
  <c r="CT179" i="7"/>
  <c r="J183" i="7"/>
  <c r="BS154" i="7"/>
  <c r="AL209" i="7"/>
  <c r="BC219" i="7"/>
  <c r="I123" i="7"/>
  <c r="AC153" i="7"/>
  <c r="CV133" i="7"/>
  <c r="AE155" i="7"/>
  <c r="AK135" i="7"/>
  <c r="DD124" i="7"/>
  <c r="CI144" i="7"/>
  <c r="CY160" i="7"/>
  <c r="CH185" i="7"/>
  <c r="BD158" i="7"/>
  <c r="CA129" i="7"/>
  <c r="X145" i="7"/>
  <c r="N209" i="7"/>
  <c r="BP125" i="7"/>
  <c r="V147" i="7"/>
  <c r="AT213" i="7"/>
  <c r="R225" i="7"/>
  <c r="AM225" i="7"/>
  <c r="AW197" i="7"/>
  <c r="AR181" i="7"/>
  <c r="CB143" i="7"/>
  <c r="AK143" i="7"/>
  <c r="CH146" i="7"/>
  <c r="CP156" i="7"/>
  <c r="BV201" i="7"/>
  <c r="AW176" i="7"/>
  <c r="BV154" i="7"/>
  <c r="E145" i="7"/>
  <c r="CL201" i="7"/>
  <c r="P171" i="7"/>
  <c r="CW140" i="7"/>
  <c r="AV159" i="7"/>
  <c r="Q155" i="7"/>
  <c r="CJ197" i="7"/>
  <c r="BZ213" i="7"/>
  <c r="K211" i="7"/>
  <c r="AE194" i="7"/>
  <c r="V191" i="7"/>
  <c r="U134" i="7"/>
  <c r="CA127" i="7"/>
  <c r="AI158" i="7"/>
  <c r="N168" i="7"/>
  <c r="U162" i="7"/>
  <c r="BN122" i="7"/>
  <c r="AV158" i="7"/>
  <c r="BF129" i="7"/>
  <c r="T191" i="7"/>
  <c r="AY155" i="7"/>
  <c r="AD208" i="7"/>
  <c r="N220" i="7"/>
  <c r="CX196" i="7"/>
  <c r="P185" i="7"/>
  <c r="BV164" i="7"/>
  <c r="AK124" i="7"/>
  <c r="BJ205" i="7"/>
  <c r="BH180" i="7"/>
  <c r="AG125" i="7"/>
  <c r="BO201" i="7"/>
  <c r="E206" i="7"/>
  <c r="BV119" i="7"/>
  <c r="AB212" i="7"/>
  <c r="AT171" i="7"/>
  <c r="AS188" i="7"/>
  <c r="AI125" i="7"/>
  <c r="W143" i="7"/>
  <c r="AL155" i="7"/>
  <c r="DB208" i="7"/>
  <c r="DE160" i="7"/>
  <c r="CC164" i="7"/>
  <c r="P126" i="7"/>
  <c r="J224" i="7"/>
  <c r="AA200" i="7"/>
  <c r="Z141" i="7"/>
  <c r="CL148" i="7"/>
  <c r="AC193" i="7"/>
  <c r="CK223" i="7"/>
  <c r="BC183" i="7"/>
  <c r="CU223" i="7"/>
  <c r="Q220" i="7"/>
  <c r="X128" i="7"/>
  <c r="BU208" i="7"/>
  <c r="DC140" i="7"/>
  <c r="L160" i="7"/>
  <c r="DA172" i="7"/>
  <c r="CE191" i="7"/>
  <c r="CJ212" i="7"/>
  <c r="AR141" i="7"/>
  <c r="BQ151" i="7"/>
  <c r="AI201" i="7"/>
  <c r="T188" i="7"/>
  <c r="P174" i="7"/>
  <c r="BP150" i="7"/>
  <c r="CY169" i="7"/>
  <c r="AT122" i="7"/>
  <c r="BP189" i="7"/>
  <c r="AK166" i="7"/>
  <c r="CI217" i="7"/>
  <c r="CZ210" i="7"/>
  <c r="CL158" i="7"/>
  <c r="CC197" i="7"/>
  <c r="DG137" i="7"/>
  <c r="BL174" i="7"/>
  <c r="BK219" i="7"/>
  <c r="AJ223" i="7"/>
  <c r="AF218" i="7"/>
  <c r="BL144" i="7"/>
  <c r="AL168" i="7"/>
  <c r="BC200" i="7"/>
  <c r="CY221" i="7"/>
  <c r="BO202" i="7"/>
  <c r="CI157" i="7"/>
  <c r="X182" i="7"/>
  <c r="E157" i="7"/>
  <c r="AH216" i="7"/>
  <c r="BT196" i="7"/>
  <c r="CI210" i="7"/>
  <c r="AC132" i="7"/>
  <c r="CL137" i="7"/>
  <c r="CG128" i="7"/>
  <c r="AZ157" i="7"/>
  <c r="AH192" i="7"/>
  <c r="AO158" i="7"/>
  <c r="BV157" i="7"/>
  <c r="CF158" i="7"/>
  <c r="BZ162" i="7"/>
  <c r="E130" i="7"/>
  <c r="BT125" i="7"/>
  <c r="BF141" i="7"/>
  <c r="AP123" i="7"/>
  <c r="CH157" i="7"/>
  <c r="BR226" i="7"/>
  <c r="AL206" i="7"/>
  <c r="AG199" i="7"/>
  <c r="K199" i="7"/>
  <c r="J161" i="7"/>
  <c r="Y131" i="7"/>
  <c r="DA184" i="7"/>
  <c r="AR158" i="7"/>
  <c r="AJ176" i="7"/>
  <c r="BT195" i="7"/>
  <c r="AQ126" i="7"/>
  <c r="BU146" i="7"/>
  <c r="BW166" i="7"/>
  <c r="CS159" i="7"/>
  <c r="AT172" i="7"/>
  <c r="K218" i="7"/>
  <c r="CS223" i="7"/>
  <c r="DA153" i="7"/>
  <c r="DD148" i="7"/>
  <c r="BP155" i="7"/>
  <c r="H164" i="7"/>
  <c r="AW206" i="7"/>
  <c r="BE165" i="7"/>
  <c r="CT225" i="7"/>
  <c r="CK124" i="7"/>
  <c r="CC177" i="7"/>
  <c r="X120" i="7"/>
  <c r="CK158" i="7"/>
  <c r="I157" i="7"/>
  <c r="CT195" i="7"/>
  <c r="AD225" i="7"/>
  <c r="BC210" i="7"/>
  <c r="CX195" i="7"/>
  <c r="CF188" i="7"/>
  <c r="DC215" i="7"/>
  <c r="CD154" i="7"/>
  <c r="AE158" i="7"/>
  <c r="AY216" i="7"/>
  <c r="F122" i="7"/>
  <c r="CR215" i="7"/>
  <c r="V217" i="7"/>
  <c r="O159" i="7"/>
  <c r="CP186" i="7"/>
  <c r="Q119" i="7"/>
  <c r="R136" i="7"/>
  <c r="CU142" i="7"/>
  <c r="AF202" i="7"/>
  <c r="P148" i="7"/>
  <c r="BK127" i="7"/>
  <c r="I165" i="7"/>
  <c r="BA160" i="7"/>
  <c r="AP135" i="7"/>
  <c r="BR220" i="7"/>
  <c r="BS201" i="7"/>
  <c r="AC212" i="7"/>
  <c r="AN186" i="7"/>
  <c r="AD152" i="7"/>
  <c r="BO157" i="7"/>
  <c r="AQ206" i="7"/>
  <c r="BF132" i="7"/>
  <c r="AL177" i="7"/>
  <c r="F174" i="7"/>
  <c r="BI180" i="7"/>
  <c r="AA221" i="7"/>
  <c r="DD168" i="7"/>
  <c r="Q129" i="7"/>
  <c r="CH121" i="7"/>
  <c r="CB122" i="7"/>
  <c r="Z194" i="7"/>
  <c r="AM127" i="7"/>
  <c r="AP206" i="7"/>
  <c r="CM152" i="7"/>
  <c r="BJ150" i="7"/>
  <c r="N130" i="7"/>
  <c r="CR126" i="7"/>
  <c r="CN213" i="7"/>
  <c r="K143" i="7"/>
  <c r="AQ183" i="7"/>
  <c r="BQ173" i="7"/>
  <c r="BL208" i="7"/>
  <c r="AR125" i="7"/>
  <c r="BC160" i="7"/>
  <c r="AC191" i="7"/>
  <c r="BU224" i="7"/>
  <c r="AP138" i="7"/>
  <c r="R200" i="7"/>
  <c r="CO160" i="7"/>
  <c r="BE144" i="7"/>
  <c r="CG158" i="7"/>
  <c r="T131" i="7"/>
  <c r="CO225" i="7"/>
  <c r="T213" i="7"/>
  <c r="Z211" i="7"/>
  <c r="BQ203" i="7"/>
  <c r="AY215" i="7"/>
  <c r="BO123" i="7"/>
  <c r="CF206" i="7"/>
  <c r="AL187" i="7"/>
  <c r="BS203" i="7"/>
  <c r="AH134" i="7"/>
  <c r="AL157" i="7"/>
  <c r="CW152" i="7"/>
  <c r="BA161" i="7"/>
  <c r="AE124" i="7"/>
  <c r="AU141" i="7"/>
  <c r="AF151" i="7"/>
  <c r="DD194" i="7"/>
  <c r="CG146" i="7"/>
  <c r="CA209" i="7"/>
  <c r="BQ167" i="7"/>
  <c r="CW134" i="7"/>
  <c r="AC203" i="7"/>
  <c r="AQ159" i="7"/>
  <c r="CB145" i="7"/>
  <c r="CZ178" i="7"/>
  <c r="CB196" i="7"/>
  <c r="AA202" i="7"/>
  <c r="AN193" i="7"/>
  <c r="V123" i="7"/>
  <c r="DF135" i="7"/>
  <c r="AZ119" i="7"/>
  <c r="AL121" i="7"/>
  <c r="Z219" i="7"/>
  <c r="CR166" i="7"/>
  <c r="BC178" i="7"/>
  <c r="BD201" i="7"/>
  <c r="BM181" i="7"/>
  <c r="AE220" i="7"/>
  <c r="BN212" i="7"/>
  <c r="DE178" i="7"/>
  <c r="AI163" i="7"/>
  <c r="M222" i="7"/>
  <c r="CN216" i="7"/>
  <c r="AO168" i="7"/>
  <c r="BO130" i="7"/>
  <c r="L126" i="7"/>
  <c r="BU130" i="7"/>
  <c r="BF136" i="7"/>
  <c r="CN199" i="7"/>
  <c r="DC218" i="7"/>
  <c r="BU154" i="7"/>
  <c r="CV202" i="7"/>
  <c r="CI145" i="7"/>
  <c r="BR183" i="7"/>
  <c r="J132" i="7"/>
  <c r="BH217" i="7"/>
  <c r="BE143" i="7"/>
  <c r="X147" i="7"/>
  <c r="I174" i="7"/>
  <c r="AM162" i="7"/>
  <c r="BH215" i="7"/>
  <c r="CG176" i="7"/>
  <c r="BV163" i="7"/>
  <c r="CH189" i="7"/>
  <c r="BZ205" i="7"/>
  <c r="AM161" i="7"/>
  <c r="AS137" i="7"/>
  <c r="BV145" i="7"/>
  <c r="P221" i="7"/>
  <c r="AH166" i="7"/>
  <c r="H158" i="7"/>
  <c r="AA179" i="7"/>
  <c r="AX194" i="7"/>
  <c r="CF148" i="7"/>
  <c r="BV209" i="7"/>
  <c r="BZ209" i="7"/>
  <c r="CO164" i="7"/>
  <c r="BM213" i="7"/>
  <c r="AT168" i="7"/>
  <c r="J165" i="7"/>
  <c r="BW169" i="7"/>
  <c r="BY196" i="7"/>
  <c r="F162" i="7"/>
  <c r="CR148" i="7"/>
  <c r="BF142" i="7"/>
  <c r="AQ145" i="7"/>
  <c r="BF203" i="7"/>
  <c r="CF224" i="7"/>
  <c r="S159" i="7"/>
  <c r="M149" i="7"/>
  <c r="AP161" i="7"/>
  <c r="AV160" i="7"/>
  <c r="AY167" i="7"/>
  <c r="DE185" i="7"/>
  <c r="F218" i="7"/>
  <c r="U189" i="7"/>
  <c r="BA205" i="7"/>
  <c r="G205" i="7"/>
  <c r="AN200" i="7"/>
  <c r="CX201" i="7"/>
  <c r="BI159" i="7"/>
  <c r="CR211" i="7"/>
  <c r="V167" i="7"/>
  <c r="CP165" i="7"/>
  <c r="BK125" i="7"/>
  <c r="R120" i="7"/>
  <c r="AQ176" i="7"/>
  <c r="AG197" i="7"/>
  <c r="AA226" i="7"/>
  <c r="BS216" i="7"/>
  <c r="CK127" i="7"/>
  <c r="BG206" i="7"/>
  <c r="CL196" i="7"/>
  <c r="DF162" i="7"/>
  <c r="CJ129" i="7"/>
  <c r="CH149" i="7"/>
  <c r="AB170" i="7"/>
  <c r="O184" i="7"/>
  <c r="DA190" i="7"/>
  <c r="CA155" i="7"/>
  <c r="AW125" i="7"/>
  <c r="CK177" i="7"/>
  <c r="O186" i="7"/>
  <c r="BR138" i="7"/>
  <c r="CD137" i="7"/>
  <c r="CB157" i="7"/>
  <c r="CR188" i="7"/>
  <c r="AV207" i="7"/>
  <c r="N221" i="7"/>
  <c r="CE176" i="7"/>
  <c r="E136" i="7"/>
  <c r="AH174" i="7"/>
  <c r="T193" i="7"/>
  <c r="DA131" i="7"/>
  <c r="J140" i="7"/>
  <c r="Q121" i="7"/>
  <c r="CC193" i="7"/>
  <c r="AJ219" i="7"/>
  <c r="U204" i="7"/>
  <c r="AV172" i="7"/>
  <c r="BU217" i="7"/>
  <c r="AZ216" i="7"/>
  <c r="CM172" i="7"/>
  <c r="BV183" i="7"/>
  <c r="AB206" i="7"/>
  <c r="CH197" i="7"/>
  <c r="O155" i="7"/>
  <c r="BH167" i="7"/>
  <c r="BO219" i="7"/>
  <c r="BU189" i="7"/>
  <c r="BH219" i="7"/>
  <c r="BP147" i="7"/>
  <c r="BL157" i="7"/>
  <c r="Z198" i="7"/>
  <c r="BM201" i="7"/>
  <c r="CJ225" i="7"/>
  <c r="Z204" i="7"/>
  <c r="BT174" i="7"/>
  <c r="L195" i="7"/>
  <c r="R226" i="7"/>
  <c r="BD179" i="7"/>
  <c r="CX207" i="7"/>
  <c r="BN207" i="7"/>
  <c r="BM197" i="7"/>
  <c r="CL195" i="7"/>
  <c r="CK173" i="7"/>
  <c r="G197" i="7"/>
  <c r="BJ133" i="7"/>
  <c r="BP143" i="7"/>
  <c r="BN179" i="7"/>
  <c r="AU128" i="7"/>
  <c r="M135" i="7"/>
  <c r="V220" i="7"/>
  <c r="CA121" i="7"/>
  <c r="CQ225" i="7"/>
  <c r="Q203" i="7"/>
  <c r="CD211" i="7"/>
  <c r="AS218" i="7"/>
  <c r="BP224" i="7"/>
  <c r="AR172" i="7"/>
  <c r="AU225" i="7"/>
  <c r="CX153" i="7"/>
  <c r="BW136" i="7"/>
  <c r="AZ188" i="7"/>
  <c r="AH222" i="7"/>
  <c r="CK156" i="7"/>
  <c r="L154" i="7"/>
  <c r="BR147" i="7"/>
  <c r="CM176" i="7"/>
  <c r="AS163" i="7"/>
  <c r="Q165" i="7"/>
  <c r="N145" i="7"/>
  <c r="U203" i="7"/>
  <c r="BX166" i="7"/>
  <c r="H161" i="7"/>
  <c r="CG187" i="7"/>
  <c r="Z163" i="7"/>
  <c r="BT155" i="7"/>
  <c r="BU157" i="7"/>
  <c r="CL220" i="7"/>
  <c r="BJ213" i="7"/>
  <c r="CB164" i="7"/>
  <c r="BJ218" i="7"/>
  <c r="BJ141" i="7"/>
  <c r="AO217" i="7"/>
  <c r="AP226" i="7"/>
  <c r="BY224" i="7"/>
  <c r="AG140" i="7"/>
  <c r="BU214" i="7"/>
  <c r="AM155" i="7"/>
  <c r="AW222" i="7"/>
  <c r="AX184" i="7"/>
  <c r="AG196" i="7"/>
  <c r="CL135" i="7"/>
  <c r="DF190" i="7"/>
  <c r="P149" i="7"/>
  <c r="CS220" i="7"/>
  <c r="R195" i="7"/>
  <c r="J138" i="7"/>
  <c r="CQ212" i="7"/>
  <c r="BX192" i="7"/>
  <c r="CA161" i="7"/>
  <c r="AO142" i="7"/>
  <c r="M158" i="7"/>
  <c r="L120" i="7"/>
  <c r="DF200" i="7"/>
  <c r="F186" i="7"/>
  <c r="CJ138" i="7"/>
  <c r="CM187" i="7"/>
  <c r="W183" i="7"/>
  <c r="AA149" i="7"/>
  <c r="DA165" i="7"/>
  <c r="BQ214" i="7"/>
  <c r="BD153" i="7"/>
  <c r="CH155" i="7"/>
  <c r="AL119" i="7"/>
  <c r="I199" i="7"/>
  <c r="BH150" i="7"/>
  <c r="BM160" i="7"/>
  <c r="DB132" i="7"/>
  <c r="CS135" i="7"/>
  <c r="BK206" i="7"/>
  <c r="AK205" i="7"/>
  <c r="R133" i="7"/>
  <c r="N218" i="7"/>
  <c r="BA172" i="7"/>
  <c r="CG162" i="7"/>
  <c r="AR189" i="7"/>
  <c r="BN119" i="7"/>
  <c r="AN136" i="7"/>
  <c r="AZ169" i="7"/>
  <c r="CA167" i="7"/>
  <c r="AX154" i="7"/>
  <c r="BH182" i="7"/>
  <c r="AX145" i="7"/>
  <c r="BL177" i="7"/>
  <c r="CF214" i="7"/>
  <c r="BD193" i="7"/>
  <c r="CC179" i="7"/>
  <c r="AR153" i="7"/>
  <c r="DD163" i="7"/>
  <c r="M170" i="7"/>
  <c r="CZ224" i="7"/>
  <c r="AU172" i="7"/>
  <c r="DA199" i="7"/>
  <c r="CD202" i="7"/>
  <c r="DF223" i="7"/>
  <c r="AH172" i="7"/>
  <c r="CL147" i="7"/>
  <c r="W199" i="7"/>
  <c r="CO185" i="7"/>
  <c r="CD174" i="7"/>
  <c r="AT220" i="7"/>
  <c r="AV211" i="7"/>
  <c r="AO131" i="7"/>
  <c r="AV219" i="7"/>
  <c r="X171" i="7"/>
  <c r="AY143" i="7"/>
  <c r="BF194" i="7"/>
  <c r="AB135" i="7"/>
  <c r="BB190" i="7"/>
  <c r="BX137" i="7"/>
  <c r="AS135" i="7"/>
  <c r="Y170" i="7"/>
  <c r="CV169" i="7"/>
  <c r="BL123" i="7"/>
  <c r="CF174" i="7"/>
  <c r="CL209" i="7"/>
  <c r="CW172" i="7"/>
  <c r="CZ201" i="7"/>
  <c r="CB169" i="7"/>
  <c r="AD175" i="7"/>
  <c r="CZ199" i="7"/>
  <c r="CB189" i="7"/>
  <c r="AA161" i="7"/>
  <c r="CQ177" i="7"/>
  <c r="M217" i="7"/>
  <c r="AG207" i="7"/>
  <c r="AY166" i="7"/>
  <c r="BX136" i="7"/>
  <c r="AQ158" i="7"/>
  <c r="G164" i="7"/>
  <c r="AK156" i="7"/>
  <c r="W162" i="7"/>
  <c r="AL214" i="7"/>
  <c r="CN186" i="7"/>
  <c r="Z151" i="7"/>
  <c r="AT176" i="7"/>
  <c r="AO178" i="7"/>
  <c r="CH153" i="7"/>
  <c r="CN153" i="7"/>
  <c r="BS128" i="7"/>
  <c r="I126" i="7"/>
  <c r="CP150" i="7"/>
  <c r="BO218" i="7"/>
  <c r="AR168" i="7"/>
  <c r="Q138" i="7"/>
  <c r="AB180" i="7"/>
  <c r="CC167" i="7"/>
  <c r="BA131" i="7"/>
  <c r="BA146" i="7"/>
  <c r="BE149" i="7"/>
  <c r="BQ175" i="7"/>
  <c r="CV142" i="7"/>
  <c r="T172" i="7"/>
  <c r="BH124" i="7"/>
  <c r="S156" i="7"/>
  <c r="DB224" i="7"/>
  <c r="CS119" i="7"/>
  <c r="BK199" i="7"/>
  <c r="BK132" i="7"/>
  <c r="AG133" i="7"/>
  <c r="AU152" i="7"/>
  <c r="AO163" i="7"/>
  <c r="BR208" i="7"/>
  <c r="AG226" i="7"/>
  <c r="K167" i="7"/>
  <c r="U224" i="7"/>
  <c r="AA168" i="7"/>
  <c r="Z140" i="7"/>
  <c r="BR209" i="7"/>
  <c r="BY171" i="7"/>
  <c r="O150" i="7"/>
  <c r="CA185" i="7"/>
  <c r="AK141" i="7"/>
  <c r="DF193" i="7"/>
  <c r="AT159" i="7"/>
  <c r="AZ134" i="7"/>
  <c r="AS180" i="7"/>
  <c r="BE140" i="7"/>
  <c r="DE207" i="7"/>
  <c r="AL182" i="7"/>
  <c r="BD161" i="7"/>
  <c r="DG223" i="7"/>
  <c r="CV196" i="7"/>
  <c r="W206" i="7"/>
  <c r="AW177" i="7"/>
  <c r="AO200" i="7"/>
  <c r="BL145" i="7"/>
  <c r="CI180" i="7"/>
  <c r="BW138" i="7"/>
  <c r="AV136" i="7"/>
  <c r="H175" i="7"/>
  <c r="AI128" i="7"/>
  <c r="DD225" i="7"/>
  <c r="AL146" i="7"/>
  <c r="BI146" i="7"/>
  <c r="AH152" i="7"/>
  <c r="I197" i="7"/>
  <c r="N215" i="7"/>
  <c r="AF176" i="7"/>
  <c r="BS121" i="7"/>
  <c r="V212" i="7"/>
  <c r="CS145" i="7"/>
  <c r="DC204" i="7"/>
  <c r="BV216" i="7"/>
  <c r="BX221" i="7"/>
  <c r="DF168" i="7"/>
  <c r="BG142" i="7"/>
  <c r="BL126" i="7"/>
  <c r="CY119" i="7"/>
  <c r="BR149" i="7"/>
  <c r="CN143" i="7"/>
  <c r="P134" i="7"/>
  <c r="W168" i="7"/>
  <c r="AZ199" i="7"/>
  <c r="BG203" i="7"/>
  <c r="CU225" i="7"/>
  <c r="DB214" i="7"/>
  <c r="AY221" i="7"/>
  <c r="BN223" i="7"/>
  <c r="AC124" i="7"/>
  <c r="CK154" i="7"/>
  <c r="BL211" i="7"/>
  <c r="AU120" i="7"/>
  <c r="DD213" i="7"/>
  <c r="BQ199" i="7"/>
  <c r="G139" i="7"/>
  <c r="CC184" i="7"/>
  <c r="BN197" i="7"/>
  <c r="CQ214" i="7"/>
  <c r="CN140" i="7"/>
  <c r="AE186" i="7"/>
  <c r="T183" i="7"/>
  <c r="CM190" i="7"/>
  <c r="DC128" i="7"/>
  <c r="L178" i="7"/>
  <c r="AM171" i="7"/>
  <c r="AQ164" i="7"/>
  <c r="BP157" i="7"/>
  <c r="V164" i="7"/>
  <c r="O172" i="7"/>
  <c r="BR210" i="7"/>
  <c r="BP213" i="7"/>
  <c r="BO119" i="7"/>
  <c r="BY153" i="7"/>
  <c r="BM177" i="7"/>
  <c r="BK169" i="7"/>
  <c r="CM144" i="7"/>
  <c r="DA175" i="7"/>
  <c r="N185" i="7"/>
  <c r="BE186" i="7"/>
  <c r="BJ131" i="7"/>
  <c r="F225" i="7"/>
  <c r="Q125" i="7"/>
  <c r="I205" i="7"/>
  <c r="BW148" i="7"/>
  <c r="BY195" i="7"/>
  <c r="CW147" i="7"/>
  <c r="BJ216" i="7"/>
  <c r="BG136" i="7"/>
  <c r="W202" i="7"/>
  <c r="AQ173" i="7"/>
  <c r="CH211" i="7"/>
  <c r="AZ218" i="7"/>
  <c r="CF213" i="7"/>
  <c r="BA129" i="7"/>
  <c r="R128" i="7"/>
  <c r="BH129" i="7"/>
  <c r="AW185" i="7"/>
  <c r="K225" i="7"/>
  <c r="CG125" i="7"/>
  <c r="AH162" i="7"/>
  <c r="BT142" i="7"/>
  <c r="AM203" i="7"/>
  <c r="BC133" i="7"/>
  <c r="Q190" i="7"/>
  <c r="BE174" i="7"/>
  <c r="BY223" i="7"/>
  <c r="AE203" i="7"/>
  <c r="R202" i="7"/>
  <c r="W139" i="7"/>
  <c r="CF141" i="7"/>
  <c r="P124" i="7"/>
  <c r="CZ122" i="7"/>
  <c r="P223" i="7"/>
  <c r="CL212" i="7"/>
  <c r="BZ173" i="7"/>
  <c r="DF124" i="7"/>
  <c r="CU181" i="7"/>
  <c r="BA214" i="7"/>
  <c r="AY147" i="7"/>
  <c r="Z171" i="7"/>
  <c r="AV141" i="7"/>
  <c r="CH124" i="7"/>
  <c r="F126" i="7"/>
  <c r="BE179" i="7"/>
  <c r="BV185" i="7"/>
  <c r="BA203" i="7"/>
  <c r="CH225" i="7"/>
  <c r="BO220" i="7"/>
  <c r="BM128" i="7"/>
  <c r="CN210" i="7"/>
  <c r="BN130" i="7"/>
  <c r="BM124" i="7"/>
  <c r="Q172" i="7"/>
  <c r="CC209" i="7"/>
  <c r="AC142" i="7"/>
  <c r="BW150" i="7"/>
  <c r="AV215" i="7"/>
  <c r="AF174" i="7"/>
  <c r="CZ154" i="7"/>
  <c r="AD216" i="7"/>
  <c r="H181" i="7"/>
  <c r="AA137" i="7"/>
  <c r="BA181" i="7"/>
  <c r="CT197" i="7"/>
  <c r="I210" i="7"/>
  <c r="AH214" i="7"/>
  <c r="BC173" i="7"/>
  <c r="CT129" i="7"/>
  <c r="AD171" i="7"/>
  <c r="AX140" i="7"/>
  <c r="BL163" i="7"/>
  <c r="AC185" i="7"/>
  <c r="CI197" i="7"/>
  <c r="CT166" i="7"/>
  <c r="AF164" i="7"/>
  <c r="CE125" i="7"/>
  <c r="DF191" i="7"/>
  <c r="AX157" i="7"/>
  <c r="E209" i="7"/>
  <c r="K196" i="7"/>
  <c r="CE162" i="7"/>
  <c r="J206" i="7"/>
  <c r="CC144" i="7"/>
  <c r="AH184" i="7"/>
  <c r="AQ129" i="7"/>
  <c r="AV174" i="7"/>
  <c r="BQ169" i="7"/>
  <c r="CP125" i="7"/>
  <c r="Q136" i="7"/>
  <c r="AD200" i="7"/>
  <c r="BL153" i="7"/>
  <c r="L224" i="7"/>
  <c r="BN190" i="7"/>
  <c r="CA180" i="7"/>
  <c r="CI214" i="7"/>
  <c r="BP208" i="7"/>
  <c r="CQ158" i="7"/>
  <c r="BZ207" i="7"/>
  <c r="AS153" i="7"/>
  <c r="CY222" i="7"/>
  <c r="AU145" i="7"/>
  <c r="CR197" i="7"/>
  <c r="AW199" i="7"/>
  <c r="BS225" i="7"/>
  <c r="BE132" i="7"/>
  <c r="BW201" i="7"/>
  <c r="AM207" i="7"/>
  <c r="CB124" i="7"/>
  <c r="CA196" i="7"/>
  <c r="AD206" i="7"/>
  <c r="AZ198" i="7"/>
  <c r="BM185" i="7"/>
  <c r="AX222" i="7"/>
  <c r="AG165" i="7"/>
  <c r="DF204" i="7"/>
  <c r="AA129" i="7"/>
  <c r="AN217" i="7"/>
  <c r="CT156" i="7"/>
  <c r="CU216" i="7"/>
  <c r="CD192" i="7"/>
  <c r="BH165" i="7"/>
  <c r="AF197" i="7"/>
  <c r="AP183" i="7"/>
  <c r="AK216" i="7"/>
  <c r="CR169" i="7"/>
  <c r="AA121" i="7"/>
  <c r="AO173" i="7"/>
  <c r="CQ166" i="7"/>
  <c r="DD226" i="7"/>
  <c r="BM139" i="7"/>
  <c r="N213" i="7"/>
  <c r="R174" i="7"/>
  <c r="M188" i="7"/>
  <c r="DC134" i="7"/>
  <c r="CY188" i="7"/>
  <c r="CS170" i="7"/>
  <c r="AW188" i="7"/>
  <c r="AL195" i="7"/>
  <c r="CD187" i="7"/>
  <c r="DC164" i="7"/>
  <c r="CH202" i="7"/>
  <c r="DF156" i="7"/>
  <c r="BH183" i="7"/>
  <c r="DD122" i="7"/>
  <c r="CJ204" i="7"/>
  <c r="CY196" i="7"/>
  <c r="AP220" i="7"/>
  <c r="BE196" i="7"/>
  <c r="AI147" i="7"/>
  <c r="P181" i="7"/>
  <c r="CU119" i="7"/>
  <c r="AH119" i="7"/>
  <c r="CG216" i="7"/>
  <c r="Q179" i="7"/>
  <c r="N214" i="7"/>
  <c r="R192" i="7"/>
  <c r="BW199" i="7"/>
  <c r="AK163" i="7"/>
  <c r="AQ172" i="7"/>
  <c r="AR122" i="7"/>
  <c r="CJ188" i="7"/>
  <c r="DD162" i="7"/>
  <c r="AN171" i="7"/>
  <c r="BC224" i="7"/>
  <c r="BS173" i="7"/>
  <c r="CT189" i="7"/>
  <c r="BS120" i="7"/>
  <c r="CM178" i="7"/>
  <c r="CU206" i="7"/>
  <c r="BJ140" i="7"/>
  <c r="CK182" i="7"/>
  <c r="BM211" i="7"/>
  <c r="BQ184" i="7"/>
  <c r="BJ174" i="7"/>
  <c r="CT130" i="7"/>
  <c r="Y121" i="7"/>
  <c r="AX196" i="7"/>
  <c r="CX164" i="7"/>
  <c r="AW133" i="7"/>
  <c r="CX188" i="7"/>
  <c r="L221" i="7"/>
  <c r="BW189" i="7"/>
  <c r="BW178" i="7"/>
  <c r="AT139" i="7"/>
  <c r="AZ159" i="7"/>
  <c r="AO215" i="7"/>
  <c r="BA155" i="7"/>
  <c r="J153" i="7"/>
  <c r="CF170" i="7"/>
  <c r="BM140" i="7"/>
  <c r="BL150" i="7"/>
  <c r="CT171" i="7"/>
  <c r="BW125" i="7"/>
  <c r="X199" i="7"/>
  <c r="AS151" i="7"/>
  <c r="DB185" i="7"/>
  <c r="BP154" i="7"/>
  <c r="AS213" i="7"/>
  <c r="T199" i="7"/>
  <c r="CN121" i="7"/>
  <c r="CQ209" i="7"/>
  <c r="AG179" i="7"/>
  <c r="G210" i="7"/>
  <c r="CH214" i="7"/>
  <c r="BK160" i="7"/>
  <c r="CA122" i="7"/>
  <c r="BK226" i="7"/>
  <c r="CV175" i="7"/>
  <c r="BQ209" i="7"/>
  <c r="CN160" i="7"/>
  <c r="CK194" i="7"/>
  <c r="CM138" i="7"/>
  <c r="AO207" i="7"/>
  <c r="AU215" i="7"/>
  <c r="BB221" i="7"/>
  <c r="BB120" i="7"/>
  <c r="O199" i="7"/>
  <c r="CL136" i="7"/>
  <c r="R126" i="7"/>
  <c r="BZ135" i="7"/>
  <c r="DA167" i="7"/>
  <c r="BV171" i="7"/>
  <c r="H201" i="7"/>
  <c r="AR128" i="7"/>
  <c r="AP121" i="7"/>
  <c r="F143" i="7"/>
  <c r="BP170" i="7"/>
  <c r="U135" i="7"/>
  <c r="AS121" i="7"/>
  <c r="S187" i="7"/>
  <c r="BY131" i="7"/>
  <c r="E163" i="7"/>
  <c r="BR133" i="7"/>
  <c r="CU191" i="7"/>
  <c r="CS226" i="7"/>
  <c r="AA150" i="7"/>
  <c r="BD143" i="7"/>
  <c r="U158" i="7"/>
  <c r="Y172" i="7"/>
  <c r="AN187" i="7"/>
  <c r="BZ200" i="7"/>
  <c r="K148" i="7"/>
  <c r="J210" i="7"/>
  <c r="CJ128" i="7"/>
  <c r="AM156" i="7"/>
  <c r="BR125" i="7"/>
  <c r="AJ129" i="7"/>
  <c r="CN139" i="7"/>
  <c r="BU145" i="7"/>
  <c r="CS136" i="7"/>
  <c r="AT125" i="7"/>
  <c r="BM194" i="7"/>
  <c r="AV163" i="7"/>
  <c r="BE220" i="7"/>
  <c r="W158" i="7"/>
  <c r="CF202" i="7"/>
  <c r="Y127" i="7"/>
  <c r="L210" i="7"/>
  <c r="CL153" i="7"/>
  <c r="AC206" i="7"/>
  <c r="AZ156" i="7"/>
  <c r="CL125" i="7"/>
  <c r="CQ124" i="7"/>
  <c r="BH155" i="7"/>
  <c r="AJ208" i="7"/>
  <c r="BZ206" i="7"/>
  <c r="CA201" i="7"/>
  <c r="BE123" i="7"/>
  <c r="L196" i="7"/>
  <c r="V225" i="7"/>
  <c r="AC130" i="7"/>
  <c r="I220" i="7"/>
  <c r="AS148" i="7"/>
  <c r="DC153" i="7"/>
  <c r="AO134" i="7"/>
  <c r="BK200" i="7"/>
  <c r="DE150" i="7"/>
  <c r="L174" i="7"/>
  <c r="DG203" i="7"/>
  <c r="CA204" i="7"/>
  <c r="BM219" i="7"/>
  <c r="BW223" i="7"/>
  <c r="AG162" i="7"/>
  <c r="AC214" i="7"/>
  <c r="CU215" i="7"/>
  <c r="BG224" i="7"/>
  <c r="AO220" i="7"/>
  <c r="T175" i="7"/>
  <c r="BG159" i="7"/>
  <c r="AT142" i="7"/>
  <c r="BG180" i="7"/>
  <c r="BC204" i="7"/>
  <c r="CW204" i="7"/>
  <c r="BO146" i="7"/>
  <c r="CG185" i="7"/>
  <c r="BH123" i="7"/>
  <c r="CZ120" i="7"/>
  <c r="BR178" i="7"/>
  <c r="Q205" i="7"/>
  <c r="AK165" i="7"/>
  <c r="CH184" i="7"/>
  <c r="Y181" i="7"/>
  <c r="BX205" i="7"/>
  <c r="S152" i="7"/>
  <c r="CA171" i="7"/>
  <c r="AL137" i="7"/>
  <c r="AJ128" i="7"/>
  <c r="BC206" i="7"/>
  <c r="CH123" i="7"/>
  <c r="N181" i="7"/>
  <c r="AX195" i="7"/>
  <c r="BA154" i="7"/>
  <c r="AH140" i="7"/>
  <c r="P150" i="7"/>
  <c r="BC179" i="7"/>
  <c r="BH168" i="7"/>
  <c r="BQ176" i="7"/>
  <c r="AR178" i="7"/>
  <c r="AF183" i="7"/>
  <c r="AV140" i="7"/>
  <c r="AA144" i="7"/>
  <c r="U119" i="7"/>
  <c r="O132" i="7"/>
  <c r="AG223" i="7"/>
  <c r="CU220" i="7"/>
  <c r="J225" i="7"/>
  <c r="AX203" i="7"/>
  <c r="BP220" i="7"/>
  <c r="AQ190" i="7"/>
  <c r="BF152" i="7"/>
  <c r="AK210" i="7"/>
  <c r="CD157" i="7"/>
  <c r="J152" i="7"/>
  <c r="BM184" i="7"/>
  <c r="AY131" i="7"/>
  <c r="BM174" i="7"/>
  <c r="BH126" i="7"/>
  <c r="CH205" i="7"/>
  <c r="BH192" i="7"/>
  <c r="W209" i="7"/>
  <c r="BV184" i="7"/>
  <c r="CS193" i="7"/>
  <c r="BB195" i="7"/>
  <c r="CN183" i="7"/>
  <c r="AJ171" i="7"/>
  <c r="N184" i="7"/>
  <c r="CX199" i="7"/>
  <c r="AW143" i="7"/>
  <c r="CV226" i="7"/>
  <c r="BW203" i="7"/>
  <c r="CD135" i="7"/>
  <c r="AJ152" i="7"/>
  <c r="N208" i="7"/>
  <c r="CP164" i="7"/>
  <c r="CY217" i="7"/>
  <c r="E120" i="7"/>
  <c r="BB138" i="7"/>
  <c r="AE210" i="7"/>
  <c r="CE156" i="7"/>
  <c r="AY124" i="7"/>
  <c r="BL190" i="7"/>
  <c r="AH161" i="7"/>
  <c r="AN221" i="7"/>
  <c r="DG171" i="7"/>
  <c r="CT138" i="7"/>
  <c r="DG224" i="7"/>
  <c r="BZ138" i="7"/>
  <c r="AF204" i="7"/>
  <c r="AN120" i="7"/>
  <c r="U187" i="7"/>
  <c r="AM170" i="7"/>
  <c r="AN174" i="7"/>
  <c r="CZ168" i="7"/>
  <c r="DE141" i="7"/>
  <c r="U121" i="7"/>
  <c r="CU198" i="7"/>
  <c r="BV195" i="7"/>
  <c r="J149" i="7"/>
  <c r="AY193" i="7"/>
  <c r="S194" i="7"/>
  <c r="X173" i="7"/>
  <c r="AK137" i="7"/>
  <c r="CM160" i="7"/>
  <c r="AP120" i="7"/>
  <c r="AV183" i="7"/>
  <c r="BF216" i="7"/>
  <c r="AY165" i="7"/>
  <c r="CF139" i="7"/>
  <c r="BR192" i="7"/>
  <c r="S178" i="7"/>
  <c r="S146" i="7"/>
  <c r="AC209" i="7"/>
  <c r="L124" i="7"/>
  <c r="N169" i="7"/>
  <c r="DA151" i="7"/>
  <c r="BD139" i="7"/>
  <c r="DD221" i="7"/>
  <c r="T211" i="7"/>
  <c r="CE139" i="7"/>
  <c r="BO208" i="7"/>
  <c r="BA206" i="7"/>
  <c r="CZ177" i="7"/>
  <c r="BU196" i="7"/>
  <c r="CA202" i="7"/>
  <c r="CT147" i="7"/>
  <c r="AW169" i="7"/>
  <c r="DF221" i="7"/>
  <c r="BL133" i="7"/>
  <c r="CI126" i="7"/>
  <c r="AK155" i="7"/>
  <c r="CX166" i="7"/>
  <c r="BR122" i="7"/>
  <c r="CV223" i="7"/>
  <c r="K139" i="7"/>
  <c r="CW139" i="7"/>
  <c r="AC220" i="7"/>
  <c r="AB199" i="7"/>
  <c r="CI158" i="7"/>
  <c r="BB122" i="7"/>
  <c r="AA131" i="7"/>
  <c r="T217" i="7"/>
  <c r="DD201" i="7"/>
  <c r="BI128" i="7"/>
  <c r="BT159" i="7"/>
  <c r="CS212" i="7"/>
  <c r="AE214" i="7"/>
  <c r="AJ125" i="7"/>
  <c r="BO121" i="7"/>
  <c r="CV166" i="7"/>
  <c r="CJ139" i="7"/>
  <c r="H144" i="7"/>
  <c r="BY134" i="7"/>
  <c r="CZ193" i="7"/>
  <c r="L122" i="7"/>
  <c r="F160" i="7"/>
  <c r="BY157" i="7"/>
  <c r="BO210" i="7"/>
  <c r="BZ150" i="7"/>
  <c r="AC223" i="7"/>
  <c r="AK159" i="7"/>
  <c r="BE218" i="7"/>
  <c r="CL149" i="7"/>
  <c r="T208" i="7"/>
  <c r="CH223" i="7"/>
  <c r="AT127" i="7"/>
  <c r="AY175" i="7"/>
  <c r="BK182" i="7"/>
  <c r="M124" i="7"/>
  <c r="AD215" i="7"/>
  <c r="CW120" i="7"/>
  <c r="I179" i="7"/>
  <c r="BM143" i="7"/>
  <c r="BK218" i="7"/>
  <c r="AR223" i="7"/>
  <c r="AM164" i="7"/>
  <c r="AO162" i="7"/>
  <c r="R172" i="7"/>
  <c r="CC195" i="7"/>
  <c r="AB128" i="7"/>
  <c r="AN185" i="7"/>
  <c r="DC152" i="7"/>
  <c r="AE144" i="7"/>
  <c r="AY138" i="7"/>
  <c r="CF122" i="7"/>
  <c r="CE122" i="7"/>
  <c r="CT203" i="7"/>
  <c r="DE184" i="7"/>
  <c r="AX219" i="7"/>
  <c r="AA169" i="7"/>
  <c r="CA223" i="7"/>
  <c r="AJ166" i="7"/>
  <c r="BC186" i="7"/>
  <c r="CV149" i="7"/>
  <c r="U160" i="7"/>
  <c r="CF208" i="7"/>
  <c r="O151" i="7"/>
  <c r="BC215" i="7"/>
  <c r="BX194" i="7"/>
  <c r="AG192" i="7"/>
  <c r="CA210" i="7"/>
  <c r="AR145" i="7"/>
  <c r="AZ208" i="7"/>
  <c r="AZ211" i="7"/>
  <c r="BC153" i="7"/>
  <c r="Z154" i="7"/>
  <c r="L206" i="7"/>
  <c r="CQ226" i="7"/>
  <c r="CT200" i="7"/>
  <c r="CH138" i="7"/>
  <c r="U200" i="7"/>
  <c r="BW214" i="7"/>
  <c r="AF199" i="7"/>
  <c r="BA120" i="7"/>
  <c r="AI212" i="7"/>
  <c r="AC120" i="7"/>
  <c r="CB146" i="7"/>
  <c r="G142" i="7"/>
  <c r="AQ207" i="7"/>
  <c r="AZ160" i="7"/>
  <c r="AZ168" i="7"/>
  <c r="AJ224" i="7"/>
  <c r="BD122" i="7"/>
  <c r="BS137" i="7"/>
  <c r="AG129" i="7"/>
  <c r="CK134" i="7"/>
  <c r="DG154" i="7"/>
  <c r="DD205" i="7"/>
  <c r="CM119" i="7"/>
  <c r="CC138" i="7"/>
  <c r="AA136" i="7"/>
  <c r="DF173" i="7"/>
  <c r="AE141" i="7"/>
  <c r="N180" i="7"/>
  <c r="DA143" i="7"/>
  <c r="AA223" i="7"/>
  <c r="DB203" i="7"/>
  <c r="AH220" i="7"/>
  <c r="BJ189" i="7"/>
  <c r="DB205" i="7"/>
  <c r="BR201" i="7"/>
  <c r="AV210" i="7"/>
  <c r="CP126" i="7"/>
  <c r="DD134" i="7"/>
  <c r="H141" i="7"/>
  <c r="P222" i="7"/>
  <c r="DF130" i="7"/>
  <c r="BJ129" i="7"/>
  <c r="CX197" i="7"/>
  <c r="AL217" i="7"/>
  <c r="AG213" i="7"/>
  <c r="DD184" i="7"/>
  <c r="CQ191" i="7"/>
  <c r="DF166" i="7"/>
  <c r="AB207" i="7"/>
  <c r="AS158" i="7"/>
  <c r="BI144" i="7"/>
  <c r="DC196" i="7"/>
  <c r="BW156" i="7"/>
  <c r="AU199" i="7"/>
  <c r="BG132" i="7"/>
  <c r="R223" i="7"/>
  <c r="CJ164" i="7"/>
  <c r="J195" i="7"/>
  <c r="CV172" i="7"/>
  <c r="Y198" i="7"/>
  <c r="CH163" i="7"/>
  <c r="BJ203" i="7"/>
  <c r="T119" i="7"/>
  <c r="AR136" i="7"/>
  <c r="CL215" i="7"/>
  <c r="BN136" i="7"/>
  <c r="AB205" i="7"/>
  <c r="J221" i="7"/>
  <c r="CF215" i="7"/>
  <c r="Q197" i="7"/>
  <c r="CT222" i="7"/>
  <c r="AC224" i="7"/>
  <c r="CW136" i="7"/>
  <c r="AI199" i="7"/>
  <c r="H214" i="7"/>
  <c r="H196" i="7"/>
  <c r="AI131" i="7"/>
  <c r="BH142" i="7"/>
  <c r="M173" i="7"/>
  <c r="N194" i="7"/>
  <c r="BK194" i="7"/>
  <c r="BB158" i="7"/>
  <c r="CS191" i="7"/>
  <c r="BA204" i="7"/>
  <c r="AX180" i="7"/>
  <c r="DB135" i="7"/>
  <c r="BP183" i="7"/>
  <c r="AB190" i="7"/>
  <c r="M148" i="7"/>
  <c r="BO134" i="7"/>
  <c r="CJ193" i="7"/>
  <c r="BR136" i="7"/>
  <c r="CU146" i="7"/>
  <c r="BB193" i="7"/>
  <c r="CY190" i="7"/>
  <c r="BX133" i="7"/>
  <c r="DC175" i="7"/>
  <c r="J202" i="7"/>
  <c r="G173" i="7"/>
  <c r="L149" i="7"/>
  <c r="AL203" i="7"/>
  <c r="BO192" i="7"/>
  <c r="AP128" i="7"/>
  <c r="AD201" i="7"/>
  <c r="AR160" i="7"/>
  <c r="CV179" i="7"/>
  <c r="BE159" i="7"/>
  <c r="F125" i="7"/>
  <c r="AZ122" i="7"/>
  <c r="BP142" i="7"/>
  <c r="V201" i="7"/>
  <c r="AO221" i="7"/>
  <c r="BQ128" i="7"/>
  <c r="CM182" i="7"/>
  <c r="BH173" i="7"/>
  <c r="AB138" i="7"/>
  <c r="F163" i="7"/>
  <c r="CZ147" i="7"/>
  <c r="BD215" i="7"/>
  <c r="CV148" i="7"/>
  <c r="AO224" i="7"/>
  <c r="AI188" i="7"/>
  <c r="CA226" i="7"/>
  <c r="CY139" i="7"/>
  <c r="AO151" i="7"/>
  <c r="BS198" i="7"/>
  <c r="AU217" i="7"/>
  <c r="CT206" i="7"/>
  <c r="AJ218" i="7"/>
  <c r="Z155" i="7"/>
  <c r="CZ209" i="7"/>
  <c r="AZ217" i="7"/>
  <c r="CL120" i="7"/>
  <c r="G149" i="7"/>
  <c r="H192" i="7"/>
  <c r="CX119" i="7"/>
  <c r="R187" i="7"/>
  <c r="BZ214" i="7"/>
  <c r="AU164" i="7"/>
  <c r="CX198" i="7"/>
  <c r="AB177" i="7"/>
  <c r="BS207" i="7"/>
  <c r="CK217" i="7"/>
  <c r="BD164" i="7"/>
  <c r="CH154" i="7"/>
  <c r="CC192" i="7"/>
  <c r="CF203" i="7"/>
  <c r="CD189" i="7"/>
  <c r="BI198" i="7"/>
  <c r="DG123" i="7"/>
  <c r="CT178" i="7"/>
  <c r="CJ165" i="7"/>
  <c r="AZ171" i="7"/>
  <c r="CP149" i="7"/>
  <c r="BQ185" i="7"/>
  <c r="X134" i="7"/>
  <c r="AD167" i="7"/>
  <c r="AP180" i="7"/>
  <c r="BM220" i="7"/>
  <c r="CS184" i="7"/>
  <c r="CV122" i="7"/>
  <c r="AX139" i="7"/>
  <c r="BB200" i="7"/>
  <c r="AO161" i="7"/>
  <c r="E224" i="7"/>
  <c r="X220" i="7"/>
  <c r="BV224" i="7"/>
  <c r="AZ185" i="7"/>
  <c r="AM224" i="7"/>
  <c r="BE126" i="7"/>
  <c r="BK139" i="7"/>
  <c r="K209" i="7"/>
  <c r="DA146" i="7"/>
  <c r="AF217" i="7"/>
  <c r="BN125" i="7"/>
  <c r="Z122" i="7"/>
  <c r="AC211" i="7"/>
  <c r="AJ215" i="7"/>
  <c r="W174" i="7"/>
  <c r="CY154" i="7"/>
  <c r="J151" i="7"/>
  <c r="CO173" i="7"/>
  <c r="AI153" i="7"/>
  <c r="BF205" i="7"/>
  <c r="DG186" i="7"/>
  <c r="CQ165" i="7"/>
  <c r="O200" i="7"/>
  <c r="DG212" i="7"/>
  <c r="AU201" i="7"/>
  <c r="BD184" i="7"/>
  <c r="CZ217" i="7"/>
  <c r="BA184" i="7"/>
  <c r="U166" i="7"/>
  <c r="CZ181" i="7"/>
  <c r="Z215" i="7"/>
  <c r="AP133" i="7"/>
  <c r="X127" i="7"/>
  <c r="U186" i="7"/>
  <c r="AR169" i="7"/>
  <c r="CD175" i="7"/>
  <c r="AS119" i="7"/>
  <c r="CX151" i="7"/>
  <c r="F187" i="7"/>
  <c r="BF184" i="7"/>
  <c r="BP187" i="7"/>
  <c r="CP222" i="7"/>
  <c r="BH153" i="7"/>
  <c r="E195" i="7"/>
  <c r="AM202" i="7"/>
  <c r="L172" i="7"/>
  <c r="CZ158" i="7"/>
  <c r="V174" i="7"/>
  <c r="CN148" i="7"/>
  <c r="AR119" i="7"/>
  <c r="AX136" i="7"/>
  <c r="AZ172" i="7"/>
  <c r="BW122" i="7"/>
  <c r="X184" i="7"/>
  <c r="AY179" i="7"/>
  <c r="BB139" i="7"/>
  <c r="BW186" i="7"/>
  <c r="AA151" i="7"/>
  <c r="DE122" i="7"/>
  <c r="AB209" i="7"/>
  <c r="BD196" i="7"/>
  <c r="AI209" i="7"/>
  <c r="Q164" i="7"/>
  <c r="CM142" i="7"/>
  <c r="AJ217" i="7"/>
  <c r="AA164" i="7"/>
  <c r="CP209" i="7"/>
  <c r="J184" i="7"/>
  <c r="BK155" i="7"/>
  <c r="CA164" i="7"/>
  <c r="N216" i="7"/>
  <c r="AE150" i="7"/>
  <c r="AI145" i="7"/>
  <c r="E197" i="7"/>
  <c r="BI221" i="7"/>
  <c r="M121" i="7"/>
  <c r="CU152" i="7"/>
  <c r="CV185" i="7"/>
  <c r="AX223" i="7"/>
  <c r="DG179" i="7"/>
  <c r="BZ134" i="7"/>
  <c r="DE125" i="7"/>
  <c r="CR134" i="7"/>
  <c r="L190" i="7"/>
  <c r="BD195" i="7"/>
  <c r="BH213" i="7"/>
  <c r="BS175" i="7"/>
  <c r="BN174" i="7"/>
  <c r="AH171" i="7"/>
  <c r="DC185" i="7"/>
  <c r="BR131" i="7"/>
  <c r="AL129" i="7"/>
  <c r="P170" i="7"/>
  <c r="CL157" i="7"/>
  <c r="CV159" i="7"/>
  <c r="S171" i="7"/>
  <c r="DB174" i="7"/>
  <c r="Q143" i="7"/>
  <c r="DA122" i="7"/>
  <c r="CP136" i="7"/>
  <c r="CE161" i="7"/>
  <c r="CV187" i="7"/>
  <c r="AS191" i="7"/>
  <c r="G181" i="7"/>
  <c r="I218" i="7"/>
  <c r="BP226" i="7"/>
  <c r="CA179" i="7"/>
  <c r="W149" i="7"/>
  <c r="M186" i="7"/>
  <c r="W172" i="7"/>
  <c r="BB128" i="7"/>
  <c r="CC190" i="7"/>
  <c r="CX130" i="7"/>
  <c r="AU214" i="7"/>
  <c r="AC187" i="7"/>
  <c r="CW201" i="7"/>
  <c r="AH150" i="7"/>
  <c r="AC133" i="7"/>
  <c r="AC159" i="7"/>
  <c r="AS142" i="7"/>
  <c r="DC189" i="7"/>
  <c r="V152" i="7"/>
  <c r="BU185" i="7"/>
  <c r="BN148" i="7"/>
  <c r="BS139" i="7"/>
  <c r="BI200" i="7"/>
  <c r="BK222" i="7"/>
  <c r="E143" i="7"/>
  <c r="G203" i="7"/>
  <c r="J121" i="7"/>
  <c r="BI191" i="7"/>
  <c r="CW160" i="7"/>
  <c r="CZ180" i="7"/>
  <c r="CN158" i="7"/>
  <c r="AC194" i="7"/>
  <c r="BN194" i="7"/>
  <c r="N154" i="7"/>
  <c r="AI191" i="7"/>
  <c r="BP215" i="7"/>
  <c r="CB226" i="7"/>
  <c r="CK205" i="7"/>
  <c r="BG214" i="7"/>
  <c r="CT213" i="7"/>
  <c r="BG211" i="7"/>
  <c r="CW213" i="7"/>
  <c r="CA188" i="7"/>
  <c r="BY205" i="7"/>
  <c r="BS135" i="7"/>
  <c r="AL197" i="7"/>
  <c r="DA152" i="7"/>
  <c r="AB151" i="7"/>
  <c r="BU140" i="7"/>
  <c r="CQ143" i="7"/>
  <c r="DG167" i="7"/>
  <c r="BD141" i="7"/>
  <c r="BD145" i="7"/>
  <c r="Y184" i="7"/>
  <c r="BK201" i="7"/>
  <c r="V165" i="7"/>
  <c r="X215" i="7"/>
  <c r="CY191" i="7"/>
  <c r="BK154" i="7"/>
  <c r="AR159" i="7"/>
  <c r="BN162" i="7"/>
  <c r="CJ127" i="7"/>
  <c r="CS155" i="7"/>
  <c r="CP139" i="7"/>
  <c r="BR171" i="7"/>
  <c r="BD178" i="7"/>
  <c r="BX126" i="7"/>
  <c r="DF159" i="7"/>
  <c r="E210" i="7"/>
  <c r="AA170" i="7"/>
  <c r="BZ159" i="7"/>
  <c r="V218" i="7"/>
  <c r="J191" i="7"/>
  <c r="DG216" i="7"/>
  <c r="K157" i="7"/>
  <c r="J126" i="7"/>
  <c r="CF144" i="7"/>
  <c r="BX191" i="7"/>
  <c r="BY218" i="7"/>
  <c r="T206" i="7"/>
  <c r="AR218" i="7"/>
  <c r="W137" i="7"/>
  <c r="DD191" i="7"/>
  <c r="CW153" i="7"/>
  <c r="DB179" i="7"/>
  <c r="P179" i="7"/>
  <c r="AS177" i="7"/>
  <c r="AK121" i="7"/>
  <c r="AJ187" i="7"/>
  <c r="AW122" i="7"/>
  <c r="AS189" i="7"/>
  <c r="AP140" i="7"/>
  <c r="BC225" i="7"/>
  <c r="G134" i="7"/>
  <c r="DE174" i="7"/>
  <c r="AR155" i="7"/>
  <c r="AA138" i="7"/>
  <c r="CY156" i="7"/>
  <c r="BQ134" i="7"/>
  <c r="AP131" i="7"/>
  <c r="BQ122" i="7"/>
  <c r="BB141" i="7"/>
  <c r="AB213" i="7"/>
  <c r="AP203" i="7"/>
  <c r="CD160" i="7"/>
  <c r="AA193" i="7"/>
  <c r="AN203" i="7"/>
  <c r="CK144" i="7"/>
  <c r="I208" i="7"/>
  <c r="BR211" i="7"/>
  <c r="AX208" i="7"/>
  <c r="CO124" i="7"/>
  <c r="CU179" i="7"/>
  <c r="P218" i="7"/>
  <c r="AP142" i="7"/>
  <c r="CT226" i="7"/>
  <c r="BD160" i="7"/>
  <c r="BO131" i="7"/>
  <c r="AA198" i="7"/>
  <c r="DD177" i="7"/>
  <c r="AJ220" i="7"/>
  <c r="Q153" i="7"/>
  <c r="CX175" i="7"/>
  <c r="AZ214" i="7"/>
  <c r="S174" i="7"/>
  <c r="DB218" i="7"/>
  <c r="AF139" i="7"/>
  <c r="H136" i="7"/>
  <c r="DB165" i="7"/>
  <c r="BV134" i="7"/>
  <c r="Q222" i="7"/>
  <c r="E194" i="7"/>
  <c r="CU121" i="7"/>
  <c r="J187" i="7"/>
  <c r="CC223" i="7"/>
  <c r="CR135" i="7"/>
  <c r="CR220" i="7"/>
  <c r="AW145" i="7"/>
  <c r="AF148" i="7"/>
  <c r="BI187" i="7"/>
  <c r="AO132" i="7"/>
  <c r="G177" i="7"/>
  <c r="BZ164" i="7"/>
  <c r="V222" i="7"/>
  <c r="CW158" i="7"/>
  <c r="BS134" i="7"/>
  <c r="AT214" i="7"/>
  <c r="BJ188" i="7"/>
  <c r="CQ224" i="7"/>
  <c r="DB212" i="7"/>
  <c r="CG199" i="7"/>
  <c r="BT119" i="7"/>
  <c r="AR157" i="7"/>
  <c r="CR165" i="7"/>
  <c r="AK162" i="7"/>
  <c r="CB158" i="7"/>
  <c r="AO187" i="7"/>
  <c r="BM167" i="7"/>
  <c r="Y150" i="7"/>
  <c r="AV144" i="7"/>
  <c r="CU126" i="7"/>
  <c r="BD185" i="7"/>
  <c r="AF143" i="7"/>
  <c r="CO210" i="7"/>
  <c r="BQ123" i="7"/>
  <c r="BK214" i="7"/>
  <c r="AH165" i="7"/>
  <c r="CB206" i="7"/>
  <c r="BH146" i="7"/>
  <c r="O143" i="7"/>
  <c r="BZ184" i="7"/>
  <c r="BS129" i="7"/>
  <c r="BC212" i="7"/>
  <c r="CX128" i="7"/>
  <c r="R169" i="7"/>
  <c r="AT135" i="7"/>
  <c r="AW160" i="7"/>
  <c r="T194" i="7"/>
  <c r="CF151" i="7"/>
  <c r="CR128" i="7"/>
  <c r="AF158" i="7"/>
  <c r="BZ120" i="7"/>
  <c r="AA190" i="7"/>
  <c r="CZ150" i="7"/>
  <c r="BA125" i="7"/>
  <c r="CG211" i="7"/>
  <c r="CY150" i="7"/>
  <c r="CS188" i="7"/>
  <c r="CT196" i="7"/>
  <c r="V207" i="7"/>
  <c r="N225" i="7"/>
  <c r="S141" i="7"/>
  <c r="AH170" i="7"/>
  <c r="AJ141" i="7"/>
  <c r="AF121" i="7"/>
  <c r="BT171" i="7"/>
  <c r="BC138" i="7"/>
  <c r="CC221" i="7"/>
  <c r="BT218" i="7"/>
  <c r="AR196" i="7"/>
  <c r="DG174" i="7"/>
  <c r="AF137" i="7"/>
  <c r="CQ163" i="7"/>
  <c r="BE216" i="7"/>
  <c r="CA159" i="7"/>
  <c r="CI161" i="7"/>
  <c r="AW124" i="7"/>
  <c r="AM142" i="7"/>
  <c r="AE142" i="7"/>
  <c r="AJ156" i="7"/>
  <c r="AJ159" i="7"/>
  <c r="BB154" i="7"/>
  <c r="BI125" i="7"/>
  <c r="BG170" i="7"/>
  <c r="P153" i="7"/>
  <c r="CZ126" i="7"/>
  <c r="CV145" i="7"/>
  <c r="CD153" i="7"/>
  <c r="CR179" i="7"/>
  <c r="BD136" i="7"/>
  <c r="F145" i="7"/>
  <c r="BE127" i="7"/>
  <c r="DF171" i="7"/>
  <c r="Q123" i="7"/>
  <c r="DC170" i="7"/>
  <c r="AJ155" i="7"/>
  <c r="AP127" i="7"/>
  <c r="BH221" i="7"/>
  <c r="CD155" i="7"/>
  <c r="AJ122" i="7"/>
  <c r="U212" i="7"/>
  <c r="O206" i="7"/>
  <c r="AC184" i="7"/>
  <c r="BN201" i="7"/>
  <c r="BC162" i="7"/>
  <c r="Z160" i="7"/>
  <c r="CR185" i="7"/>
  <c r="DD187" i="7"/>
  <c r="CB138" i="7"/>
  <c r="S145" i="7"/>
  <c r="BU193" i="7"/>
  <c r="BP199" i="7"/>
  <c r="BT123" i="7"/>
  <c r="AG170" i="7"/>
  <c r="CP119" i="7"/>
  <c r="BU152" i="7"/>
  <c r="CR136" i="7"/>
  <c r="CY173" i="7"/>
  <c r="P191" i="7"/>
  <c r="BZ211" i="7"/>
  <c r="Q160" i="7"/>
  <c r="CX180" i="7"/>
  <c r="BS142" i="7"/>
  <c r="O120" i="7"/>
  <c r="CW171" i="7"/>
  <c r="Y137" i="7"/>
  <c r="X225" i="7"/>
  <c r="AS138" i="7"/>
  <c r="BI201" i="7"/>
  <c r="AV220" i="7"/>
  <c r="BD159" i="7"/>
  <c r="CF166" i="7"/>
  <c r="CW124" i="7"/>
  <c r="CL218" i="7"/>
  <c r="L141" i="7"/>
  <c r="CS221" i="7"/>
  <c r="BI140" i="7"/>
  <c r="BE193" i="7"/>
  <c r="BY222" i="7"/>
  <c r="BL134" i="7"/>
  <c r="AK129" i="7"/>
  <c r="CE126" i="7"/>
  <c r="BY143" i="7"/>
  <c r="V163" i="7"/>
  <c r="CH203" i="7"/>
  <c r="N157" i="7"/>
  <c r="BU123" i="7"/>
  <c r="DE123" i="7"/>
  <c r="DG180" i="7"/>
  <c r="CU213" i="7"/>
  <c r="AG153" i="7"/>
  <c r="CU124" i="7"/>
  <c r="BZ153" i="7"/>
  <c r="BT219" i="7"/>
  <c r="DB168" i="7"/>
  <c r="CR223" i="7"/>
  <c r="BB211" i="7"/>
  <c r="CF175" i="7"/>
  <c r="BA153" i="7"/>
  <c r="CY143" i="7"/>
  <c r="CB193" i="7"/>
  <c r="CP223" i="7"/>
  <c r="BH175" i="7"/>
  <c r="BH186" i="7"/>
  <c r="BV179" i="7"/>
  <c r="DC202" i="7"/>
  <c r="CW154" i="7"/>
  <c r="AP143" i="7"/>
  <c r="CI177" i="7"/>
  <c r="CA189" i="7"/>
  <c r="V143" i="7"/>
  <c r="CG195" i="7"/>
  <c r="AB140" i="7"/>
  <c r="CS219" i="7"/>
  <c r="CY204" i="7"/>
  <c r="AG159" i="7"/>
  <c r="CH168" i="7"/>
  <c r="AA175" i="7"/>
  <c r="CC166" i="7"/>
  <c r="CO122" i="7"/>
  <c r="AZ196" i="7"/>
  <c r="CN223" i="7"/>
  <c r="AN152" i="7"/>
  <c r="AW132" i="7"/>
  <c r="H182" i="7"/>
  <c r="X157" i="7"/>
  <c r="U210" i="7"/>
  <c r="J203" i="7"/>
  <c r="CP225" i="7"/>
  <c r="DB186" i="7"/>
  <c r="CP191" i="7"/>
  <c r="CK191" i="7"/>
  <c r="CH208" i="7"/>
  <c r="AQ155" i="7"/>
  <c r="CJ207" i="7"/>
  <c r="CK197" i="7"/>
  <c r="AG152" i="7"/>
  <c r="CY223" i="7"/>
  <c r="CO192" i="7"/>
  <c r="CM150" i="7"/>
  <c r="BK165" i="7"/>
  <c r="T195" i="7"/>
  <c r="Q140" i="7"/>
  <c r="AE157" i="7"/>
  <c r="BA199" i="7"/>
  <c r="AE221" i="7"/>
  <c r="BS165" i="7"/>
  <c r="AR161" i="7"/>
  <c r="AM206" i="7"/>
  <c r="J137" i="7"/>
  <c r="BW158" i="7"/>
  <c r="K193" i="7"/>
  <c r="V160" i="7"/>
  <c r="AS214" i="7"/>
  <c r="BF220" i="7"/>
  <c r="BB214" i="7"/>
  <c r="AY176" i="7"/>
  <c r="AF173" i="7"/>
  <c r="Y223" i="7"/>
  <c r="CJ190" i="7"/>
  <c r="Y147" i="7"/>
  <c r="AN202" i="7"/>
  <c r="E154" i="7"/>
  <c r="CR207" i="7"/>
  <c r="AA180" i="7"/>
  <c r="CD197" i="7"/>
  <c r="AP169" i="7"/>
  <c r="BH190" i="7"/>
  <c r="CZ179" i="7"/>
  <c r="BG134" i="7"/>
  <c r="BZ221" i="7"/>
  <c r="CX163" i="7"/>
  <c r="BI223" i="7"/>
  <c r="L212" i="7"/>
  <c r="N163" i="7"/>
  <c r="BN186" i="7"/>
  <c r="Y220" i="7"/>
  <c r="AY205" i="7"/>
  <c r="AM128" i="7"/>
  <c r="BX134" i="7"/>
  <c r="CR186" i="7"/>
  <c r="AM177" i="7"/>
  <c r="DC148" i="7"/>
  <c r="AE185" i="7"/>
  <c r="CY209" i="7"/>
  <c r="CR217" i="7"/>
  <c r="AL180" i="7"/>
  <c r="AM191" i="7"/>
  <c r="E135" i="7"/>
  <c r="CP121" i="7"/>
  <c r="AM221" i="7"/>
  <c r="BF174" i="7"/>
  <c r="BJ185" i="7"/>
  <c r="AP191" i="7"/>
  <c r="BH191" i="7"/>
  <c r="CB214" i="7"/>
  <c r="AN167" i="7"/>
  <c r="BI123" i="7"/>
  <c r="DD199" i="7"/>
  <c r="CO167" i="7"/>
  <c r="BI189" i="7"/>
  <c r="CF140" i="7"/>
  <c r="AC128" i="7"/>
  <c r="AE140" i="7"/>
  <c r="BD216" i="7"/>
  <c r="BQ152" i="7"/>
  <c r="BE122" i="7"/>
  <c r="AA134" i="7"/>
  <c r="AD177" i="7"/>
  <c r="AF221" i="7"/>
  <c r="AM172" i="7"/>
  <c r="AG208" i="7"/>
  <c r="AS194" i="7"/>
  <c r="DB134" i="7"/>
  <c r="CP170" i="7"/>
  <c r="BI131" i="7"/>
  <c r="BK164" i="7"/>
  <c r="BX211" i="7"/>
  <c r="CU187" i="7"/>
  <c r="CN164" i="7"/>
  <c r="BZ202" i="7"/>
  <c r="Q224" i="7"/>
  <c r="X178" i="7"/>
  <c r="CH119" i="7"/>
  <c r="AP190" i="7"/>
  <c r="AA181" i="7"/>
  <c r="CN137" i="7"/>
  <c r="G163" i="7"/>
  <c r="AL127" i="7"/>
  <c r="CH200" i="7"/>
  <c r="AZ137" i="7"/>
  <c r="Y192" i="7"/>
  <c r="CL134" i="7"/>
  <c r="I167" i="7"/>
  <c r="CD143" i="7"/>
  <c r="CO195" i="7"/>
  <c r="CM163" i="7"/>
  <c r="AY198" i="7"/>
  <c r="BS204" i="7"/>
  <c r="AO194" i="7"/>
  <c r="BE163" i="7"/>
  <c r="AG132" i="7"/>
  <c r="BT169" i="7"/>
  <c r="AT151" i="7"/>
  <c r="CI146" i="7"/>
  <c r="BT128" i="7"/>
  <c r="U159" i="7"/>
  <c r="AJ175" i="7"/>
  <c r="BG123" i="7"/>
  <c r="CY170" i="7"/>
  <c r="BZ144" i="7"/>
  <c r="BO222" i="7"/>
  <c r="BF215" i="7"/>
  <c r="DB159" i="7"/>
  <c r="AG220" i="7"/>
  <c r="F217" i="7"/>
  <c r="DD157" i="7"/>
  <c r="S183" i="7"/>
  <c r="CT169" i="7"/>
  <c r="T225" i="7"/>
  <c r="AV199" i="7"/>
  <c r="CC165" i="7"/>
  <c r="CI181" i="7"/>
  <c r="M134" i="7"/>
  <c r="AY181" i="7"/>
  <c r="CH192" i="7"/>
  <c r="CE133" i="7"/>
  <c r="BW151" i="7"/>
  <c r="I127" i="7"/>
  <c r="AC127" i="7"/>
  <c r="BB202" i="7"/>
  <c r="X163" i="7"/>
  <c r="CQ186" i="7"/>
  <c r="AF224" i="7"/>
  <c r="CV155" i="7"/>
  <c r="CQ207" i="7"/>
  <c r="BU204" i="7"/>
  <c r="AD192" i="7"/>
  <c r="X207" i="7"/>
  <c r="E222" i="7"/>
  <c r="AY195" i="7"/>
  <c r="CM135" i="7"/>
  <c r="BX209" i="7"/>
  <c r="BG194" i="7"/>
  <c r="W165" i="7"/>
  <c r="I189" i="7"/>
  <c r="AV123" i="7"/>
  <c r="BR124" i="7"/>
  <c r="AE219" i="7"/>
  <c r="BU158" i="7"/>
  <c r="AO166" i="7"/>
  <c r="AD161" i="7"/>
  <c r="AL179" i="7"/>
  <c r="AI210" i="7"/>
  <c r="AL142" i="7"/>
  <c r="AS152" i="7"/>
  <c r="CJ119" i="7"/>
  <c r="AX205" i="7"/>
  <c r="BX163" i="7"/>
  <c r="AV125" i="7"/>
  <c r="AU140" i="7"/>
  <c r="CP197" i="7"/>
  <c r="AI204" i="7"/>
  <c r="Q200" i="7"/>
  <c r="AQ191" i="7"/>
  <c r="CJ222" i="7"/>
  <c r="BN219" i="7"/>
  <c r="BO168" i="7"/>
  <c r="AS162" i="7"/>
  <c r="Y167" i="7"/>
  <c r="S179" i="7"/>
  <c r="DB210" i="7"/>
  <c r="BV175" i="7"/>
  <c r="DF197" i="7"/>
  <c r="BG160" i="7"/>
  <c r="CN180" i="7"/>
  <c r="AY191" i="7"/>
  <c r="CY132" i="7"/>
  <c r="AE138" i="7"/>
  <c r="BC188" i="7"/>
  <c r="I209" i="7"/>
  <c r="O207" i="7"/>
  <c r="BT149" i="7"/>
  <c r="BR148" i="7"/>
  <c r="F212" i="7"/>
  <c r="CN212" i="7"/>
  <c r="AS170" i="7"/>
  <c r="L138" i="7"/>
  <c r="R167" i="7"/>
  <c r="CC226" i="7"/>
  <c r="Q142" i="7"/>
  <c r="AL125" i="7"/>
  <c r="BU144" i="7"/>
  <c r="K224" i="7"/>
  <c r="AT123" i="7"/>
  <c r="CT122" i="7"/>
  <c r="BR155" i="7"/>
  <c r="H139" i="7"/>
  <c r="AO128" i="7"/>
  <c r="U132" i="7"/>
  <c r="AX137" i="7"/>
  <c r="I135" i="7"/>
  <c r="BC205" i="7"/>
  <c r="I164" i="7"/>
  <c r="N176" i="7"/>
  <c r="AA214" i="7"/>
  <c r="CZ148" i="7"/>
  <c r="AY129" i="7"/>
  <c r="AK132" i="7"/>
  <c r="CF145" i="7"/>
  <c r="BH161" i="7"/>
  <c r="CL130" i="7"/>
  <c r="CP185" i="7"/>
  <c r="CS204" i="7"/>
  <c r="CI138" i="7"/>
  <c r="BI167" i="7"/>
  <c r="L183" i="7"/>
  <c r="BY135" i="7"/>
  <c r="BT202" i="7"/>
  <c r="AO193" i="7"/>
  <c r="BC208" i="7"/>
  <c r="M120" i="7"/>
  <c r="BB125" i="7"/>
  <c r="AF178" i="7"/>
  <c r="BG205" i="7"/>
  <c r="AB168" i="7"/>
  <c r="BY145" i="7"/>
  <c r="AW162" i="7"/>
  <c r="CW217" i="7"/>
  <c r="DA193" i="7"/>
  <c r="I124" i="7"/>
  <c r="E129" i="7"/>
  <c r="X219" i="7"/>
  <c r="J150" i="7"/>
  <c r="AQ125" i="7"/>
  <c r="F148" i="7"/>
  <c r="BY179" i="7"/>
  <c r="U154" i="7"/>
  <c r="F195" i="7"/>
  <c r="CT137" i="7"/>
  <c r="BR217" i="7"/>
  <c r="O216" i="7"/>
  <c r="Q208" i="7"/>
  <c r="W159" i="7"/>
  <c r="O201" i="7"/>
  <c r="E164" i="7"/>
  <c r="I194" i="7"/>
  <c r="CP141" i="7"/>
  <c r="DG166" i="7"/>
  <c r="AP223" i="7"/>
  <c r="AE195" i="7"/>
  <c r="CJ196" i="7"/>
  <c r="AB179" i="7"/>
  <c r="CJ186" i="7"/>
  <c r="BE130" i="7"/>
  <c r="BR170" i="7"/>
  <c r="DC209" i="7"/>
  <c r="BW139" i="7"/>
  <c r="AB152" i="7"/>
  <c r="AM121" i="7"/>
  <c r="CO189" i="7"/>
  <c r="BT161" i="7"/>
  <c r="BG197" i="7"/>
  <c r="BG213" i="7"/>
  <c r="AL215" i="7"/>
  <c r="CJ195" i="7"/>
  <c r="DE222" i="7"/>
  <c r="AI167" i="7"/>
  <c r="CS198" i="7"/>
  <c r="CZ145" i="7"/>
  <c r="P210" i="7"/>
  <c r="AS196" i="7"/>
  <c r="AF160" i="7"/>
  <c r="BP138" i="7"/>
  <c r="CQ180" i="7"/>
  <c r="CT191" i="7"/>
  <c r="AA127" i="7"/>
  <c r="CO172" i="7"/>
  <c r="CW210" i="7"/>
  <c r="I203" i="7"/>
  <c r="CE124" i="7"/>
  <c r="F222" i="7"/>
  <c r="I192" i="7"/>
  <c r="CA176" i="7"/>
  <c r="AT181" i="7"/>
  <c r="AF141" i="7"/>
  <c r="CE134" i="7"/>
  <c r="CX141" i="7"/>
  <c r="DE126" i="7"/>
  <c r="AD126" i="7"/>
  <c r="CS158" i="7"/>
  <c r="AV175" i="7"/>
  <c r="CH164" i="7"/>
  <c r="DF119" i="7"/>
  <c r="R210" i="7"/>
  <c r="AK147" i="7"/>
  <c r="U194" i="7"/>
  <c r="AT188" i="7"/>
  <c r="E192" i="7"/>
  <c r="AZ120" i="7"/>
  <c r="BD173" i="7"/>
  <c r="AC219" i="7"/>
  <c r="AT177" i="7"/>
  <c r="P132" i="7"/>
  <c r="AW210" i="7"/>
  <c r="AD223" i="7"/>
  <c r="U220" i="7"/>
  <c r="BE151" i="7"/>
  <c r="AY223" i="7"/>
  <c r="BU133" i="7"/>
  <c r="CA149" i="7"/>
  <c r="AT167" i="7"/>
  <c r="BS174" i="7"/>
  <c r="Z173" i="7"/>
  <c r="CM200" i="7"/>
  <c r="AT137" i="7"/>
  <c r="L150" i="7"/>
  <c r="R129" i="7"/>
  <c r="AS201" i="7"/>
  <c r="BD223" i="7"/>
  <c r="CL143" i="7"/>
  <c r="BV193" i="7"/>
  <c r="H215" i="7"/>
  <c r="Z123" i="7"/>
  <c r="CY134" i="7"/>
  <c r="AX150" i="7"/>
  <c r="CF127" i="7"/>
  <c r="CI179" i="7"/>
  <c r="CH127" i="7"/>
  <c r="CE119" i="7"/>
  <c r="I159" i="7"/>
  <c r="L127" i="7"/>
  <c r="CN119" i="7"/>
  <c r="CZ152" i="7"/>
  <c r="BP164" i="7"/>
  <c r="CZ204" i="7"/>
  <c r="Y212" i="7"/>
  <c r="AE175" i="7"/>
  <c r="CC182" i="7"/>
  <c r="AQ208" i="7"/>
  <c r="AH148" i="7"/>
  <c r="CH120" i="7"/>
  <c r="DF179" i="7"/>
  <c r="AR176" i="7"/>
  <c r="V154" i="7"/>
  <c r="CU173" i="7"/>
  <c r="O141" i="7"/>
  <c r="N133" i="7"/>
  <c r="AF212" i="7"/>
  <c r="BX219" i="7"/>
  <c r="AU209" i="7"/>
  <c r="T224" i="7"/>
  <c r="CO222" i="7"/>
  <c r="CF120" i="7"/>
  <c r="Q195" i="7"/>
  <c r="BX180" i="7"/>
  <c r="CE167" i="7"/>
  <c r="BM137" i="7"/>
  <c r="AR193" i="7"/>
  <c r="AQ162" i="7"/>
  <c r="BR163" i="7"/>
  <c r="O154" i="7"/>
  <c r="AQ154" i="7"/>
  <c r="AE159" i="7"/>
  <c r="AS202" i="7"/>
  <c r="BR203" i="7"/>
  <c r="BC151" i="7"/>
  <c r="CM140" i="7"/>
  <c r="CF216" i="7"/>
  <c r="AW225" i="7"/>
  <c r="T143" i="7"/>
  <c r="U202" i="7"/>
  <c r="CR201" i="7"/>
  <c r="CV121" i="7"/>
  <c r="CB211" i="7"/>
  <c r="CT140" i="7"/>
  <c r="BH212" i="7"/>
  <c r="CG136" i="7"/>
  <c r="S158" i="7"/>
  <c r="BY155" i="7"/>
  <c r="G166" i="7"/>
  <c r="AI144" i="7"/>
  <c r="AU185" i="7"/>
  <c r="DF170" i="7"/>
  <c r="BE148" i="7"/>
  <c r="DD214" i="7"/>
  <c r="AP189" i="7"/>
  <c r="DB183" i="7"/>
  <c r="CP184" i="7"/>
  <c r="DE131" i="7"/>
  <c r="BF163" i="7"/>
  <c r="Q151" i="7"/>
  <c r="BG128" i="7"/>
  <c r="W123" i="7"/>
  <c r="DG184" i="7"/>
  <c r="AA186" i="7"/>
  <c r="Y195" i="7"/>
  <c r="DB217" i="7"/>
  <c r="BE205" i="7"/>
  <c r="CK131" i="7"/>
  <c r="CJ198" i="7"/>
  <c r="AI164" i="7"/>
  <c r="BW126" i="7"/>
  <c r="Q201" i="7"/>
  <c r="CR190" i="7"/>
  <c r="P165" i="7"/>
  <c r="I138" i="7"/>
  <c r="AV189" i="7"/>
  <c r="AF180" i="7"/>
  <c r="BK166" i="7"/>
  <c r="AK186" i="7"/>
  <c r="BQ223" i="7"/>
  <c r="BG176" i="7"/>
  <c r="AI180" i="7"/>
  <c r="BO211" i="7"/>
  <c r="CK143" i="7"/>
  <c r="AB215" i="7"/>
  <c r="O212" i="7"/>
  <c r="DC137" i="7"/>
  <c r="AR143" i="7"/>
  <c r="AJ158" i="7"/>
  <c r="CR206" i="7"/>
  <c r="CZ166" i="7"/>
  <c r="BE145" i="7"/>
  <c r="AZ209" i="7"/>
  <c r="AD130" i="7"/>
  <c r="DD176" i="7"/>
  <c r="AC201" i="7"/>
  <c r="BL167" i="7"/>
  <c r="E125" i="7"/>
  <c r="AU135" i="7"/>
  <c r="DE162" i="7"/>
  <c r="V155" i="7"/>
  <c r="BB217" i="7"/>
  <c r="AY157" i="7"/>
  <c r="BR221" i="7"/>
  <c r="CE178" i="7"/>
  <c r="BU164" i="7"/>
  <c r="L147" i="7"/>
  <c r="BI120" i="7"/>
  <c r="BA151" i="7"/>
  <c r="CO180" i="7"/>
  <c r="BC199" i="7"/>
  <c r="O225" i="7"/>
  <c r="O148" i="7"/>
  <c r="CE151" i="7"/>
  <c r="AL123" i="7"/>
  <c r="BZ146" i="7"/>
  <c r="AH181" i="7"/>
  <c r="M139" i="7"/>
  <c r="K221" i="7"/>
  <c r="CF165" i="7"/>
  <c r="AB225" i="7"/>
  <c r="BU132" i="7"/>
  <c r="BJ217" i="7"/>
  <c r="AO150" i="7"/>
  <c r="DG219" i="7"/>
  <c r="AE168" i="7"/>
  <c r="AT134" i="7"/>
  <c r="CG163" i="7"/>
  <c r="AC172" i="7"/>
  <c r="AQ214" i="7"/>
  <c r="DG121" i="7"/>
  <c r="BW157" i="7"/>
  <c r="R180" i="7"/>
  <c r="K179" i="7"/>
  <c r="V128" i="7"/>
  <c r="H135" i="7"/>
  <c r="CV176" i="7"/>
  <c r="AG175" i="7"/>
  <c r="BH122" i="7"/>
  <c r="CS176" i="7"/>
  <c r="CE218" i="7"/>
  <c r="CM148" i="7"/>
  <c r="CZ205" i="7"/>
  <c r="CQ213" i="7"/>
  <c r="BW187" i="7"/>
  <c r="BB124" i="7"/>
  <c r="AD131" i="7"/>
  <c r="T177" i="7"/>
  <c r="CF226" i="7"/>
  <c r="J208" i="7"/>
  <c r="AB127" i="7"/>
  <c r="AH151" i="7"/>
  <c r="CR222" i="7"/>
  <c r="V216" i="7"/>
  <c r="CL167" i="7"/>
  <c r="AY123" i="7"/>
  <c r="BZ224" i="7"/>
  <c r="E138" i="7"/>
  <c r="AJ200" i="7"/>
  <c r="BN217" i="7"/>
  <c r="AJ130" i="7"/>
  <c r="CC170" i="7"/>
  <c r="AC215" i="7"/>
  <c r="BR160" i="7"/>
  <c r="AC141" i="7"/>
  <c r="W178" i="7"/>
  <c r="M194" i="7"/>
  <c r="CC134" i="7"/>
  <c r="AW187" i="7"/>
  <c r="O214" i="7"/>
  <c r="CZ195" i="7"/>
  <c r="AZ212" i="7"/>
  <c r="BX135" i="7"/>
  <c r="AD224" i="7"/>
  <c r="BF150" i="7"/>
  <c r="BY136" i="7"/>
  <c r="V141" i="7"/>
  <c r="AE145" i="7"/>
  <c r="G200" i="7"/>
  <c r="BD191" i="7"/>
  <c r="CS162" i="7"/>
  <c r="DF172" i="7"/>
  <c r="DG140" i="7"/>
  <c r="AN184" i="7"/>
  <c r="AG209" i="7"/>
  <c r="BE223" i="7"/>
  <c r="V175" i="7"/>
  <c r="CK221" i="7"/>
  <c r="CS151" i="7"/>
  <c r="R149" i="7"/>
  <c r="AM181" i="7"/>
  <c r="BE200" i="7"/>
  <c r="CY195" i="7"/>
  <c r="AZ165" i="7"/>
  <c r="BX145" i="7"/>
  <c r="CQ129" i="7"/>
  <c r="T204" i="7"/>
  <c r="CG126" i="7"/>
  <c r="AJ145" i="7"/>
  <c r="AV195" i="7"/>
  <c r="BY172" i="7"/>
  <c r="F214" i="7"/>
  <c r="BL172" i="7"/>
  <c r="S166" i="7"/>
  <c r="X119" i="7"/>
  <c r="R190" i="7"/>
  <c r="BC156" i="7"/>
  <c r="I193" i="7"/>
  <c r="CD146" i="7"/>
  <c r="W171" i="7"/>
  <c r="DF120" i="7"/>
  <c r="BI226" i="7"/>
  <c r="DG182" i="7"/>
  <c r="BC223" i="7"/>
  <c r="BY162" i="7"/>
  <c r="CF183" i="7"/>
  <c r="AE134" i="7"/>
  <c r="CH162" i="7"/>
  <c r="CE157" i="7"/>
  <c r="AT204" i="7"/>
  <c r="BT179" i="7"/>
  <c r="H191" i="7"/>
  <c r="CK179" i="7"/>
  <c r="BS171" i="7"/>
  <c r="H168" i="7"/>
  <c r="DA164" i="7"/>
  <c r="DB190" i="7"/>
  <c r="BM171" i="7"/>
  <c r="Y120" i="7"/>
  <c r="AP162" i="7"/>
  <c r="BS183" i="7"/>
  <c r="M209" i="7"/>
  <c r="BZ137" i="7"/>
  <c r="DA221" i="7"/>
  <c r="CH213" i="7"/>
  <c r="BK152" i="7"/>
  <c r="U123" i="7"/>
  <c r="DB204" i="7"/>
  <c r="BN126" i="7"/>
  <c r="CV143" i="7"/>
  <c r="S139" i="7"/>
  <c r="DD210" i="7"/>
  <c r="BR164" i="7"/>
  <c r="P168" i="7"/>
  <c r="BC181" i="7"/>
  <c r="BV138" i="7"/>
  <c r="AD205" i="7"/>
  <c r="AJ206" i="7"/>
  <c r="AG224" i="7"/>
  <c r="BF211" i="7"/>
  <c r="Q170" i="7"/>
  <c r="CW145" i="7"/>
  <c r="CV126" i="7"/>
  <c r="CN168" i="7"/>
  <c r="AB219" i="7"/>
  <c r="G126" i="7"/>
  <c r="CN194" i="7"/>
  <c r="AW161" i="7"/>
  <c r="BB151" i="7"/>
  <c r="AX153" i="7"/>
  <c r="CD138" i="7"/>
  <c r="BZ185" i="7"/>
  <c r="AG180" i="7"/>
  <c r="CG197" i="7"/>
  <c r="AI215" i="7"/>
  <c r="L193" i="7"/>
  <c r="G192" i="7"/>
  <c r="DB157" i="7"/>
  <c r="L187" i="7"/>
  <c r="CM198" i="7"/>
  <c r="F219" i="7"/>
  <c r="CI147" i="7"/>
  <c r="BE213" i="7"/>
  <c r="CL123" i="7"/>
  <c r="CK226" i="7"/>
  <c r="AP201" i="7"/>
  <c r="BH157" i="7"/>
  <c r="X218" i="7"/>
  <c r="DF150" i="7"/>
  <c r="CB200" i="7"/>
  <c r="BT137" i="7"/>
  <c r="BC157" i="7"/>
  <c r="H208" i="7"/>
  <c r="AV171" i="7"/>
  <c r="AJ137" i="7"/>
  <c r="BC184" i="7"/>
  <c r="O215" i="7"/>
  <c r="BL201" i="7"/>
  <c r="X221" i="7"/>
  <c r="BF170" i="7"/>
  <c r="CK214" i="7"/>
  <c r="BF128" i="7"/>
  <c r="CI128" i="7"/>
  <c r="BP218" i="7"/>
  <c r="BY178" i="7"/>
  <c r="BW205" i="7"/>
  <c r="DF142" i="7"/>
  <c r="AS187" i="7"/>
  <c r="DB198" i="7"/>
  <c r="AQ165" i="7"/>
  <c r="DB155" i="7"/>
  <c r="BT173" i="7"/>
  <c r="CM121" i="7"/>
  <c r="BP127" i="7"/>
  <c r="AO209" i="7"/>
  <c r="CE168" i="7"/>
  <c r="M175" i="7"/>
  <c r="M198" i="7"/>
  <c r="CC141" i="7"/>
  <c r="DB222" i="7"/>
  <c r="BR191" i="7"/>
  <c r="CH170" i="7"/>
  <c r="AH209" i="7"/>
  <c r="AS192" i="7"/>
  <c r="CU154" i="7"/>
  <c r="K216" i="7"/>
  <c r="G131" i="7"/>
  <c r="CU131" i="7"/>
  <c r="BB204" i="7"/>
  <c r="BM163" i="7"/>
  <c r="AO184" i="7"/>
  <c r="BQ217" i="7"/>
  <c r="BF181" i="7"/>
  <c r="CN192" i="7"/>
  <c r="BS212" i="7"/>
  <c r="CH196" i="7"/>
  <c r="BS219" i="7"/>
  <c r="AL158" i="7"/>
  <c r="CW189" i="7"/>
  <c r="BY123" i="7"/>
  <c r="BJ156" i="7"/>
  <c r="AD136" i="7"/>
  <c r="DD155" i="7"/>
  <c r="CV182" i="7"/>
  <c r="CS126" i="7"/>
  <c r="CP132" i="7"/>
  <c r="AL191" i="7"/>
  <c r="AM201" i="7"/>
  <c r="AG128" i="7"/>
  <c r="CS222" i="7"/>
  <c r="AV204" i="7"/>
  <c r="AG187" i="7"/>
  <c r="BT175" i="7"/>
  <c r="CN222" i="7"/>
  <c r="CP189" i="7"/>
  <c r="DA223" i="7"/>
  <c r="I202" i="7"/>
  <c r="BA144" i="7"/>
  <c r="AT162" i="7"/>
  <c r="CP146" i="7"/>
  <c r="AS173" i="7"/>
  <c r="BY149" i="7"/>
  <c r="DE130" i="7"/>
  <c r="AT216" i="7"/>
  <c r="M199" i="7"/>
  <c r="CF157" i="7"/>
  <c r="V161" i="7"/>
  <c r="CC120" i="7"/>
  <c r="BK144" i="7"/>
  <c r="DE177" i="7"/>
  <c r="DA132" i="7"/>
  <c r="AO222" i="7"/>
  <c r="G147" i="7"/>
  <c r="DE180" i="7"/>
  <c r="BG126" i="7"/>
  <c r="BH225" i="7"/>
  <c r="AP167" i="7"/>
  <c r="P186" i="7"/>
  <c r="DD216" i="7"/>
  <c r="AU122" i="7"/>
  <c r="AT169" i="7"/>
  <c r="J127" i="7"/>
  <c r="CJ202" i="7"/>
  <c r="O136" i="7"/>
  <c r="DE144" i="7"/>
  <c r="DE199" i="7"/>
  <c r="CK168" i="7"/>
  <c r="DD208" i="7"/>
  <c r="U163" i="7"/>
  <c r="X209" i="7"/>
  <c r="BY208" i="7"/>
  <c r="BI134" i="7"/>
  <c r="DB226" i="7"/>
  <c r="CG178" i="7"/>
  <c r="BY139" i="7"/>
  <c r="H213" i="7"/>
  <c r="CX167" i="7"/>
  <c r="BK126" i="7"/>
  <c r="DE135" i="7"/>
  <c r="CU167" i="7"/>
  <c r="J178" i="7"/>
  <c r="BJ136" i="7"/>
  <c r="CN196" i="7"/>
  <c r="CI196" i="7"/>
  <c r="CK207" i="7"/>
  <c r="BL149" i="7"/>
  <c r="AF196" i="7"/>
  <c r="BE209" i="7"/>
  <c r="CA186" i="7"/>
  <c r="CP194" i="7"/>
  <c r="CY127" i="7"/>
  <c r="BA119" i="7"/>
  <c r="CW173" i="7"/>
  <c r="DF145" i="7"/>
  <c r="AS146" i="7"/>
  <c r="F127" i="7"/>
  <c r="CC224" i="7"/>
  <c r="N161" i="7"/>
  <c r="N182" i="7"/>
  <c r="AR210" i="7"/>
  <c r="K163" i="7"/>
  <c r="AE152" i="7"/>
  <c r="E156" i="7"/>
  <c r="CS127" i="7"/>
  <c r="CK175" i="7"/>
  <c r="U124" i="7"/>
  <c r="BV217" i="7"/>
  <c r="F213" i="7"/>
  <c r="AY182" i="7"/>
  <c r="Q193" i="7"/>
  <c r="BA152" i="7"/>
  <c r="AK213" i="7"/>
  <c r="BK225" i="7"/>
  <c r="CH122" i="7"/>
  <c r="AJ146" i="7"/>
  <c r="AF215" i="7"/>
  <c r="BG226" i="7"/>
  <c r="AP213" i="7"/>
  <c r="AB193" i="7"/>
  <c r="BZ178" i="7"/>
  <c r="CK215" i="7"/>
  <c r="AB200" i="7"/>
  <c r="CV215" i="7"/>
  <c r="J129" i="7"/>
  <c r="CP127" i="7"/>
  <c r="E208" i="7"/>
  <c r="CH131" i="7"/>
  <c r="BZ208" i="7"/>
  <c r="BI137" i="7"/>
  <c r="BJ123" i="7"/>
  <c r="AU221" i="7"/>
  <c r="P200" i="7"/>
  <c r="AS132" i="7"/>
  <c r="W135" i="7"/>
  <c r="AV155" i="7"/>
  <c r="AR209" i="7"/>
  <c r="R173" i="7"/>
  <c r="BY129" i="7"/>
  <c r="CL192" i="7"/>
  <c r="DC168" i="7"/>
  <c r="R150" i="7"/>
  <c r="BM207" i="7"/>
  <c r="M191" i="7"/>
  <c r="AZ200" i="7"/>
  <c r="CW130" i="7"/>
  <c r="AR167" i="7"/>
  <c r="CE205" i="7"/>
  <c r="E189" i="7"/>
  <c r="BF185" i="7"/>
  <c r="BW155" i="7"/>
  <c r="BI212" i="7"/>
  <c r="CC125" i="7"/>
  <c r="CW155" i="7"/>
  <c r="CA213" i="7"/>
  <c r="H146" i="7"/>
  <c r="CC140" i="7"/>
  <c r="DF157" i="7"/>
  <c r="BF144" i="7"/>
  <c r="AE208" i="7"/>
  <c r="AB153" i="7"/>
  <c r="DA206" i="7"/>
  <c r="CZ207" i="7"/>
  <c r="BD131" i="7"/>
  <c r="AV138" i="7"/>
  <c r="Q149" i="7"/>
  <c r="AI193" i="7"/>
  <c r="CJ134" i="7"/>
  <c r="AW138" i="7"/>
  <c r="DG119" i="7"/>
  <c r="DB206" i="7"/>
  <c r="BL158" i="7"/>
  <c r="W212" i="7"/>
  <c r="BV182" i="7"/>
  <c r="CL202" i="7"/>
  <c r="BC140" i="7"/>
  <c r="CS132" i="7"/>
  <c r="BG192" i="7"/>
  <c r="BR206" i="7"/>
  <c r="DC123" i="7"/>
  <c r="CP143" i="7"/>
  <c r="AF200" i="7"/>
  <c r="AJ178" i="7"/>
  <c r="W196" i="7"/>
  <c r="CJ181" i="7"/>
  <c r="AO210" i="7"/>
  <c r="BI225" i="7"/>
  <c r="AM204" i="7"/>
  <c r="CQ175" i="7"/>
  <c r="S175" i="7"/>
  <c r="DC130" i="7"/>
  <c r="CJ144" i="7"/>
  <c r="AM195" i="7"/>
  <c r="BL156" i="7"/>
  <c r="DD204" i="7"/>
  <c r="AW191" i="7"/>
  <c r="BS146" i="7"/>
  <c r="AJ151" i="7"/>
  <c r="Q191" i="7"/>
  <c r="BP137" i="7"/>
  <c r="CX200" i="7"/>
  <c r="BK208" i="7"/>
  <c r="AA133" i="7"/>
  <c r="BM130" i="7"/>
  <c r="X176" i="7"/>
  <c r="AF167" i="7"/>
  <c r="AS200" i="7"/>
  <c r="DA171" i="7"/>
  <c r="Q120" i="7"/>
  <c r="CX165" i="7"/>
  <c r="BC146" i="7"/>
  <c r="CC143" i="7"/>
  <c r="CU201" i="7"/>
  <c r="BP126" i="7"/>
  <c r="BF204" i="7"/>
  <c r="AP179" i="7"/>
  <c r="CM203" i="7"/>
  <c r="DC155" i="7"/>
  <c r="BF207" i="7"/>
  <c r="BW216" i="7"/>
  <c r="AN156" i="7"/>
  <c r="AT185" i="7"/>
  <c r="DG157" i="7"/>
  <c r="AC146" i="7"/>
  <c r="R141" i="7"/>
  <c r="CT180" i="7"/>
  <c r="M119" i="7"/>
  <c r="BR173" i="7"/>
  <c r="X170" i="7"/>
  <c r="CK202" i="7"/>
  <c r="BZ182" i="7"/>
  <c r="AL161" i="7"/>
  <c r="BS159" i="7"/>
  <c r="CW177" i="7"/>
  <c r="Y183" i="7"/>
  <c r="BE185" i="7"/>
  <c r="AL204" i="7"/>
  <c r="CS124" i="7"/>
  <c r="AR174" i="7"/>
  <c r="BS122" i="7"/>
  <c r="BH141" i="7"/>
  <c r="CL186" i="7"/>
  <c r="BM156" i="7"/>
  <c r="BS181" i="7"/>
  <c r="BS157" i="7"/>
  <c r="AW220" i="7"/>
  <c r="AP214" i="7"/>
  <c r="I214" i="7"/>
  <c r="AT186" i="7"/>
  <c r="CM184" i="7"/>
  <c r="BX201" i="7"/>
  <c r="L204" i="7"/>
  <c r="AD166" i="7"/>
  <c r="BU194" i="7"/>
  <c r="CR173" i="7"/>
  <c r="BH148" i="7"/>
  <c r="BE214" i="7"/>
  <c r="CL187" i="7"/>
  <c r="CG200" i="7"/>
  <c r="BE156" i="7"/>
  <c r="AR224" i="7"/>
  <c r="AS205" i="7"/>
  <c r="AI157" i="7"/>
  <c r="J211" i="7"/>
  <c r="N128" i="7"/>
  <c r="BI204" i="7"/>
  <c r="H189" i="7"/>
  <c r="DF182" i="7"/>
  <c r="AR183" i="7"/>
  <c r="S200" i="7"/>
  <c r="K222" i="7"/>
  <c r="AW216" i="7"/>
  <c r="N172" i="7"/>
  <c r="CS152" i="7"/>
  <c r="DB126" i="7"/>
  <c r="DC203" i="7"/>
  <c r="BD206" i="7"/>
  <c r="Z203" i="7"/>
  <c r="BX161" i="7"/>
  <c r="E221" i="7"/>
  <c r="AM119" i="7"/>
  <c r="F206" i="7"/>
  <c r="W132" i="7"/>
  <c r="CE187" i="7"/>
  <c r="AK150" i="7"/>
  <c r="BI132" i="7"/>
  <c r="AJ120" i="7"/>
  <c r="Q148" i="7"/>
  <c r="AC166" i="7"/>
  <c r="BW120" i="7"/>
  <c r="T150" i="7"/>
  <c r="E198" i="7"/>
  <c r="DD151" i="7"/>
  <c r="BU225" i="7"/>
  <c r="BC123" i="7"/>
  <c r="CY187" i="7"/>
  <c r="X149" i="7"/>
  <c r="AK225" i="7"/>
  <c r="S127" i="7"/>
  <c r="BM164" i="7"/>
  <c r="CX211" i="7"/>
  <c r="CF136" i="7"/>
  <c r="CC137" i="7"/>
  <c r="AG149" i="7"/>
  <c r="CR167" i="7"/>
  <c r="Y222" i="7"/>
  <c r="AJ126" i="7"/>
  <c r="DC167" i="7"/>
  <c r="AK182" i="7"/>
  <c r="AM143" i="7"/>
  <c r="AS195" i="7"/>
  <c r="H130" i="7"/>
  <c r="BH154" i="7"/>
  <c r="AF206" i="7"/>
  <c r="BL147" i="7"/>
  <c r="BA143" i="7"/>
  <c r="AY170" i="7"/>
  <c r="BH223" i="7"/>
  <c r="BP135" i="7"/>
  <c r="CY157" i="7"/>
  <c r="BH185" i="7"/>
  <c r="Y146" i="7"/>
  <c r="AL152" i="7"/>
  <c r="V215" i="7"/>
  <c r="AJ142" i="7"/>
  <c r="AB124" i="7"/>
  <c r="AW167" i="7"/>
  <c r="AC208" i="7"/>
  <c r="CL165" i="7"/>
  <c r="K158" i="7"/>
  <c r="AE147" i="7"/>
  <c r="CZ164" i="7"/>
  <c r="CF146" i="7"/>
  <c r="BY120" i="7"/>
  <c r="BY189" i="7"/>
  <c r="BI185" i="7"/>
  <c r="BZ191" i="7"/>
  <c r="BJ151" i="7"/>
  <c r="AM129" i="7"/>
  <c r="BJ145" i="7"/>
  <c r="BN199" i="7"/>
  <c r="CN208" i="7"/>
  <c r="BU207" i="7"/>
  <c r="AJ135" i="7"/>
  <c r="CA157" i="7"/>
  <c r="CJ205" i="7"/>
  <c r="N150" i="7"/>
  <c r="CJ163" i="7"/>
  <c r="CI142" i="7"/>
  <c r="P161" i="7"/>
  <c r="BY203" i="7"/>
  <c r="CG131" i="7"/>
  <c r="BK183" i="7"/>
  <c r="BU142" i="7"/>
  <c r="CX155" i="7"/>
  <c r="AH158" i="7"/>
  <c r="BC213" i="7"/>
  <c r="BO195" i="7"/>
  <c r="L135" i="7"/>
  <c r="AM212" i="7"/>
  <c r="H221" i="7"/>
  <c r="K219" i="7"/>
  <c r="CV222" i="7"/>
  <c r="F171" i="7"/>
  <c r="CG157" i="7"/>
  <c r="R155" i="7"/>
  <c r="Q226" i="7"/>
  <c r="AT144" i="7"/>
  <c r="CM139" i="7"/>
  <c r="BI152" i="7"/>
  <c r="BY180" i="7"/>
  <c r="AN194" i="7"/>
  <c r="AH208" i="7"/>
  <c r="CA178" i="7"/>
  <c r="CK224" i="7"/>
  <c r="DE121" i="7"/>
  <c r="CS173" i="7"/>
  <c r="K161" i="7"/>
  <c r="BX196" i="7"/>
  <c r="BC158" i="7"/>
  <c r="J214" i="7"/>
  <c r="CG122" i="7"/>
  <c r="CH165" i="7"/>
  <c r="AH155" i="7"/>
  <c r="I207" i="7"/>
  <c r="F215" i="7"/>
  <c r="CO146" i="7"/>
  <c r="U195" i="7"/>
  <c r="CV156" i="7"/>
  <c r="K220" i="7"/>
  <c r="BM149" i="7"/>
  <c r="BV170" i="7"/>
  <c r="BY186" i="7"/>
  <c r="AV212" i="7"/>
  <c r="P147" i="7"/>
  <c r="K127" i="7"/>
  <c r="AX165" i="7"/>
  <c r="CR203" i="7"/>
  <c r="BG135" i="7"/>
  <c r="AK148" i="7"/>
  <c r="CO199" i="7"/>
  <c r="CM213" i="7"/>
  <c r="DC211" i="7"/>
  <c r="BD146" i="7"/>
  <c r="S138" i="7"/>
  <c r="AB211" i="7"/>
  <c r="CN185" i="7"/>
  <c r="BH216" i="7"/>
  <c r="DG183" i="7"/>
  <c r="AQ199" i="7"/>
  <c r="S213" i="7"/>
  <c r="BJ143" i="7"/>
  <c r="R153" i="7"/>
  <c r="CT202" i="7"/>
  <c r="CS140" i="7"/>
  <c r="M157" i="7"/>
  <c r="P152" i="7"/>
  <c r="J143" i="7"/>
  <c r="BG146" i="7"/>
  <c r="CK163" i="7"/>
  <c r="CT181" i="7"/>
  <c r="DC162" i="7"/>
  <c r="H125" i="7"/>
  <c r="AX122" i="7"/>
  <c r="Z181" i="7"/>
  <c r="CQ181" i="7"/>
  <c r="Y196" i="7"/>
  <c r="G185" i="7"/>
  <c r="CX190" i="7"/>
  <c r="Z133" i="7"/>
  <c r="CM206" i="7"/>
  <c r="BI130" i="7"/>
  <c r="AK181" i="7"/>
  <c r="BK148" i="7"/>
  <c r="BP120" i="7"/>
  <c r="AS164" i="7"/>
  <c r="AJ207" i="7"/>
  <c r="CE141" i="7"/>
  <c r="W221" i="7"/>
  <c r="S205" i="7"/>
  <c r="AU212" i="7"/>
  <c r="AE225" i="7"/>
  <c r="L148" i="7"/>
  <c r="AU153" i="7"/>
  <c r="CD181" i="7"/>
  <c r="V144" i="7"/>
  <c r="BZ217" i="7"/>
  <c r="BB162" i="7"/>
  <c r="CO219" i="7"/>
  <c r="CA187" i="7"/>
  <c r="BE187" i="7"/>
  <c r="BH187" i="7"/>
  <c r="BB155" i="7"/>
  <c r="CO161" i="7"/>
  <c r="AT161" i="7"/>
  <c r="BA189" i="7"/>
  <c r="I187" i="7"/>
  <c r="BY192" i="7"/>
  <c r="BT170" i="7"/>
  <c r="M189" i="7"/>
  <c r="AO216" i="7"/>
  <c r="CA191" i="7"/>
  <c r="CU209" i="7"/>
  <c r="AX207" i="7"/>
  <c r="S173" i="7"/>
  <c r="CZ202" i="7"/>
  <c r="AQ202" i="7"/>
  <c r="CO166" i="7"/>
  <c r="BP211" i="7"/>
  <c r="DB170" i="7"/>
  <c r="W167" i="7"/>
  <c r="BK159" i="7"/>
  <c r="G150" i="7"/>
  <c r="CI121" i="7"/>
  <c r="Z157" i="7"/>
  <c r="CL121" i="7"/>
  <c r="BQ121" i="7"/>
  <c r="AC165" i="7"/>
  <c r="AF134" i="7"/>
  <c r="AP208" i="7"/>
  <c r="BE155" i="7"/>
  <c r="BP160" i="7"/>
  <c r="BQ190" i="7"/>
  <c r="AC147" i="7"/>
  <c r="AM213" i="7"/>
  <c r="K185" i="7"/>
  <c r="BT212" i="7"/>
  <c r="AA213" i="7"/>
  <c r="BV180" i="7"/>
  <c r="E149" i="7"/>
  <c r="AY226" i="7"/>
  <c r="CU159" i="7"/>
  <c r="BC139" i="7"/>
  <c r="BV173" i="7"/>
  <c r="CX120" i="7"/>
  <c r="BX183" i="7"/>
  <c r="BE181" i="7"/>
  <c r="BL184" i="7"/>
  <c r="AQ203" i="7"/>
  <c r="AF123" i="7"/>
  <c r="AY188" i="7"/>
  <c r="DF129" i="7"/>
  <c r="AR130" i="7"/>
  <c r="BO140" i="7"/>
  <c r="DG138" i="7"/>
  <c r="BN166" i="7"/>
  <c r="CE202" i="7"/>
  <c r="AE215" i="7"/>
  <c r="BY221" i="7"/>
  <c r="BO150" i="7"/>
  <c r="CA139" i="7"/>
  <c r="BP214" i="7"/>
  <c r="V135" i="7"/>
  <c r="DC193" i="7"/>
  <c r="AH129" i="7"/>
  <c r="AC136" i="7"/>
  <c r="CZ153" i="7"/>
  <c r="BT210" i="7"/>
  <c r="CO137" i="7"/>
  <c r="I119" i="7"/>
  <c r="BV181" i="7"/>
  <c r="BL182" i="7"/>
  <c r="I173" i="7"/>
  <c r="BD205" i="7"/>
  <c r="AT180" i="7"/>
  <c r="V190" i="7"/>
  <c r="AS168" i="7"/>
  <c r="T223" i="7"/>
  <c r="BO128" i="7"/>
  <c r="AU155" i="7"/>
  <c r="BP188" i="7"/>
  <c r="DF149" i="7"/>
  <c r="BL155" i="7"/>
  <c r="BJ121" i="7"/>
  <c r="BT224" i="7"/>
  <c r="AR185" i="7"/>
  <c r="CB165" i="7"/>
  <c r="AY161" i="7"/>
  <c r="CN190" i="7"/>
  <c r="P217" i="7"/>
  <c r="AR148" i="7"/>
  <c r="AB136" i="7"/>
  <c r="BV150" i="7"/>
  <c r="CE121" i="7"/>
  <c r="AA204" i="7"/>
  <c r="AW183" i="7"/>
  <c r="AN218" i="7"/>
  <c r="P214" i="7"/>
  <c r="Q122" i="7"/>
  <c r="CW176" i="7"/>
  <c r="CY174" i="7"/>
  <c r="BA158" i="7"/>
  <c r="M162" i="7"/>
  <c r="I136" i="7"/>
  <c r="M137" i="7"/>
  <c r="AZ124" i="7"/>
  <c r="CD213" i="7"/>
  <c r="E126" i="7"/>
  <c r="AE179" i="7"/>
  <c r="R211" i="7"/>
  <c r="BH135" i="7"/>
  <c r="G153" i="7"/>
  <c r="CQ199" i="7"/>
  <c r="BX150" i="7"/>
  <c r="CC145" i="7"/>
  <c r="M136" i="7"/>
  <c r="CG129" i="7"/>
  <c r="AV182" i="7"/>
  <c r="V158" i="7"/>
  <c r="CO125" i="7"/>
  <c r="X189" i="7"/>
  <c r="DG145" i="7"/>
  <c r="CA124" i="7"/>
  <c r="BK134" i="7"/>
  <c r="CP167" i="7"/>
  <c r="W179" i="7"/>
  <c r="CM192" i="7"/>
  <c r="CN129" i="7"/>
  <c r="BQ147" i="7"/>
  <c r="BH121" i="7"/>
  <c r="BX178" i="7"/>
  <c r="BK122" i="7"/>
  <c r="K205" i="7"/>
  <c r="I181" i="7"/>
  <c r="CT151" i="7"/>
  <c r="CD165" i="7"/>
  <c r="AR207" i="7"/>
  <c r="BA150" i="7"/>
  <c r="AS161" i="7"/>
  <c r="W128" i="7"/>
  <c r="AH159" i="7"/>
  <c r="CD178" i="7"/>
  <c r="AO177" i="7"/>
  <c r="CM136" i="7"/>
  <c r="T197" i="7"/>
  <c r="AH144" i="7"/>
  <c r="X140" i="7"/>
  <c r="Z162" i="7"/>
  <c r="CZ211" i="7"/>
  <c r="F224" i="7"/>
  <c r="U197" i="7"/>
  <c r="AA163" i="7"/>
  <c r="AW139" i="7"/>
  <c r="AP147" i="7"/>
  <c r="T226" i="7"/>
  <c r="CE173" i="7"/>
  <c r="CX150" i="7"/>
  <c r="AS169" i="7"/>
  <c r="CG207" i="7"/>
  <c r="BE210" i="7"/>
  <c r="CN197" i="7"/>
  <c r="AE188" i="7"/>
  <c r="DF127" i="7"/>
  <c r="BJ182" i="7"/>
  <c r="AX168" i="7"/>
  <c r="CY216" i="7"/>
  <c r="DD207" i="7"/>
  <c r="AY156" i="7"/>
  <c r="DB187" i="7"/>
  <c r="AW144" i="7"/>
  <c r="BL187" i="7"/>
  <c r="AH138" i="7"/>
  <c r="P182" i="7"/>
  <c r="AJ163" i="7"/>
  <c r="Z183" i="7"/>
  <c r="BC147" i="7"/>
  <c r="CU132" i="7"/>
  <c r="DD190" i="7"/>
  <c r="AC222" i="7"/>
  <c r="CZ132" i="7"/>
  <c r="BG157" i="7"/>
  <c r="AM179" i="7"/>
  <c r="CX127" i="7"/>
  <c r="BN180" i="7"/>
  <c r="N134" i="7"/>
  <c r="CR178" i="7"/>
  <c r="BR167" i="7"/>
  <c r="X143" i="7"/>
  <c r="BC159" i="7"/>
  <c r="BC121" i="7"/>
  <c r="AW165" i="7"/>
  <c r="BM131" i="7"/>
  <c r="BM223" i="7"/>
  <c r="BG186" i="7"/>
  <c r="CE172" i="7"/>
  <c r="G121" i="7"/>
  <c r="CR171" i="7"/>
  <c r="BU209" i="7"/>
  <c r="BR215" i="7"/>
  <c r="BQ183" i="7"/>
  <c r="AI119" i="7"/>
  <c r="AI194" i="7"/>
  <c r="BI210" i="7"/>
  <c r="CK150" i="7"/>
  <c r="X205" i="7"/>
  <c r="AT218" i="7"/>
  <c r="CW162" i="7"/>
  <c r="BQ194" i="7"/>
  <c r="E158" i="7"/>
  <c r="S122" i="7"/>
  <c r="AU180" i="7"/>
  <c r="CS153" i="7"/>
  <c r="X129" i="7"/>
  <c r="CG224" i="7"/>
  <c r="H132" i="7"/>
  <c r="CT133" i="7"/>
  <c r="BS226" i="7"/>
  <c r="BO148" i="7"/>
  <c r="BS151" i="7"/>
  <c r="BJ135" i="7"/>
  <c r="CS195" i="7"/>
  <c r="L199" i="7"/>
  <c r="AO225" i="7"/>
  <c r="AT205" i="7"/>
  <c r="CT167" i="7"/>
  <c r="CZ183" i="7"/>
  <c r="BM199" i="7"/>
  <c r="BF123" i="7"/>
  <c r="J190" i="7"/>
  <c r="DB139" i="7"/>
  <c r="AS216" i="7"/>
  <c r="BW206" i="7"/>
  <c r="M166" i="7"/>
  <c r="P183" i="7"/>
  <c r="AY185" i="7"/>
  <c r="AD147" i="7"/>
  <c r="R205" i="7"/>
  <c r="BO171" i="7"/>
  <c r="AQ136" i="7"/>
  <c r="AG182" i="7"/>
  <c r="BF199" i="7"/>
  <c r="P215" i="7"/>
  <c r="AD180" i="7"/>
  <c r="DB153" i="7"/>
  <c r="BX173" i="7"/>
  <c r="BN200" i="7"/>
  <c r="CK129" i="7"/>
  <c r="AO136" i="7"/>
  <c r="J168" i="7"/>
  <c r="CF173" i="7"/>
  <c r="DF188" i="7"/>
  <c r="BR205" i="7"/>
  <c r="CO194" i="7"/>
  <c r="CO136" i="7"/>
  <c r="Z220" i="7"/>
  <c r="F189" i="7"/>
  <c r="AX134" i="7"/>
  <c r="AJ157" i="7"/>
  <c r="AM222" i="7"/>
  <c r="AL205" i="7"/>
  <c r="CY128" i="7"/>
  <c r="CC124" i="7"/>
  <c r="AJ201" i="7"/>
  <c r="BW161" i="7"/>
  <c r="CC161" i="7"/>
  <c r="AE135" i="7"/>
  <c r="P201" i="7"/>
  <c r="CO139" i="7"/>
  <c r="X208" i="7"/>
  <c r="L163" i="7"/>
  <c r="AC225" i="7"/>
  <c r="L119" i="7"/>
  <c r="BE206" i="7"/>
  <c r="AT170" i="7"/>
  <c r="AN226" i="7"/>
  <c r="CA224" i="7"/>
  <c r="CN141" i="7"/>
  <c r="V181" i="7"/>
  <c r="CS164" i="7"/>
  <c r="BC126" i="7"/>
  <c r="AJ185" i="7"/>
  <c r="BV142" i="7"/>
  <c r="BN129" i="7"/>
  <c r="DF160" i="7"/>
  <c r="AY140" i="7"/>
  <c r="BT172" i="7"/>
  <c r="E169" i="7"/>
  <c r="BC142" i="7"/>
  <c r="I145" i="7"/>
  <c r="CS144" i="7"/>
  <c r="X223" i="7"/>
  <c r="AN205" i="7"/>
  <c r="CF178" i="7"/>
  <c r="AC170" i="7"/>
  <c r="CJ156" i="7"/>
  <c r="N204" i="7"/>
  <c r="M155" i="7"/>
  <c r="AT141" i="7"/>
  <c r="BH174" i="7"/>
  <c r="J134" i="7"/>
  <c r="CI166" i="7"/>
  <c r="CW198" i="7"/>
  <c r="M168" i="7"/>
  <c r="W177" i="7"/>
  <c r="BR151" i="7"/>
  <c r="CY220" i="7"/>
  <c r="P209" i="7"/>
  <c r="BD224" i="7"/>
  <c r="CR155" i="7"/>
  <c r="E214" i="7"/>
  <c r="BJ226" i="7"/>
  <c r="CO200" i="7"/>
  <c r="BV139" i="7"/>
  <c r="K174" i="7"/>
  <c r="BI186" i="7"/>
  <c r="W223" i="7"/>
  <c r="BA213" i="7"/>
  <c r="CS192" i="7"/>
  <c r="BX165" i="7"/>
  <c r="AU186" i="7"/>
  <c r="CI183" i="7"/>
  <c r="P180" i="7"/>
  <c r="CP218" i="7"/>
  <c r="AI156" i="7"/>
  <c r="AJ168" i="7"/>
  <c r="BC222" i="7"/>
  <c r="BW172" i="7"/>
  <c r="AB204" i="7"/>
  <c r="BA192" i="7"/>
  <c r="P169" i="7"/>
  <c r="CS121" i="7"/>
  <c r="CK192" i="7"/>
  <c r="BU184" i="7"/>
  <c r="W217" i="7"/>
  <c r="CX191" i="7"/>
  <c r="W130" i="7"/>
  <c r="AD169" i="7"/>
  <c r="E142" i="7"/>
  <c r="AY159" i="7"/>
  <c r="O146" i="7"/>
  <c r="I180" i="7"/>
  <c r="N147" i="7"/>
  <c r="BI148" i="7"/>
  <c r="AS145" i="7"/>
  <c r="DD125" i="7"/>
  <c r="CL126" i="7"/>
  <c r="DD129" i="7"/>
  <c r="BP163" i="7"/>
  <c r="Z145" i="7"/>
  <c r="CB217" i="7"/>
  <c r="AQ144" i="7"/>
  <c r="AH202" i="7"/>
  <c r="Z214" i="7"/>
  <c r="BP178" i="7"/>
  <c r="Z212" i="7"/>
  <c r="AZ145" i="7"/>
  <c r="T198" i="7"/>
  <c r="E140" i="7"/>
  <c r="K192" i="7"/>
  <c r="CT215" i="7"/>
  <c r="S168" i="7"/>
  <c r="DB223" i="7"/>
  <c r="BA185" i="7"/>
  <c r="CA216" i="7"/>
  <c r="AI203" i="7"/>
  <c r="CN172" i="7"/>
  <c r="AI218" i="7"/>
  <c r="CI212" i="7"/>
  <c r="BV141" i="7"/>
  <c r="AU200" i="7"/>
  <c r="AN224" i="7"/>
  <c r="M154" i="7"/>
  <c r="CX208" i="7"/>
  <c r="BP139" i="7"/>
  <c r="I129" i="7"/>
  <c r="W191" i="7"/>
  <c r="CP188" i="7"/>
  <c r="BH133" i="7"/>
  <c r="DF183" i="7"/>
  <c r="T173" i="7"/>
  <c r="CQ145" i="7"/>
  <c r="AR204" i="7"/>
  <c r="AN220" i="7"/>
  <c r="F167" i="7"/>
  <c r="BR153" i="7"/>
  <c r="CJ143" i="7"/>
  <c r="CA125" i="7"/>
  <c r="BA194" i="7"/>
  <c r="N148" i="7"/>
  <c r="AS208" i="7"/>
  <c r="BB203" i="7"/>
  <c r="BJ193" i="7"/>
  <c r="DB138" i="7"/>
  <c r="DG213" i="7"/>
  <c r="O178" i="7"/>
  <c r="BN123" i="7"/>
  <c r="BI179" i="7"/>
  <c r="AG157" i="7"/>
  <c r="BS125" i="7"/>
  <c r="S204" i="7"/>
  <c r="AT149" i="7"/>
  <c r="AV187" i="7"/>
  <c r="AI181" i="7"/>
  <c r="F154" i="7"/>
  <c r="AD218" i="7"/>
  <c r="AA124" i="7"/>
  <c r="DF137" i="7"/>
  <c r="DC222" i="7"/>
  <c r="CZ194" i="7"/>
  <c r="AS183" i="7"/>
  <c r="CP133" i="7"/>
  <c r="CW186" i="7"/>
  <c r="AN214" i="7"/>
  <c r="CT164" i="7"/>
  <c r="CZ159" i="7"/>
  <c r="AH160" i="7"/>
  <c r="CC188" i="7"/>
  <c r="BL197" i="7"/>
  <c r="AA191" i="7"/>
  <c r="AR203" i="7"/>
  <c r="O210" i="7"/>
  <c r="Z197" i="7"/>
  <c r="BH171" i="7"/>
  <c r="BJ178" i="7"/>
  <c r="BV152" i="7"/>
  <c r="CC178" i="7"/>
  <c r="Y155" i="7"/>
  <c r="AI120" i="7"/>
  <c r="DE172" i="7"/>
  <c r="CZ121" i="7"/>
  <c r="BM122" i="7"/>
  <c r="DE211" i="7"/>
  <c r="BD217" i="7"/>
  <c r="AZ129" i="7"/>
  <c r="CF162" i="7"/>
  <c r="BU166" i="7"/>
  <c r="AO186" i="7"/>
  <c r="CB176" i="7"/>
  <c r="CK119" i="7"/>
  <c r="CR142" i="7"/>
  <c r="BT213" i="7"/>
  <c r="AW153" i="7"/>
  <c r="CT209" i="7"/>
  <c r="BS161" i="7"/>
  <c r="BC221" i="7"/>
  <c r="BU170" i="7"/>
  <c r="BX177" i="7"/>
  <c r="BK211" i="7"/>
  <c r="Z176" i="7"/>
  <c r="AI206" i="7"/>
  <c r="K182" i="7"/>
  <c r="CT192" i="7"/>
  <c r="CC215" i="7"/>
  <c r="CX122" i="7"/>
  <c r="E204" i="7"/>
  <c r="BX220" i="7"/>
  <c r="BD126" i="7"/>
  <c r="CW214" i="7"/>
  <c r="BW133" i="7"/>
  <c r="M171" i="7"/>
  <c r="BR182" i="7"/>
  <c r="AS129" i="7"/>
  <c r="BD207" i="7"/>
  <c r="BA190" i="7"/>
  <c r="BI166" i="7"/>
  <c r="DB144" i="7"/>
  <c r="AP217" i="7"/>
  <c r="O145" i="7"/>
  <c r="CW167" i="7"/>
  <c r="Q168" i="7"/>
  <c r="AW123" i="7"/>
  <c r="CI199" i="7"/>
  <c r="BD130" i="7"/>
  <c r="CH130" i="7"/>
  <c r="CO214" i="7"/>
  <c r="BX172" i="7"/>
  <c r="CS174" i="7"/>
  <c r="CI226" i="7"/>
  <c r="CI150" i="7"/>
  <c r="DC124" i="7"/>
  <c r="J172" i="7"/>
  <c r="BF214" i="7"/>
  <c r="BL205" i="7"/>
  <c r="BW142" i="7"/>
  <c r="BN209" i="7"/>
  <c r="H187" i="7"/>
  <c r="O130" i="7"/>
  <c r="CO174" i="7"/>
  <c r="M163" i="7"/>
  <c r="BN224" i="7"/>
  <c r="BX119" i="7"/>
  <c r="BT182" i="7"/>
  <c r="F141" i="7"/>
  <c r="Z226" i="7"/>
  <c r="H148" i="7"/>
  <c r="BN187" i="7"/>
  <c r="BF161" i="7"/>
  <c r="BX199" i="7"/>
  <c r="O134" i="7"/>
  <c r="BF140" i="7"/>
  <c r="AP174" i="7"/>
  <c r="R193" i="7"/>
  <c r="CZ128" i="7"/>
  <c r="BL137" i="7"/>
  <c r="P158" i="7"/>
  <c r="BN139" i="7"/>
  <c r="AE222" i="7"/>
  <c r="BQ162" i="7"/>
  <c r="AO203" i="7"/>
  <c r="P129" i="7"/>
  <c r="CO211" i="7"/>
  <c r="M150" i="7"/>
  <c r="BE172" i="7"/>
  <c r="BZ130" i="7"/>
  <c r="BD135" i="7"/>
  <c r="BG220" i="7"/>
  <c r="BL226" i="7"/>
  <c r="BR187" i="7"/>
  <c r="S225" i="7"/>
  <c r="BG178" i="7"/>
  <c r="AE164" i="7"/>
  <c r="AC167" i="7"/>
  <c r="AN176" i="7"/>
  <c r="BS131" i="7"/>
  <c r="AP182" i="7"/>
  <c r="Q132" i="7"/>
  <c r="AM137" i="7"/>
  <c r="BV120" i="7"/>
  <c r="BS221" i="7"/>
  <c r="AO135" i="7"/>
  <c r="CZ135" i="7"/>
  <c r="AK212" i="7"/>
  <c r="BH196" i="7"/>
  <c r="CB213" i="7"/>
  <c r="M131" i="7"/>
  <c r="CJ131" i="7"/>
  <c r="CL204" i="7"/>
  <c r="CO213" i="7"/>
  <c r="CU139" i="7"/>
  <c r="BC120" i="7"/>
  <c r="R130" i="7"/>
  <c r="BM158" i="7"/>
  <c r="AC137" i="7"/>
  <c r="BD121" i="7"/>
  <c r="CU135" i="7"/>
  <c r="AI202" i="7"/>
  <c r="CY126" i="7"/>
  <c r="BK203" i="7"/>
  <c r="AB183" i="7"/>
  <c r="CS175" i="7"/>
  <c r="N123" i="7"/>
  <c r="CA219" i="7"/>
  <c r="BJ176" i="7"/>
  <c r="AA157" i="7"/>
  <c r="V126" i="7"/>
  <c r="BQ182" i="7"/>
  <c r="BE190" i="7"/>
  <c r="S177" i="7"/>
  <c r="L175" i="7"/>
  <c r="J167" i="7"/>
  <c r="K126" i="7"/>
  <c r="E134" i="7"/>
  <c r="DG136" i="7"/>
  <c r="AZ161" i="7"/>
  <c r="AZ201" i="7"/>
  <c r="BQ135" i="7"/>
  <c r="AB122" i="7"/>
  <c r="AP146" i="7"/>
  <c r="H120" i="7"/>
  <c r="BQ129" i="7"/>
  <c r="BW149" i="7"/>
  <c r="AZ202" i="7"/>
  <c r="CJ121" i="7"/>
  <c r="CB132" i="7"/>
  <c r="CD177" i="7"/>
  <c r="AT225" i="7"/>
  <c r="CT198" i="7"/>
  <c r="BL127" i="7"/>
  <c r="CW175" i="7"/>
  <c r="AK158" i="7"/>
  <c r="AW157" i="7"/>
  <c r="AG205" i="7"/>
  <c r="CI189" i="7"/>
  <c r="BL220" i="7"/>
  <c r="G120" i="7"/>
  <c r="K200" i="7"/>
  <c r="AI182" i="7"/>
  <c r="CO132" i="7"/>
  <c r="BN218" i="7"/>
  <c r="DD180" i="7"/>
  <c r="AB184" i="7"/>
  <c r="BX129" i="7"/>
  <c r="AF168" i="7"/>
  <c r="CI125" i="7"/>
  <c r="CU148" i="7"/>
  <c r="Z224" i="7"/>
  <c r="CD131" i="7"/>
  <c r="AB217" i="7"/>
  <c r="CV141" i="7"/>
  <c r="AE160" i="7"/>
  <c r="CI165" i="7"/>
  <c r="CF126" i="7"/>
  <c r="CX123" i="7"/>
  <c r="CJ160" i="7"/>
  <c r="AR211" i="7"/>
  <c r="AC173" i="7"/>
  <c r="CW170" i="7"/>
  <c r="CQ162" i="7"/>
  <c r="BE135" i="7"/>
  <c r="O169" i="7"/>
  <c r="AX125" i="7"/>
  <c r="CX158" i="7"/>
  <c r="CM214" i="7"/>
  <c r="G207" i="7"/>
  <c r="CP226" i="7"/>
  <c r="AP144" i="7"/>
  <c r="H178" i="7"/>
  <c r="BM222" i="7"/>
  <c r="I139" i="7"/>
  <c r="BL165" i="7"/>
  <c r="AL222" i="7"/>
  <c r="CV170" i="7"/>
  <c r="AC183" i="7"/>
  <c r="CT157" i="7"/>
  <c r="CJ216" i="7"/>
  <c r="BP219" i="7"/>
  <c r="AY187" i="7"/>
  <c r="CF205" i="7"/>
  <c r="BF169" i="7"/>
  <c r="CB148" i="7"/>
  <c r="CC218" i="7"/>
  <c r="CA174" i="7"/>
  <c r="CR133" i="7"/>
  <c r="AK157" i="7"/>
  <c r="CV212" i="7"/>
  <c r="AW184" i="7"/>
  <c r="CN224" i="7"/>
  <c r="BB222" i="7"/>
  <c r="AD198" i="7"/>
  <c r="BG219" i="7"/>
  <c r="BT141" i="7"/>
  <c r="BU186" i="7"/>
  <c r="CH224" i="7"/>
  <c r="Y217" i="7"/>
  <c r="BY168" i="7"/>
  <c r="AL147" i="7"/>
  <c r="Z131" i="7"/>
  <c r="AP207" i="7"/>
  <c r="DG193" i="7"/>
  <c r="J175" i="7"/>
  <c r="AN181" i="7"/>
  <c r="AS221" i="7"/>
  <c r="CT190" i="7"/>
  <c r="BZ139" i="7"/>
  <c r="J144" i="7"/>
  <c r="CG202" i="7"/>
  <c r="BA148" i="7"/>
  <c r="S210" i="7"/>
  <c r="BH139" i="7"/>
  <c r="AW130" i="7"/>
  <c r="BY210" i="7"/>
  <c r="BB215" i="7"/>
  <c r="CV165" i="7"/>
  <c r="O128" i="7"/>
  <c r="DA182" i="7"/>
  <c r="BE131" i="7"/>
  <c r="BZ169" i="7"/>
  <c r="BE211" i="7"/>
  <c r="K184" i="7"/>
  <c r="AZ135" i="7"/>
  <c r="BD190" i="7"/>
  <c r="BB199" i="7"/>
  <c r="AK184" i="7"/>
  <c r="AL167" i="7"/>
  <c r="BX187" i="7"/>
  <c r="O119" i="7"/>
  <c r="BV155" i="7"/>
  <c r="DF134" i="7"/>
  <c r="BQ153" i="7"/>
  <c r="N151" i="7"/>
  <c r="DG210" i="7"/>
  <c r="CP203" i="7"/>
  <c r="L131" i="7"/>
  <c r="AN196" i="7"/>
  <c r="U161" i="7"/>
  <c r="N124" i="7"/>
  <c r="CC135" i="7"/>
  <c r="AX214" i="7"/>
  <c r="R184" i="7"/>
  <c r="CU221" i="7"/>
  <c r="CW221" i="7"/>
  <c r="BQ170" i="7"/>
  <c r="G201" i="7"/>
  <c r="CL146" i="7"/>
  <c r="AA171" i="7"/>
  <c r="P206" i="7"/>
  <c r="CZ124" i="7"/>
  <c r="X135" i="7"/>
  <c r="CK213" i="7"/>
  <c r="I134" i="7"/>
  <c r="DD188" i="7"/>
  <c r="CH204" i="7"/>
  <c r="G219" i="7"/>
  <c r="CB220" i="7"/>
  <c r="CO150" i="7"/>
  <c r="DB195" i="7"/>
  <c r="CX145" i="7"/>
  <c r="AK173" i="7"/>
  <c r="AQ201" i="7"/>
  <c r="AR139" i="7"/>
  <c r="T192" i="7"/>
  <c r="CE225" i="7"/>
  <c r="O217" i="7"/>
  <c r="CD136" i="7"/>
  <c r="CN133" i="7"/>
  <c r="AS123" i="7"/>
  <c r="AH203" i="7"/>
  <c r="BQ191" i="7"/>
  <c r="CI211" i="7"/>
  <c r="AI198" i="7"/>
  <c r="CM168" i="7"/>
  <c r="BY130" i="7"/>
  <c r="AW190" i="7"/>
  <c r="CR153" i="7"/>
  <c r="BK204" i="7"/>
  <c r="CI200" i="7"/>
  <c r="CG219" i="7"/>
  <c r="AF154" i="7"/>
  <c r="AO133" i="7"/>
  <c r="BT176" i="7"/>
  <c r="AU149" i="7"/>
  <c r="CM196" i="7"/>
  <c r="J226" i="7"/>
  <c r="CK174" i="7"/>
  <c r="BI158" i="7"/>
  <c r="BN141" i="7"/>
  <c r="M203" i="7"/>
  <c r="AK140" i="7"/>
  <c r="CQ215" i="7"/>
  <c r="BI122" i="7"/>
  <c r="CG143" i="7"/>
  <c r="CA197" i="7"/>
  <c r="CG142" i="7"/>
  <c r="CL200" i="7"/>
  <c r="BY177" i="7"/>
  <c r="X190" i="7"/>
  <c r="N146" i="7"/>
  <c r="CI164" i="7"/>
  <c r="AV191" i="7"/>
  <c r="L216" i="7"/>
  <c r="BO154" i="7"/>
  <c r="AA222" i="7"/>
  <c r="AE129" i="7"/>
  <c r="CR183" i="7"/>
  <c r="AV197" i="7"/>
  <c r="AN145" i="7"/>
  <c r="CS208" i="7"/>
  <c r="CW225" i="7"/>
  <c r="CE130" i="7"/>
  <c r="W147" i="7"/>
  <c r="AA215" i="7"/>
  <c r="S176" i="7"/>
  <c r="BF193" i="7"/>
  <c r="BO165" i="7"/>
  <c r="CW197" i="7"/>
  <c r="DC143" i="7"/>
  <c r="CP168" i="7"/>
  <c r="AX187" i="7"/>
  <c r="F220" i="7"/>
  <c r="S132" i="7"/>
  <c r="CJ152" i="7"/>
  <c r="DG221" i="7"/>
  <c r="AK206" i="7"/>
  <c r="BN211" i="7"/>
  <c r="AB147" i="7"/>
  <c r="CX203" i="7"/>
  <c r="O129" i="7"/>
  <c r="CM124" i="7"/>
  <c r="BP190" i="7"/>
  <c r="AN142" i="7"/>
  <c r="DA170" i="7"/>
  <c r="DA194" i="7"/>
  <c r="E171" i="7"/>
  <c r="DC159" i="7"/>
  <c r="BX188" i="7"/>
  <c r="AP168" i="7"/>
  <c r="BJ187" i="7"/>
  <c r="AK192" i="7"/>
  <c r="AJ205" i="7"/>
  <c r="BA165" i="7"/>
  <c r="AM133" i="7"/>
  <c r="CX176" i="7"/>
  <c r="H226" i="7"/>
  <c r="CT124" i="7"/>
  <c r="K134" i="7"/>
  <c r="CA175" i="7"/>
  <c r="V214" i="7"/>
  <c r="BI169" i="7"/>
  <c r="I148" i="7"/>
  <c r="CV130" i="7"/>
  <c r="AS136" i="7"/>
  <c r="CK195" i="7"/>
  <c r="AO122" i="7"/>
  <c r="AH164" i="7"/>
  <c r="BJ162" i="7"/>
  <c r="AG218" i="7"/>
  <c r="O208" i="7"/>
  <c r="BD182" i="7"/>
  <c r="AR200" i="7"/>
  <c r="BY121" i="7"/>
  <c r="AL218" i="7"/>
  <c r="BN146" i="7"/>
  <c r="R175" i="7"/>
  <c r="AB145" i="7"/>
  <c r="H143" i="7"/>
  <c r="DE215" i="7"/>
  <c r="AV165" i="7"/>
  <c r="CM218" i="7"/>
  <c r="F156" i="7"/>
  <c r="AD222" i="7"/>
  <c r="X158" i="7"/>
  <c r="BZ198" i="7"/>
  <c r="Z121" i="7"/>
  <c r="BT207" i="7"/>
  <c r="S120" i="7"/>
  <c r="BB172" i="7"/>
  <c r="AX132" i="7"/>
  <c r="CE203" i="7"/>
  <c r="BZ160" i="7"/>
  <c r="CD147" i="7"/>
  <c r="CN130" i="7"/>
  <c r="BH147" i="7"/>
  <c r="BH145" i="7"/>
  <c r="BP182" i="7"/>
  <c r="DG120" i="7"/>
  <c r="BR120" i="7"/>
  <c r="BG139" i="7"/>
  <c r="CF138" i="7"/>
  <c r="CY214" i="7"/>
  <c r="CQ197" i="7"/>
  <c r="BH199" i="7"/>
  <c r="I188" i="7"/>
  <c r="X206" i="7"/>
  <c r="Z136" i="7"/>
  <c r="CL138" i="7"/>
  <c r="E213" i="7"/>
  <c r="DA224" i="7"/>
  <c r="AQ181" i="7"/>
  <c r="K195" i="7"/>
  <c r="CP206" i="7"/>
  <c r="BP176" i="7"/>
  <c r="F184" i="7"/>
  <c r="E173" i="7"/>
  <c r="AM189" i="7"/>
  <c r="AD226" i="7"/>
  <c r="V120" i="7"/>
  <c r="K201" i="7"/>
  <c r="AF145" i="7"/>
  <c r="G141" i="7"/>
  <c r="CU168" i="7"/>
  <c r="K129" i="7"/>
  <c r="BY148" i="7"/>
  <c r="BG148" i="7"/>
  <c r="AU187" i="7"/>
  <c r="CE188" i="7"/>
  <c r="BP162" i="7"/>
  <c r="H218" i="7"/>
  <c r="BP175" i="7"/>
  <c r="AV206" i="7"/>
  <c r="AN153" i="7"/>
  <c r="O163" i="7"/>
  <c r="CO221" i="7"/>
  <c r="AD207" i="7"/>
  <c r="CK189" i="7"/>
  <c r="F159" i="7"/>
  <c r="CK190" i="7"/>
  <c r="AP196" i="7"/>
  <c r="BN184" i="7"/>
  <c r="BF189" i="7"/>
  <c r="AN134" i="7"/>
  <c r="AT136" i="7"/>
  <c r="DF202" i="7"/>
  <c r="CK125" i="7"/>
  <c r="BU169" i="7"/>
  <c r="BB126" i="7"/>
  <c r="I223" i="7"/>
  <c r="G216" i="7"/>
  <c r="R159" i="7"/>
  <c r="DG165" i="7"/>
  <c r="AI152" i="7"/>
  <c r="AG142" i="7"/>
  <c r="CE148" i="7"/>
  <c r="DC136" i="7"/>
  <c r="BW131" i="7"/>
  <c r="BR126" i="7"/>
  <c r="N224" i="7"/>
  <c r="CE186" i="7"/>
  <c r="DB188" i="7"/>
  <c r="E205" i="7"/>
  <c r="BQ133" i="7"/>
  <c r="U201" i="7"/>
  <c r="AY127" i="7"/>
  <c r="AH149" i="7"/>
  <c r="CR189" i="7"/>
  <c r="AD140" i="7"/>
  <c r="E223" i="7"/>
  <c r="BC198" i="7"/>
  <c r="DF222" i="7"/>
  <c r="BS149" i="7"/>
  <c r="CN155" i="7"/>
  <c r="BE198" i="7"/>
  <c r="CJ191" i="7"/>
  <c r="BB147" i="7"/>
  <c r="E191" i="7"/>
  <c r="K152" i="7"/>
  <c r="CJ215" i="7"/>
  <c r="Y176" i="7"/>
  <c r="Q137" i="7"/>
  <c r="BV200" i="7"/>
  <c r="AR188" i="7"/>
  <c r="AZ174" i="7"/>
  <c r="BQ174" i="7"/>
  <c r="DF213" i="7"/>
  <c r="DE206" i="7"/>
  <c r="BF224" i="7"/>
  <c r="CI218" i="7"/>
  <c r="AZ207" i="7"/>
  <c r="CO209" i="7"/>
  <c r="BZ189" i="7"/>
  <c r="BJ169" i="7"/>
  <c r="DC144" i="7"/>
  <c r="Q184" i="7"/>
  <c r="V221" i="7"/>
  <c r="Q126" i="7"/>
  <c r="AN179" i="7"/>
  <c r="BB130" i="7"/>
  <c r="DF217" i="7"/>
  <c r="P216" i="7"/>
  <c r="AY136" i="7"/>
  <c r="BF179" i="7"/>
  <c r="BU201" i="7"/>
  <c r="I204" i="7"/>
  <c r="BA170" i="7"/>
  <c r="CS146" i="7"/>
  <c r="CU212" i="7"/>
  <c r="AP154" i="7"/>
  <c r="DA212" i="7"/>
  <c r="DC212" i="7"/>
  <c r="S214" i="7"/>
  <c r="CG170" i="7"/>
  <c r="CH220" i="7"/>
  <c r="CQ210" i="7"/>
  <c r="AX200" i="7"/>
  <c r="AM147" i="7"/>
  <c r="AK170" i="7"/>
  <c r="AR144" i="7"/>
  <c r="CP204" i="7"/>
  <c r="BJ204" i="7"/>
  <c r="CI127" i="7"/>
  <c r="BY216" i="7"/>
  <c r="CP129" i="7"/>
  <c r="AZ220" i="7"/>
  <c r="CV204" i="7"/>
  <c r="N226" i="7"/>
  <c r="BO186" i="7"/>
  <c r="AA132" i="7"/>
  <c r="CY123" i="7"/>
  <c r="S125" i="7"/>
  <c r="AT120" i="7"/>
  <c r="CM193" i="7"/>
  <c r="BI133" i="7"/>
  <c r="DE169" i="7"/>
  <c r="AF144" i="7"/>
  <c r="DA177" i="7"/>
  <c r="CF201" i="7"/>
  <c r="DG214" i="7"/>
  <c r="AA153" i="7"/>
  <c r="G123" i="7"/>
  <c r="BO136" i="7"/>
  <c r="AI165" i="7"/>
  <c r="CJ162" i="7"/>
  <c r="BB206" i="7"/>
  <c r="H170" i="7"/>
  <c r="CP182" i="7"/>
  <c r="CF212" i="7"/>
  <c r="DA147" i="7"/>
  <c r="AX164" i="7"/>
  <c r="CO158" i="7"/>
  <c r="Z158" i="7"/>
  <c r="AE190" i="7"/>
  <c r="BQ200" i="7"/>
  <c r="AL190" i="7"/>
  <c r="K206" i="7"/>
  <c r="DG162" i="7"/>
  <c r="CG214" i="7"/>
  <c r="X155" i="7"/>
  <c r="AR208" i="7"/>
  <c r="BG222" i="7"/>
  <c r="U193" i="7"/>
  <c r="BG164" i="7"/>
  <c r="CO147" i="7"/>
  <c r="CC133" i="7"/>
  <c r="H166" i="7"/>
  <c r="K135" i="7"/>
  <c r="AK215" i="7"/>
  <c r="CD216" i="7"/>
  <c r="S135" i="7"/>
  <c r="BN152" i="7"/>
  <c r="CV213" i="7"/>
  <c r="CP124" i="7"/>
  <c r="CX185" i="7"/>
  <c r="AW193" i="7"/>
  <c r="AM135" i="7"/>
  <c r="BJ152" i="7"/>
  <c r="AM226" i="7"/>
  <c r="AM215" i="7"/>
  <c r="AS222" i="7"/>
  <c r="AM211" i="7"/>
  <c r="AU189" i="7"/>
  <c r="AG193" i="7"/>
  <c r="BO141" i="7"/>
  <c r="H137" i="7"/>
  <c r="BS178" i="7"/>
  <c r="AL219" i="7"/>
  <c r="CN127" i="7"/>
  <c r="BK174" i="7"/>
  <c r="CV174" i="7"/>
  <c r="DG141" i="7"/>
  <c r="BH205" i="7"/>
  <c r="CE154" i="7"/>
  <c r="BM141" i="7"/>
  <c r="K162" i="7"/>
  <c r="AY171" i="7"/>
  <c r="CV201" i="7"/>
  <c r="Z195" i="7"/>
  <c r="AV128" i="7"/>
  <c r="BX207" i="7"/>
  <c r="CM151" i="7"/>
  <c r="CW209" i="7"/>
  <c r="BX146" i="7"/>
  <c r="CR200" i="7"/>
  <c r="Q186" i="7"/>
  <c r="BU124" i="7"/>
  <c r="DG122" i="7"/>
  <c r="BN192" i="7"/>
  <c r="I156" i="7"/>
  <c r="DG133" i="7"/>
  <c r="AH141" i="7"/>
  <c r="N175" i="7"/>
  <c r="J180" i="7"/>
  <c r="BB191" i="7"/>
  <c r="AP150" i="7"/>
  <c r="CJ122" i="7"/>
  <c r="CX223" i="7"/>
  <c r="AW152" i="7"/>
  <c r="CK145" i="7"/>
  <c r="N207" i="7"/>
  <c r="R134" i="7"/>
  <c r="AI123" i="7"/>
  <c r="BY219" i="7"/>
  <c r="CE149" i="7"/>
  <c r="BO180" i="7"/>
  <c r="P199" i="7"/>
  <c r="AJ192" i="7"/>
  <c r="CI201" i="7"/>
  <c r="BJ197" i="7"/>
  <c r="AE139" i="7"/>
  <c r="G130" i="7"/>
  <c r="BB183" i="7"/>
  <c r="CR196" i="7"/>
  <c r="F194" i="7"/>
  <c r="AJ138" i="7"/>
  <c r="BO135" i="7"/>
  <c r="DD224" i="7"/>
  <c r="BQ179" i="7"/>
  <c r="CS139" i="7"/>
  <c r="T186" i="7"/>
  <c r="CK148" i="7"/>
  <c r="M184" i="7"/>
  <c r="AZ127" i="7"/>
  <c r="N152" i="7"/>
  <c r="S223" i="7"/>
  <c r="AU133" i="7"/>
  <c r="CA200" i="7"/>
  <c r="BN149" i="7"/>
  <c r="BH127" i="7"/>
  <c r="DC158" i="7"/>
  <c r="AZ213" i="7"/>
  <c r="BZ190" i="7"/>
  <c r="DE149" i="7"/>
  <c r="CS130" i="7"/>
  <c r="BC177" i="7"/>
  <c r="X185" i="7"/>
  <c r="U221" i="7"/>
  <c r="CI153" i="7"/>
  <c r="CE196" i="7"/>
  <c r="F177" i="7"/>
  <c r="DB129" i="7"/>
  <c r="AI205" i="7"/>
  <c r="AJ222" i="7"/>
  <c r="AN198" i="7"/>
  <c r="CP178" i="7"/>
  <c r="CM191" i="7"/>
  <c r="AO171" i="7"/>
  <c r="CT144" i="7"/>
  <c r="BX216" i="7"/>
  <c r="AO202" i="7"/>
  <c r="M225" i="7"/>
  <c r="DG181" i="7"/>
  <c r="CN170" i="7"/>
  <c r="CV207" i="7"/>
  <c r="BA210" i="7"/>
  <c r="CE181" i="7"/>
  <c r="E219" i="7"/>
  <c r="AG146" i="7"/>
  <c r="BD198" i="7"/>
  <c r="DE133" i="7"/>
  <c r="BY212" i="7"/>
  <c r="CI140" i="7"/>
  <c r="BM189" i="7"/>
  <c r="K194" i="7"/>
  <c r="BH218" i="7"/>
  <c r="T171" i="7"/>
  <c r="CG134" i="7"/>
  <c r="DB167" i="7"/>
  <c r="BR152" i="7"/>
  <c r="DD183" i="7"/>
  <c r="L189" i="7"/>
  <c r="CE146" i="7"/>
  <c r="BF130" i="7"/>
  <c r="BK150" i="7"/>
  <c r="T127" i="7"/>
  <c r="AW213" i="7"/>
  <c r="BI216" i="7"/>
  <c r="CG147" i="7"/>
  <c r="BV218" i="7"/>
  <c r="CP154" i="7"/>
  <c r="CW156" i="7"/>
  <c r="CW191" i="7"/>
  <c r="G170" i="7"/>
  <c r="BD192" i="7"/>
  <c r="BD175" i="7"/>
  <c r="BZ156" i="7"/>
  <c r="CS137" i="7"/>
  <c r="BQ161" i="7"/>
  <c r="BZ163" i="7"/>
  <c r="AT179" i="7"/>
  <c r="BN144" i="7"/>
  <c r="CG139" i="7"/>
  <c r="G202" i="7"/>
  <c r="AW212" i="7"/>
  <c r="BL146" i="7"/>
  <c r="AN195" i="7"/>
  <c r="CL211" i="7"/>
  <c r="N190" i="7"/>
  <c r="BK220" i="7"/>
  <c r="AN225" i="7"/>
  <c r="BF159" i="7"/>
  <c r="L180" i="7"/>
  <c r="CX172" i="7"/>
  <c r="AF187" i="7"/>
  <c r="AL140" i="7"/>
  <c r="AR127" i="7"/>
  <c r="K176" i="7"/>
  <c r="BP206" i="7"/>
  <c r="BZ129" i="7"/>
  <c r="H204" i="7"/>
  <c r="CL163" i="7"/>
  <c r="CK171" i="7"/>
  <c r="AC131" i="7"/>
  <c r="CQ157" i="7"/>
  <c r="CX209" i="7"/>
  <c r="AG139" i="7"/>
  <c r="BH169" i="7"/>
  <c r="AU194" i="7"/>
  <c r="CZ133" i="7"/>
  <c r="AK221" i="7"/>
  <c r="AG173" i="7"/>
  <c r="AE192" i="7"/>
  <c r="O204" i="7"/>
  <c r="BY200" i="7"/>
  <c r="BT204" i="7"/>
  <c r="CX219" i="7"/>
  <c r="CX214" i="7"/>
  <c r="BT136" i="7"/>
  <c r="H188" i="7"/>
  <c r="T212" i="7"/>
  <c r="G199" i="7"/>
  <c r="BN128" i="7"/>
  <c r="CO176" i="7"/>
  <c r="Y164" i="7"/>
  <c r="CO215" i="7"/>
  <c r="CT162" i="7"/>
  <c r="CH181" i="7"/>
  <c r="CG205" i="7"/>
  <c r="DF123" i="7"/>
  <c r="CK147" i="7"/>
  <c r="BO159" i="7"/>
  <c r="BO183" i="7"/>
  <c r="AR220" i="7"/>
  <c r="AQ124" i="7"/>
  <c r="BS202" i="7"/>
  <c r="P176" i="7"/>
  <c r="BN196" i="7"/>
  <c r="AZ181" i="7"/>
  <c r="T182" i="7"/>
  <c r="AH146" i="7"/>
  <c r="AE166" i="7"/>
  <c r="N131" i="7"/>
  <c r="AD148" i="7"/>
  <c r="AQ222" i="7"/>
  <c r="W142" i="7"/>
  <c r="AV202" i="7"/>
  <c r="BX174" i="7"/>
  <c r="BK129" i="7"/>
  <c r="BE208" i="7"/>
  <c r="AQ189" i="7"/>
  <c r="AD178" i="7"/>
  <c r="CX124" i="7"/>
  <c r="AY145" i="7"/>
  <c r="AG164" i="7"/>
  <c r="CS169" i="7"/>
  <c r="AF135" i="7"/>
  <c r="AI214" i="7"/>
  <c r="CR129" i="7"/>
  <c r="CM174" i="7"/>
  <c r="CN219" i="7"/>
  <c r="AX156" i="7"/>
  <c r="CX206" i="7"/>
  <c r="CB184" i="7"/>
  <c r="AX128" i="7"/>
  <c r="Z152" i="7"/>
  <c r="CP207" i="7"/>
  <c r="CQ141" i="7"/>
  <c r="BH170" i="7"/>
  <c r="BQ165" i="7"/>
  <c r="CW138" i="7"/>
  <c r="CX142" i="7"/>
  <c r="BK173" i="7"/>
  <c r="AE165" i="7"/>
  <c r="BB157" i="7"/>
  <c r="AL124" i="7"/>
  <c r="BU143" i="7"/>
  <c r="CZ219" i="7"/>
  <c r="W186" i="7"/>
  <c r="Z174" i="7"/>
  <c r="CL216" i="7"/>
  <c r="BI174" i="7"/>
  <c r="J124" i="7"/>
  <c r="G214" i="7"/>
  <c r="CL177" i="7"/>
  <c r="BC196" i="7"/>
  <c r="AK171" i="7"/>
  <c r="DB121" i="7"/>
  <c r="AO213" i="7"/>
  <c r="CK201" i="7"/>
  <c r="AO185" i="7"/>
  <c r="AO156" i="7"/>
  <c r="CN187" i="7"/>
  <c r="AK201" i="7"/>
  <c r="E162" i="7"/>
  <c r="AR137" i="7"/>
  <c r="BV140" i="7"/>
  <c r="CW215" i="7"/>
  <c r="BZ151" i="7"/>
  <c r="CF189" i="7"/>
  <c r="BI194" i="7"/>
  <c r="N199" i="7"/>
  <c r="BQ211" i="7"/>
  <c r="AH137" i="7"/>
  <c r="AL220" i="7"/>
  <c r="AK220" i="7"/>
  <c r="CZ169" i="7"/>
  <c r="DC142" i="7"/>
  <c r="AY218" i="7"/>
  <c r="BD212" i="7"/>
  <c r="T220" i="7"/>
  <c r="X133" i="7"/>
  <c r="BM203" i="7"/>
  <c r="CD119" i="7"/>
  <c r="BM192" i="7"/>
  <c r="AC135" i="7"/>
  <c r="AI195" i="7"/>
  <c r="BL119" i="7"/>
  <c r="BP209" i="7"/>
  <c r="BN158" i="7"/>
  <c r="DG207" i="7"/>
  <c r="AM194" i="7"/>
  <c r="CJ125" i="7"/>
  <c r="AJ203" i="7"/>
  <c r="CS147" i="7"/>
  <c r="AC164" i="7"/>
  <c r="X214" i="7"/>
  <c r="BH206" i="7"/>
  <c r="BO170" i="7"/>
  <c r="BK178" i="7"/>
  <c r="W156" i="7"/>
  <c r="BC201" i="7"/>
  <c r="CE165" i="7"/>
  <c r="X211" i="7"/>
  <c r="BC203" i="7"/>
  <c r="AU166" i="7"/>
  <c r="BC155" i="7"/>
  <c r="AM138" i="7"/>
  <c r="AP200" i="7"/>
  <c r="AD156" i="7"/>
  <c r="AJ148" i="7"/>
  <c r="DE134" i="7"/>
  <c r="W194" i="7"/>
  <c r="AR146" i="7"/>
  <c r="AM152" i="7"/>
  <c r="CV181" i="7"/>
  <c r="Y199" i="7"/>
  <c r="BY199" i="7"/>
  <c r="DA123" i="7"/>
  <c r="W150" i="7"/>
  <c r="S161" i="7"/>
  <c r="BS215" i="7"/>
  <c r="F136" i="7"/>
  <c r="DE218" i="7"/>
  <c r="BP205" i="7"/>
  <c r="CQ139" i="7"/>
  <c r="CZ157" i="7"/>
  <c r="K132" i="7"/>
  <c r="R168" i="7"/>
  <c r="BM150" i="7"/>
  <c r="AH126" i="7"/>
  <c r="CQ127" i="7"/>
  <c r="CC203" i="7"/>
  <c r="AG121" i="7"/>
  <c r="BR197" i="7"/>
  <c r="CQ152" i="7"/>
  <c r="DC208" i="7"/>
  <c r="CD156" i="7"/>
  <c r="AN123" i="7"/>
  <c r="AP125" i="7"/>
  <c r="AZ136" i="7"/>
  <c r="AO190" i="7"/>
  <c r="AT187" i="7"/>
  <c r="CH141" i="7"/>
  <c r="CV183" i="7"/>
  <c r="BL186" i="7"/>
  <c r="AD174" i="7"/>
  <c r="F188" i="7"/>
  <c r="AV148" i="7"/>
  <c r="BH128" i="7"/>
  <c r="AJ143" i="7"/>
  <c r="DG199" i="7"/>
  <c r="AE151" i="7"/>
  <c r="CF191" i="7"/>
  <c r="BZ171" i="7"/>
  <c r="DC214" i="7"/>
  <c r="CP193" i="7"/>
  <c r="AD212" i="7"/>
  <c r="BM178" i="7"/>
  <c r="BC217" i="7"/>
  <c r="DE138" i="7"/>
  <c r="CL151" i="7"/>
  <c r="CH199" i="7"/>
  <c r="CO119" i="7"/>
  <c r="BI214" i="7"/>
  <c r="AC202" i="7"/>
  <c r="AT156" i="7"/>
  <c r="BS180" i="7"/>
  <c r="BL224" i="7"/>
  <c r="U128" i="7"/>
  <c r="CJ214" i="7"/>
  <c r="CF161" i="7"/>
  <c r="BK175" i="7"/>
  <c r="BL203" i="7"/>
  <c r="CM155" i="7"/>
  <c r="AY149" i="7"/>
  <c r="BJ130" i="7"/>
  <c r="CX149" i="7"/>
  <c r="BN214" i="7"/>
  <c r="CA199" i="7"/>
  <c r="BM120" i="7"/>
  <c r="AA148" i="7"/>
  <c r="DE179" i="7"/>
  <c r="DG176" i="7"/>
  <c r="CW166" i="7"/>
  <c r="BP149" i="7"/>
  <c r="CA132" i="7"/>
  <c r="X213" i="7"/>
  <c r="BW179" i="7"/>
  <c r="BN155" i="7"/>
  <c r="Y163" i="7"/>
  <c r="R179" i="7"/>
  <c r="DF140" i="7"/>
  <c r="AW208" i="7"/>
  <c r="CU136" i="7"/>
  <c r="N119" i="7"/>
  <c r="DD149" i="7"/>
  <c r="N178" i="7"/>
  <c r="AJ209" i="7"/>
  <c r="BP146" i="7"/>
  <c r="AI135" i="7"/>
  <c r="BD163" i="7"/>
  <c r="BT215" i="7"/>
  <c r="BD204" i="7"/>
  <c r="BI150" i="7"/>
  <c r="CO141" i="7"/>
  <c r="CH167" i="7"/>
  <c r="BM161" i="7"/>
  <c r="BT166" i="7"/>
  <c r="BL166" i="7"/>
  <c r="DE145" i="7"/>
  <c r="Q147" i="7"/>
  <c r="CG194" i="7"/>
  <c r="DC147" i="7"/>
  <c r="CD196" i="7"/>
  <c r="R132" i="7"/>
  <c r="BO191" i="7"/>
  <c r="BT146" i="7"/>
  <c r="BT177" i="7"/>
  <c r="AT154" i="7"/>
  <c r="AL198" i="7"/>
  <c r="AS165" i="7"/>
  <c r="AI162" i="7"/>
  <c r="CS138" i="7"/>
  <c r="CR209" i="7"/>
  <c r="BE150" i="7"/>
  <c r="DF132" i="7"/>
  <c r="BV124" i="7"/>
  <c r="CI206" i="7"/>
  <c r="AE121" i="7"/>
  <c r="AX221" i="7"/>
  <c r="BT192" i="7"/>
  <c r="AW173" i="7"/>
  <c r="CH158" i="7"/>
  <c r="DG168" i="7"/>
  <c r="DA150" i="7"/>
  <c r="CV128" i="7"/>
  <c r="CE198" i="7"/>
  <c r="CO226" i="7"/>
  <c r="BQ120" i="7"/>
  <c r="BE125" i="7"/>
  <c r="BY161" i="7"/>
  <c r="BC164" i="7"/>
  <c r="BJ191" i="7"/>
  <c r="AQ198" i="7"/>
  <c r="BP124" i="7"/>
  <c r="CE210" i="7"/>
  <c r="BK188" i="7"/>
  <c r="AN165" i="7"/>
  <c r="BN165" i="7"/>
  <c r="AU163" i="7"/>
  <c r="CY171" i="7"/>
  <c r="CY168" i="7"/>
  <c r="BX140" i="7"/>
  <c r="Y126" i="7"/>
  <c r="BG144" i="7"/>
  <c r="AZ224" i="7"/>
  <c r="Z130" i="7"/>
  <c r="CJ168" i="7"/>
  <c r="AF165" i="7"/>
  <c r="CB153" i="7"/>
  <c r="DE214" i="7"/>
  <c r="AT199" i="7"/>
  <c r="DG187" i="7"/>
  <c r="M151" i="7"/>
  <c r="AF201" i="7"/>
  <c r="BB167" i="7"/>
  <c r="CK153" i="7"/>
  <c r="R212" i="7"/>
  <c r="CZ215" i="7"/>
  <c r="AX123" i="7"/>
  <c r="G209" i="7"/>
  <c r="AG155" i="7"/>
  <c r="BR159" i="7"/>
  <c r="CI134" i="7"/>
  <c r="BC141" i="7"/>
  <c r="AK130" i="7"/>
  <c r="X160" i="7"/>
  <c r="AI134" i="7"/>
  <c r="AU176" i="7"/>
  <c r="CE222" i="7"/>
  <c r="BF210" i="7"/>
  <c r="BG202" i="7"/>
  <c r="AV177" i="7"/>
  <c r="V204" i="7"/>
  <c r="R183" i="7"/>
  <c r="J223" i="7"/>
  <c r="AD202" i="7"/>
  <c r="CR205" i="7"/>
  <c r="BS133" i="7"/>
  <c r="BE226" i="7"/>
  <c r="DG222" i="7"/>
  <c r="G221" i="7"/>
  <c r="AU151" i="7"/>
  <c r="Q156" i="7"/>
  <c r="I184" i="7"/>
  <c r="BA149" i="7"/>
  <c r="M125" i="7"/>
  <c r="AS157" i="7"/>
  <c r="BL154" i="7"/>
  <c r="CW218" i="7"/>
  <c r="AM158" i="7"/>
  <c r="I154" i="7"/>
  <c r="BR169" i="7"/>
  <c r="U222" i="7"/>
  <c r="DD166" i="7"/>
  <c r="BF131" i="7"/>
  <c r="CQ167" i="7"/>
  <c r="Q189" i="7"/>
  <c r="CR181" i="7"/>
  <c r="DA156" i="7"/>
  <c r="BV159" i="7"/>
  <c r="AS181" i="7"/>
  <c r="CN147" i="7"/>
  <c r="BV126" i="7"/>
  <c r="J119" i="7"/>
  <c r="AY137" i="7"/>
  <c r="AB201" i="7"/>
  <c r="S154" i="7"/>
  <c r="CZ196" i="7"/>
  <c r="CQ205" i="7"/>
  <c r="BJ157" i="7"/>
  <c r="CR182" i="7"/>
  <c r="AL134" i="7"/>
  <c r="BD170" i="7"/>
  <c r="BQ141" i="7"/>
  <c r="DD197" i="7"/>
  <c r="CL139" i="7"/>
  <c r="BC220" i="7"/>
  <c r="AN155" i="7"/>
  <c r="CJ209" i="7"/>
  <c r="BY226" i="7"/>
  <c r="AG150" i="7"/>
  <c r="BQ198" i="7"/>
  <c r="BL213" i="7"/>
  <c r="AO127" i="7"/>
  <c r="CX183" i="7"/>
  <c r="CE150" i="7"/>
  <c r="CD120" i="7"/>
  <c r="G195" i="7"/>
  <c r="AD217" i="7"/>
  <c r="DA159" i="7"/>
  <c r="BM170" i="7"/>
  <c r="BN164" i="7"/>
  <c r="S165" i="7"/>
  <c r="AC144" i="7"/>
  <c r="CW188" i="7"/>
  <c r="X193" i="7"/>
  <c r="CQ176" i="7"/>
  <c r="BX142" i="7"/>
  <c r="DA204" i="7"/>
  <c r="CY141" i="7"/>
  <c r="AK152" i="7"/>
  <c r="M192" i="7"/>
  <c r="G124" i="7"/>
  <c r="O187" i="7"/>
  <c r="BI193" i="7"/>
  <c r="AS185" i="7"/>
  <c r="AA139" i="7"/>
  <c r="DE198" i="7"/>
  <c r="BB123" i="7"/>
  <c r="CA136" i="7"/>
  <c r="O198" i="7"/>
  <c r="AN189" i="7"/>
  <c r="G194" i="7"/>
  <c r="AB160" i="7"/>
  <c r="T202" i="7"/>
  <c r="BK217" i="7"/>
  <c r="AG210" i="7"/>
  <c r="CB171" i="7"/>
  <c r="BI224" i="7"/>
  <c r="BS189" i="7"/>
  <c r="N125" i="7"/>
  <c r="AA140" i="7"/>
  <c r="N132" i="7"/>
  <c r="AS174" i="7"/>
  <c r="CU130" i="7"/>
  <c r="BP196" i="7"/>
  <c r="AT130" i="7"/>
  <c r="S169" i="7"/>
  <c r="X177" i="7"/>
  <c r="BN210" i="7"/>
  <c r="E175" i="7"/>
  <c r="BS195" i="7"/>
  <c r="CD207" i="7"/>
  <c r="BC175" i="7"/>
  <c r="BI129" i="7"/>
  <c r="F119" i="7"/>
  <c r="AO181" i="7"/>
  <c r="AD123" i="7"/>
  <c r="AX174" i="7"/>
  <c r="AH215" i="7"/>
  <c r="CC148" i="7"/>
  <c r="BI208" i="7"/>
  <c r="CK135" i="7"/>
  <c r="AX209" i="7"/>
  <c r="CH171" i="7"/>
  <c r="BD138" i="7"/>
  <c r="BB119" i="7"/>
  <c r="CD158" i="7"/>
  <c r="BO206" i="7"/>
  <c r="BZ168" i="7"/>
  <c r="CH218" i="7"/>
  <c r="X144" i="7"/>
  <c r="AR124" i="7"/>
  <c r="CY124" i="7"/>
  <c r="BF119" i="7"/>
  <c r="AB203" i="7"/>
  <c r="AI129" i="7"/>
  <c r="AK174" i="7"/>
  <c r="DG131" i="7"/>
  <c r="BM134" i="7"/>
  <c r="BK162" i="7"/>
  <c r="CY152" i="7"/>
  <c r="AU211" i="7"/>
  <c r="R197" i="7"/>
  <c r="CE171" i="7"/>
  <c r="CM216" i="7"/>
  <c r="G140" i="7"/>
  <c r="AS171" i="7"/>
  <c r="AL135" i="7"/>
  <c r="BA221" i="7"/>
  <c r="CC212" i="7"/>
  <c r="W136" i="7"/>
  <c r="CB177" i="7"/>
  <c r="BA135" i="7"/>
  <c r="BS224" i="7"/>
  <c r="CM201" i="7"/>
  <c r="BC168" i="7"/>
  <c r="G157" i="7"/>
  <c r="AF219" i="7"/>
  <c r="DA127" i="7"/>
  <c r="L211" i="7"/>
  <c r="S211" i="7"/>
  <c r="BL131" i="7"/>
  <c r="BW224" i="7"/>
  <c r="I151" i="7"/>
  <c r="AX198" i="7"/>
  <c r="K204" i="7"/>
  <c r="O122" i="7"/>
  <c r="BU148" i="7"/>
  <c r="CS196" i="7"/>
  <c r="CQ192" i="7"/>
  <c r="R220" i="7"/>
  <c r="O221" i="7"/>
  <c r="DE154" i="7"/>
  <c r="BG154" i="7"/>
  <c r="CN200" i="7"/>
  <c r="AD196" i="7"/>
  <c r="P125" i="7"/>
  <c r="BX138" i="7"/>
  <c r="Z120" i="7"/>
  <c r="M206" i="7"/>
  <c r="BU134" i="7"/>
  <c r="AG138" i="7"/>
  <c r="AW218" i="7"/>
  <c r="BZ210" i="7"/>
  <c r="AV226" i="7"/>
  <c r="BU136" i="7"/>
  <c r="BG174" i="7"/>
  <c r="BF171" i="7"/>
  <c r="CG186" i="7"/>
  <c r="BA191" i="7"/>
  <c r="AX146" i="7"/>
  <c r="CT121" i="7"/>
  <c r="CA220" i="7"/>
  <c r="CY179" i="7"/>
  <c r="CC189" i="7"/>
  <c r="CE182" i="7"/>
  <c r="BK145" i="7"/>
  <c r="CC155" i="7"/>
  <c r="BX169" i="7"/>
  <c r="BH195" i="7"/>
  <c r="CD217" i="7"/>
  <c r="BG149" i="7"/>
  <c r="Y160" i="7"/>
  <c r="AW179" i="7"/>
  <c r="U209" i="7"/>
  <c r="BN153" i="7"/>
  <c r="DB128" i="7"/>
  <c r="CN134" i="7"/>
  <c r="AT128" i="7"/>
  <c r="CE153" i="7"/>
  <c r="DG189" i="7"/>
  <c r="BM191" i="7"/>
  <c r="BZ152" i="7"/>
  <c r="DE187" i="7"/>
  <c r="BB153" i="7"/>
  <c r="AN124" i="7"/>
  <c r="BF166" i="7"/>
  <c r="P166" i="7"/>
  <c r="S209" i="7"/>
  <c r="J207" i="7"/>
  <c r="CT211" i="7"/>
  <c r="BS214" i="7"/>
  <c r="BQ221" i="7"/>
  <c r="BU174" i="7"/>
  <c r="Q133" i="7"/>
  <c r="BG207" i="7"/>
  <c r="BT124" i="7"/>
  <c r="DD130" i="7"/>
  <c r="G211" i="7"/>
  <c r="CA130" i="7"/>
  <c r="BU149" i="7"/>
  <c r="BO184" i="7"/>
  <c r="CX162" i="7"/>
  <c r="AV193" i="7"/>
  <c r="P163" i="7"/>
  <c r="H216" i="7"/>
  <c r="M169" i="7"/>
  <c r="W160" i="7"/>
  <c r="CF153" i="7"/>
  <c r="AB173" i="7"/>
  <c r="BG119" i="7"/>
  <c r="CK184" i="7"/>
  <c r="CV162" i="7"/>
  <c r="I162" i="7"/>
  <c r="BL200" i="7"/>
  <c r="F202" i="7"/>
  <c r="AW224" i="7"/>
  <c r="CL166" i="7"/>
  <c r="BF206" i="7"/>
  <c r="AD168" i="7"/>
  <c r="P156" i="7"/>
  <c r="CI119" i="7"/>
  <c r="M176" i="7"/>
  <c r="BJ164" i="7"/>
  <c r="U144" i="7"/>
  <c r="BP193" i="7"/>
  <c r="BX144" i="7"/>
  <c r="T142" i="7"/>
  <c r="V224" i="7"/>
  <c r="BN216" i="7"/>
  <c r="DA219" i="7"/>
  <c r="CL191" i="7"/>
  <c r="V130" i="7"/>
  <c r="AP212" i="7"/>
  <c r="BS177" i="7"/>
  <c r="CI132" i="7"/>
  <c r="CX160" i="7"/>
  <c r="P187" i="7"/>
  <c r="H207" i="7"/>
  <c r="CS213" i="7"/>
  <c r="AO123" i="7"/>
  <c r="BQ188" i="7"/>
  <c r="AF131" i="7"/>
  <c r="AE189" i="7"/>
  <c r="H142" i="7"/>
  <c r="T158" i="7"/>
  <c r="H162" i="7"/>
  <c r="BB171" i="7"/>
  <c r="Q167" i="7"/>
  <c r="DA120" i="7"/>
  <c r="BG127" i="7"/>
  <c r="J197" i="7"/>
  <c r="BL193" i="7"/>
  <c r="AO206" i="7"/>
  <c r="BI190" i="7"/>
  <c r="CI120" i="7"/>
  <c r="CG212" i="7"/>
  <c r="F131" i="7"/>
  <c r="BE217" i="7"/>
  <c r="Y207" i="7"/>
  <c r="K140" i="7"/>
  <c r="BV197" i="7"/>
  <c r="CD162" i="7"/>
  <c r="BU153" i="7"/>
  <c r="BT206" i="7"/>
  <c r="I175" i="7"/>
  <c r="S133" i="7"/>
  <c r="AH211" i="7"/>
  <c r="CG140" i="7"/>
  <c r="H140" i="7"/>
  <c r="CT128" i="7"/>
  <c r="AD154" i="7"/>
  <c r="BE166" i="7"/>
  <c r="CA152" i="7"/>
  <c r="BZ154" i="7"/>
  <c r="AU183" i="7"/>
  <c r="BH164" i="7"/>
  <c r="T170" i="7"/>
  <c r="BE204" i="7"/>
  <c r="H153" i="7"/>
  <c r="AM186" i="7"/>
  <c r="CL152" i="7"/>
  <c r="DF206" i="7"/>
  <c r="CN181" i="7"/>
  <c r="BG212" i="7"/>
  <c r="AM190" i="7"/>
  <c r="CH174" i="7"/>
  <c r="AT194" i="7"/>
  <c r="CD163" i="7"/>
  <c r="F207" i="7"/>
  <c r="Y182" i="7"/>
  <c r="CT154" i="7"/>
  <c r="CD121" i="7"/>
  <c r="BN213" i="7"/>
  <c r="AA125" i="7"/>
  <c r="BT158" i="7"/>
  <c r="DA201" i="7"/>
  <c r="AH223" i="7"/>
  <c r="AT178" i="7"/>
  <c r="AM176" i="7"/>
  <c r="CK198" i="7"/>
  <c r="U188" i="7"/>
  <c r="BA133" i="7"/>
  <c r="AV188" i="7"/>
  <c r="BF182" i="7"/>
  <c r="CU202" i="7"/>
  <c r="AE123" i="7"/>
  <c r="Y151" i="7"/>
  <c r="BS188" i="7"/>
  <c r="M129" i="7"/>
  <c r="AN199" i="7"/>
  <c r="CP134" i="7"/>
  <c r="BD208" i="7"/>
  <c r="BQ146" i="7"/>
  <c r="CO128" i="7"/>
  <c r="V226" i="7"/>
  <c r="CR146" i="7"/>
  <c r="Z175" i="7"/>
  <c r="AT138" i="7"/>
  <c r="AU175" i="7"/>
  <c r="CU184" i="7"/>
  <c r="CM177" i="7"/>
  <c r="CJ185" i="7"/>
  <c r="BE128" i="7"/>
  <c r="CI141" i="7"/>
  <c r="AL143" i="7"/>
  <c r="AA128" i="7"/>
  <c r="M145" i="7"/>
  <c r="DB149" i="7"/>
  <c r="AI176" i="7"/>
  <c r="CM137" i="7"/>
  <c r="AT175" i="7"/>
  <c r="I130" i="7"/>
  <c r="DF175" i="7"/>
  <c r="BW221" i="7"/>
  <c r="K186" i="7"/>
  <c r="AB154" i="7"/>
  <c r="F221" i="7"/>
  <c r="CG120" i="7"/>
  <c r="BP172" i="7"/>
  <c r="BI135" i="7"/>
  <c r="U152" i="7"/>
  <c r="CW181" i="7"/>
  <c r="CI123" i="7"/>
  <c r="CE180" i="7"/>
  <c r="AL210" i="7"/>
  <c r="AJ154" i="7"/>
  <c r="CV200" i="7"/>
  <c r="BM218" i="7"/>
  <c r="L128" i="7"/>
  <c r="K146" i="7"/>
  <c r="AT166" i="7"/>
  <c r="AD139" i="7"/>
  <c r="AU137" i="7"/>
  <c r="BY133" i="7"/>
  <c r="CZ141" i="7"/>
  <c r="AU143" i="7"/>
  <c r="CQ178" i="7"/>
  <c r="BN205" i="7"/>
  <c r="BX125" i="7"/>
  <c r="Q194" i="7"/>
  <c r="BG182" i="7"/>
  <c r="DG143" i="7"/>
  <c r="CW151" i="7"/>
  <c r="AV134" i="7"/>
  <c r="AZ204" i="7"/>
  <c r="DA191" i="7"/>
  <c r="CP187" i="7"/>
  <c r="CA203" i="7"/>
  <c r="Z128" i="7"/>
  <c r="AO141" i="7"/>
  <c r="CQ122" i="7"/>
  <c r="CB209" i="7"/>
  <c r="AK128" i="7"/>
  <c r="L136" i="7"/>
  <c r="M127" i="7"/>
  <c r="AD124" i="7"/>
  <c r="CT126" i="7"/>
  <c r="AL186" i="7"/>
  <c r="AF179" i="7"/>
  <c r="AC160" i="7"/>
  <c r="G220" i="7"/>
  <c r="J213" i="7"/>
  <c r="CW142" i="7"/>
  <c r="AU168" i="7"/>
  <c r="AG122" i="7"/>
  <c r="CG208" i="7"/>
  <c r="CU219" i="7"/>
  <c r="Q161" i="7"/>
  <c r="DA174" i="7"/>
  <c r="CM175" i="7"/>
  <c r="DB130" i="7"/>
  <c r="AQ194" i="7"/>
  <c r="BV213" i="7"/>
  <c r="DC129" i="7"/>
  <c r="AT150" i="7"/>
  <c r="BW219" i="7"/>
  <c r="CW165" i="7"/>
  <c r="DE182" i="7"/>
  <c r="Y190" i="7"/>
  <c r="BE192" i="7"/>
  <c r="DE183" i="7"/>
  <c r="DF195" i="7"/>
  <c r="AJ196" i="7"/>
  <c r="AL212" i="7"/>
  <c r="X200" i="7"/>
  <c r="O158" i="7"/>
  <c r="P198" i="7"/>
  <c r="CF135" i="7"/>
  <c r="CF150" i="7"/>
  <c r="AD188" i="7"/>
  <c r="AU157" i="7"/>
  <c r="CM129" i="7"/>
  <c r="AV120" i="7"/>
  <c r="AO226" i="7"/>
  <c r="BK135" i="7"/>
  <c r="CM133" i="7"/>
  <c r="BR161" i="7"/>
  <c r="P175" i="7"/>
  <c r="E203" i="7"/>
  <c r="BF198" i="7"/>
  <c r="DG126" i="7"/>
  <c r="Z153" i="7"/>
  <c r="AP126" i="7"/>
  <c r="BE197" i="7"/>
  <c r="Q141" i="7"/>
  <c r="BT190" i="7"/>
  <c r="Y175" i="7"/>
  <c r="CG161" i="7"/>
  <c r="F149" i="7"/>
  <c r="BA222" i="7"/>
  <c r="CF220" i="7"/>
  <c r="R170" i="7"/>
  <c r="DD137" i="7"/>
  <c r="CN151" i="7"/>
  <c r="AY184" i="7"/>
  <c r="CW192" i="7"/>
  <c r="CF154" i="7"/>
  <c r="BE141" i="7"/>
  <c r="BC169" i="7"/>
  <c r="M146" i="7"/>
  <c r="H171" i="7"/>
  <c r="U218" i="7"/>
  <c r="W152" i="7"/>
  <c r="BW147" i="7"/>
  <c r="CU127" i="7"/>
  <c r="CQ218" i="7"/>
  <c r="CC183" i="7"/>
  <c r="J173" i="7"/>
  <c r="S180" i="7"/>
  <c r="BW163" i="7"/>
  <c r="DB196" i="7"/>
  <c r="V149" i="7"/>
  <c r="BO185" i="7"/>
  <c r="CE183" i="7"/>
  <c r="N135" i="7"/>
  <c r="DE152" i="7"/>
  <c r="AH128" i="7"/>
  <c r="M214" i="7"/>
  <c r="BT185" i="7"/>
  <c r="CT219" i="7"/>
  <c r="X154" i="7"/>
  <c r="O194" i="7"/>
  <c r="BG188" i="7"/>
  <c r="CV164" i="7"/>
  <c r="J163" i="7"/>
  <c r="AM209" i="7"/>
  <c r="AX212" i="7"/>
  <c r="AU150" i="7"/>
  <c r="CW174" i="7"/>
  <c r="CB129" i="7"/>
  <c r="AF138" i="7"/>
  <c r="W129" i="7"/>
  <c r="CZ165" i="7"/>
  <c r="CS202" i="7"/>
  <c r="BK195" i="7"/>
  <c r="BO151" i="7"/>
  <c r="E207" i="7"/>
  <c r="E128" i="7"/>
  <c r="BJ147" i="7"/>
  <c r="AJ199" i="7"/>
  <c r="J194" i="7"/>
  <c r="AW128" i="7"/>
  <c r="BH207" i="7"/>
  <c r="BK128" i="7"/>
  <c r="BF178" i="7"/>
  <c r="BK147" i="7"/>
  <c r="W180" i="7"/>
  <c r="AD209" i="7"/>
  <c r="BW225" i="7"/>
  <c r="CT223" i="7"/>
  <c r="AG124" i="7"/>
  <c r="BH220" i="7"/>
  <c r="BM169" i="7"/>
  <c r="BI213" i="7"/>
  <c r="AK207" i="7"/>
  <c r="BD127" i="7"/>
  <c r="O219" i="7"/>
  <c r="AX143" i="7"/>
  <c r="AJ124" i="7"/>
  <c r="AH168" i="7"/>
  <c r="K173" i="7"/>
  <c r="BU190" i="7"/>
  <c r="AF184" i="7"/>
  <c r="BC154" i="7"/>
  <c r="BO132" i="7"/>
  <c r="CV203" i="7"/>
  <c r="BE203" i="7"/>
  <c r="AC210" i="7"/>
  <c r="AC181" i="7"/>
  <c r="Z161" i="7"/>
  <c r="BC191" i="7"/>
  <c r="BT168" i="7"/>
  <c r="CK209" i="7"/>
  <c r="BS193" i="7"/>
  <c r="AK145" i="7"/>
  <c r="CV119" i="7"/>
  <c r="CI167" i="7"/>
  <c r="BX203" i="7"/>
  <c r="BP129" i="7"/>
  <c r="AX224" i="7"/>
  <c r="AH163" i="7"/>
  <c r="CY147" i="7"/>
  <c r="F146" i="7"/>
  <c r="AP178" i="7"/>
  <c r="BH144" i="7"/>
  <c r="CB168" i="7"/>
  <c r="BV215" i="7"/>
  <c r="BI162" i="7"/>
  <c r="DG155" i="7"/>
  <c r="CA183" i="7"/>
  <c r="CB140" i="7"/>
  <c r="AY194" i="7"/>
  <c r="AE191" i="7"/>
  <c r="BJ149" i="7"/>
  <c r="CI224" i="7"/>
  <c r="CO183" i="7"/>
  <c r="H172" i="7"/>
  <c r="R188" i="7"/>
  <c r="AM120" i="7"/>
  <c r="BK193" i="7"/>
  <c r="DC199" i="7"/>
  <c r="DB177" i="7"/>
  <c r="P145" i="7"/>
  <c r="DD217" i="7"/>
  <c r="Z202" i="7"/>
  <c r="BB150" i="7"/>
  <c r="M195" i="7"/>
  <c r="F166" i="7"/>
  <c r="BD209" i="7"/>
  <c r="CQ196" i="7"/>
  <c r="AD187" i="7"/>
  <c r="AX206" i="7"/>
  <c r="BW176" i="7"/>
  <c r="X151" i="7"/>
  <c r="CC153" i="7"/>
  <c r="AW168" i="7"/>
  <c r="Q128" i="7"/>
  <c r="BT145" i="7"/>
  <c r="CI198" i="7"/>
  <c r="BD120" i="7"/>
  <c r="H145" i="7"/>
  <c r="P157" i="7"/>
  <c r="CR161" i="7"/>
  <c r="BY147" i="7"/>
  <c r="BL141" i="7"/>
  <c r="CQ170" i="7"/>
  <c r="BZ226" i="7"/>
  <c r="AZ131" i="7"/>
  <c r="CF209" i="7"/>
  <c r="CQ123" i="7"/>
  <c r="CX140" i="7"/>
  <c r="BB121" i="7"/>
  <c r="BZ180" i="7"/>
  <c r="X125" i="7"/>
  <c r="N198" i="7"/>
  <c r="AG212" i="7"/>
  <c r="BM152" i="7"/>
  <c r="DE203" i="7"/>
  <c r="CV191" i="7"/>
  <c r="BN198" i="7"/>
  <c r="V213" i="7"/>
  <c r="AA141" i="7"/>
  <c r="BD133" i="7"/>
  <c r="N160" i="7"/>
  <c r="AM140" i="7"/>
  <c r="CH145" i="7"/>
  <c r="P137" i="7"/>
  <c r="BN133" i="7"/>
  <c r="S157" i="7"/>
  <c r="AJ213" i="7"/>
  <c r="BX131" i="7"/>
  <c r="CO182" i="7"/>
  <c r="CF182" i="7"/>
  <c r="AD132" i="7"/>
  <c r="AD191" i="7"/>
  <c r="BN127" i="7"/>
  <c r="O177" i="7"/>
  <c r="BX123" i="7"/>
  <c r="AM220" i="7"/>
  <c r="P211" i="7"/>
  <c r="DE224" i="7"/>
  <c r="CN217" i="7"/>
  <c r="BU192" i="7"/>
  <c r="AW166" i="7"/>
  <c r="BD226" i="7"/>
  <c r="BO164" i="7"/>
  <c r="DD139" i="7"/>
  <c r="AC156" i="7"/>
  <c r="BZ143" i="7"/>
  <c r="AP136" i="7"/>
  <c r="AO201" i="7"/>
  <c r="CH188" i="7"/>
  <c r="BO207" i="7"/>
  <c r="BX160" i="7"/>
  <c r="BT220" i="7"/>
  <c r="BQ139" i="7"/>
  <c r="V151" i="7"/>
  <c r="T190" i="7"/>
  <c r="AN121" i="7"/>
  <c r="V203" i="7"/>
  <c r="AY197" i="7"/>
  <c r="AJ198" i="7"/>
  <c r="DE146" i="7"/>
  <c r="BE153" i="7"/>
  <c r="AL163" i="7"/>
  <c r="CB120" i="7"/>
  <c r="O190" i="7"/>
  <c r="G175" i="7"/>
  <c r="H129" i="7"/>
  <c r="CZ200" i="7"/>
  <c r="AQ187" i="7"/>
  <c r="Z184" i="7"/>
  <c r="CN202" i="7"/>
  <c r="T120" i="7"/>
  <c r="AT224" i="7"/>
  <c r="CB139" i="7"/>
  <c r="BP207" i="7"/>
  <c r="I120" i="7"/>
  <c r="AF129" i="7"/>
  <c r="AN178" i="7"/>
  <c r="AE171" i="7"/>
  <c r="BP194" i="7"/>
  <c r="CP205" i="7"/>
  <c r="CF195" i="7"/>
  <c r="CG121" i="7"/>
  <c r="AR170" i="7"/>
  <c r="X174" i="7"/>
  <c r="CM165" i="7"/>
  <c r="M178" i="7"/>
  <c r="CR158" i="7"/>
  <c r="CA194" i="7"/>
  <c r="W121" i="7"/>
  <c r="AP149" i="7"/>
  <c r="CQ133" i="7"/>
  <c r="BB182" i="7"/>
  <c r="AB186" i="7"/>
  <c r="BJ134" i="7"/>
  <c r="T218" i="7"/>
  <c r="BY206" i="7"/>
  <c r="F133" i="7"/>
  <c r="W133" i="7"/>
  <c r="BU160" i="7"/>
  <c r="AZ149" i="7"/>
  <c r="J171" i="7"/>
  <c r="CT170" i="7"/>
  <c r="AI133" i="7"/>
  <c r="T185" i="7"/>
  <c r="N195" i="7"/>
  <c r="DF155" i="7"/>
  <c r="K120" i="7"/>
  <c r="BA200" i="7"/>
  <c r="CV124" i="7"/>
  <c r="AV205" i="7"/>
  <c r="CG175" i="7"/>
  <c r="CR131" i="7"/>
  <c r="T176" i="7"/>
  <c r="AV178" i="7"/>
  <c r="AZ121" i="7"/>
  <c r="BJ194" i="7"/>
  <c r="CZ175" i="7"/>
  <c r="AW156" i="7"/>
  <c r="Q150" i="7"/>
  <c r="DG217" i="7"/>
  <c r="H131" i="7"/>
  <c r="V206" i="7"/>
  <c r="O126" i="7"/>
  <c r="M160" i="7"/>
  <c r="L157" i="7"/>
  <c r="AM151" i="7"/>
  <c r="BW222" i="7"/>
  <c r="CQ194" i="7"/>
  <c r="AK188" i="7"/>
  <c r="AR213" i="7"/>
  <c r="BW123" i="7"/>
  <c r="CD214" i="7"/>
  <c r="AI219" i="7"/>
  <c r="BS143" i="7"/>
  <c r="AV224" i="7"/>
  <c r="K164" i="7"/>
  <c r="Z156" i="7"/>
  <c r="CP135" i="7"/>
  <c r="U191" i="7"/>
  <c r="M177" i="7"/>
  <c r="H156" i="7"/>
  <c r="CO123" i="7"/>
  <c r="DF139" i="7"/>
  <c r="AE162" i="7"/>
  <c r="K155" i="7"/>
  <c r="BA195" i="7"/>
  <c r="CJ226" i="7"/>
  <c r="AH187" i="7"/>
  <c r="CV136" i="7"/>
  <c r="BP210" i="7"/>
  <c r="AY135" i="7"/>
  <c r="AC221" i="7"/>
  <c r="AI122" i="7"/>
  <c r="DA225" i="7"/>
  <c r="CZ218" i="7"/>
  <c r="CK199" i="7"/>
  <c r="CS154" i="7"/>
  <c r="K121" i="7"/>
  <c r="AE137" i="7"/>
  <c r="CJ220" i="7"/>
  <c r="BR154" i="7"/>
  <c r="AK125" i="7"/>
  <c r="AA165" i="7"/>
  <c r="CF119" i="7"/>
  <c r="BO142" i="7"/>
  <c r="AS190" i="7"/>
  <c r="DC224" i="7"/>
  <c r="AR179" i="7"/>
  <c r="T146" i="7"/>
  <c r="AU210" i="7"/>
  <c r="AZ186" i="7"/>
  <c r="AM178" i="7"/>
  <c r="CE194" i="7"/>
  <c r="CN225" i="7"/>
  <c r="AH123" i="7"/>
  <c r="CQ193" i="7"/>
  <c r="F153" i="7"/>
  <c r="CK206" i="7"/>
  <c r="BU171" i="7"/>
  <c r="CP219" i="7"/>
  <c r="AG120" i="7"/>
  <c r="BF176" i="7"/>
  <c r="AO154" i="7"/>
  <c r="U216" i="7"/>
  <c r="P195" i="7"/>
  <c r="AG119" i="7"/>
  <c r="CG191" i="7"/>
  <c r="H199" i="7"/>
  <c r="AU205" i="7"/>
  <c r="AO214" i="7"/>
  <c r="CM212" i="7"/>
  <c r="M220" i="7"/>
  <c r="L142" i="7"/>
  <c r="F175" i="7"/>
  <c r="AW194" i="7"/>
  <c r="BX185" i="7"/>
  <c r="BS210" i="7"/>
  <c r="CD183" i="7"/>
  <c r="BA128" i="7"/>
  <c r="DC188" i="7"/>
  <c r="F138" i="7"/>
  <c r="AC150" i="7"/>
  <c r="T121" i="7"/>
  <c r="DF177" i="7"/>
  <c r="W222" i="7"/>
  <c r="AM165" i="7"/>
  <c r="Y216" i="7"/>
  <c r="AO126" i="7"/>
  <c r="AF203" i="7"/>
  <c r="H220" i="7"/>
  <c r="I191" i="7"/>
  <c r="AX127" i="7"/>
  <c r="CM194" i="7"/>
  <c r="CR160" i="7"/>
  <c r="CW190" i="7"/>
  <c r="CL197" i="7"/>
  <c r="F120" i="7"/>
  <c r="BI203" i="7"/>
  <c r="Z167" i="7"/>
  <c r="BQ215" i="7"/>
  <c r="BN121" i="7"/>
  <c r="BR198" i="7"/>
  <c r="H185" i="7"/>
  <c r="AQ123" i="7"/>
  <c r="CK151" i="7"/>
  <c r="I128" i="7"/>
  <c r="BB133" i="7"/>
  <c r="CO168" i="7"/>
  <c r="BJ127" i="7"/>
  <c r="Y200" i="7"/>
  <c r="CR137" i="7"/>
  <c r="CD191" i="7"/>
  <c r="CJ179" i="7"/>
  <c r="CV167" i="7"/>
  <c r="X222" i="7"/>
  <c r="S188" i="7"/>
  <c r="DF192" i="7"/>
  <c r="BC128" i="7"/>
  <c r="R222" i="7"/>
  <c r="BW220" i="7"/>
  <c r="AM188" i="7"/>
  <c r="Z177" i="7"/>
  <c r="CR121" i="7"/>
  <c r="CR218" i="7"/>
  <c r="CL185" i="7"/>
  <c r="AC195" i="7"/>
  <c r="BD155" i="7"/>
  <c r="BW153" i="7"/>
  <c r="CJ155" i="7"/>
  <c r="DB148" i="7"/>
  <c r="X165" i="7"/>
  <c r="DC122" i="7"/>
  <c r="J193" i="7"/>
  <c r="F128" i="7"/>
  <c r="BR158" i="7"/>
  <c r="M197" i="7"/>
  <c r="BS194" i="7"/>
  <c r="AB120" i="7"/>
  <c r="AE211" i="7"/>
  <c r="M152" i="7"/>
  <c r="CP140" i="7"/>
  <c r="AR121" i="7"/>
  <c r="AY206" i="7"/>
  <c r="AV129" i="7"/>
  <c r="BA121" i="7"/>
  <c r="AD149" i="7"/>
  <c r="DC169" i="7"/>
  <c r="BY184" i="7"/>
  <c r="CR141" i="7"/>
  <c r="X179" i="7"/>
  <c r="Y197" i="7"/>
  <c r="CQ147" i="7"/>
  <c r="R213" i="7"/>
  <c r="AF126" i="7"/>
  <c r="CR164" i="7"/>
  <c r="CW202" i="7"/>
  <c r="AZ223" i="7"/>
  <c r="V184" i="7"/>
  <c r="CN157" i="7"/>
  <c r="BY209" i="7"/>
  <c r="DB145" i="7"/>
  <c r="P135" i="7"/>
  <c r="CI203" i="7"/>
  <c r="H177" i="7"/>
  <c r="AD197" i="7"/>
  <c r="AJ147" i="7"/>
  <c r="CT165" i="7"/>
  <c r="L152" i="7"/>
  <c r="R203" i="7"/>
  <c r="AA160" i="7"/>
  <c r="W127" i="7"/>
  <c r="G193" i="7"/>
  <c r="BY202" i="7"/>
  <c r="BM121" i="7"/>
  <c r="CJ189" i="7"/>
  <c r="BV125" i="7"/>
  <c r="AO196" i="7"/>
  <c r="CH172" i="7"/>
  <c r="DA121" i="7"/>
  <c r="BE142" i="7"/>
  <c r="R123" i="7"/>
  <c r="DA189" i="7"/>
  <c r="Z210" i="7"/>
  <c r="CB147" i="7"/>
  <c r="G191" i="7"/>
  <c r="U153" i="7"/>
  <c r="BT143" i="7"/>
  <c r="BJ171" i="7"/>
  <c r="AP210" i="7"/>
  <c r="AX166" i="7"/>
  <c r="CO165" i="7"/>
  <c r="L166" i="7"/>
  <c r="CF211" i="7"/>
  <c r="Q181" i="7"/>
  <c r="BT183" i="7"/>
  <c r="O162" i="7"/>
  <c r="R121" i="7"/>
  <c r="BX202" i="7"/>
  <c r="AX201" i="7"/>
  <c r="O179" i="7"/>
  <c r="BT209" i="7"/>
  <c r="AC213" i="7"/>
  <c r="BY211" i="7"/>
  <c r="BP144" i="7"/>
  <c r="AS199" i="7"/>
  <c r="AP176" i="7"/>
  <c r="CS125" i="7"/>
  <c r="CT193" i="7"/>
  <c r="AX149" i="7"/>
  <c r="CF225" i="7"/>
  <c r="CM132" i="7"/>
  <c r="CL188" i="7"/>
  <c r="CR175" i="7"/>
  <c r="J147" i="7"/>
  <c r="CU170" i="7"/>
  <c r="AA152" i="7"/>
  <c r="DC146" i="7"/>
  <c r="BO179" i="7"/>
  <c r="CM167" i="7"/>
  <c r="AI124" i="7"/>
  <c r="DB213" i="7"/>
  <c r="CQ150" i="7"/>
  <c r="AT207" i="7"/>
  <c r="AX177" i="7"/>
  <c r="Y157" i="7"/>
  <c r="BV135" i="7"/>
  <c r="BA134" i="7"/>
  <c r="BS144" i="7"/>
  <c r="BH224" i="7"/>
  <c r="BQ197" i="7"/>
  <c r="Y171" i="7"/>
  <c r="K131" i="7"/>
  <c r="AF166" i="7"/>
  <c r="AY196" i="7"/>
  <c r="CC171" i="7"/>
  <c r="AT193" i="7"/>
  <c r="BP119" i="7"/>
  <c r="R119" i="7"/>
  <c r="AG177" i="7"/>
  <c r="CK138" i="7"/>
  <c r="DD182" i="7"/>
  <c r="DC145" i="7"/>
  <c r="W197" i="7"/>
  <c r="BQ213" i="7"/>
  <c r="AG186" i="7"/>
  <c r="DF226" i="7"/>
  <c r="CR226" i="7"/>
  <c r="BA216" i="7"/>
  <c r="AJ211" i="7"/>
  <c r="AN182" i="7"/>
  <c r="DA126" i="7"/>
  <c r="BL152" i="7"/>
  <c r="CQ183" i="7"/>
  <c r="CS150" i="7"/>
  <c r="AG144" i="7"/>
  <c r="I213" i="7"/>
  <c r="AF146" i="7"/>
  <c r="AV135" i="7"/>
  <c r="DF161" i="7"/>
  <c r="AY204" i="7"/>
  <c r="CP179" i="7"/>
  <c r="BL121" i="7"/>
  <c r="BT167" i="7"/>
  <c r="CE209" i="7"/>
  <c r="BF160" i="7"/>
  <c r="BU200" i="7"/>
  <c r="X156" i="7"/>
  <c r="CI152" i="7"/>
  <c r="AF150" i="7"/>
  <c r="BW127" i="7"/>
  <c r="K168" i="7"/>
  <c r="U139" i="7"/>
  <c r="CZ223" i="7"/>
  <c r="AL141" i="7"/>
  <c r="CM215" i="7"/>
  <c r="DA178" i="7"/>
  <c r="AP134" i="7"/>
  <c r="CZ182" i="7"/>
  <c r="CM122" i="7"/>
  <c r="Z218" i="7"/>
  <c r="CD219" i="7"/>
  <c r="AC161" i="7"/>
  <c r="CC159" i="7"/>
  <c r="BV223" i="7"/>
  <c r="AK183" i="7"/>
  <c r="CJ180" i="7"/>
  <c r="AS167" i="7"/>
  <c r="BW168" i="7"/>
  <c r="N202" i="7"/>
  <c r="N177" i="7"/>
  <c r="BF122" i="7"/>
  <c r="BK167" i="7"/>
  <c r="BK121" i="7"/>
  <c r="DE143" i="7"/>
  <c r="BD168" i="7"/>
  <c r="BM182" i="7"/>
  <c r="BG181" i="7"/>
  <c r="CG221" i="7"/>
  <c r="CA123" i="7"/>
  <c r="U217" i="7"/>
  <c r="BJ215" i="7"/>
  <c r="AV218" i="7"/>
  <c r="BY156" i="7"/>
  <c r="AA182" i="7"/>
  <c r="Q216" i="7"/>
  <c r="CA148" i="7"/>
  <c r="T214" i="7"/>
  <c r="CB121" i="7"/>
  <c r="Q171" i="7"/>
  <c r="R122" i="7"/>
  <c r="F170" i="7"/>
  <c r="BS162" i="7"/>
  <c r="BS176" i="7"/>
  <c r="BV129" i="7"/>
  <c r="AI139" i="7"/>
  <c r="CU128" i="7"/>
  <c r="T179" i="7"/>
  <c r="I172" i="7"/>
  <c r="CT188" i="7"/>
  <c r="DB221" i="7"/>
  <c r="AQ175" i="7"/>
  <c r="BS172" i="7"/>
  <c r="AD170" i="7"/>
  <c r="CO149" i="7"/>
  <c r="CH201" i="7"/>
  <c r="AR197" i="7"/>
  <c r="P196" i="7"/>
  <c r="BT186" i="7"/>
  <c r="AA122" i="7"/>
  <c r="BY201" i="7"/>
  <c r="CY194" i="7"/>
  <c r="F210" i="7"/>
  <c r="AR180" i="7"/>
  <c r="BB184" i="7"/>
  <c r="BV153" i="7"/>
  <c r="P204" i="7"/>
  <c r="F198" i="7"/>
  <c r="F168" i="7"/>
  <c r="T205" i="7"/>
  <c r="CK216" i="7"/>
  <c r="AP130" i="7"/>
  <c r="CO133" i="7"/>
  <c r="AF208" i="7"/>
  <c r="CL194" i="7"/>
  <c r="BC207" i="7"/>
  <c r="DG201" i="7"/>
  <c r="AX182" i="7"/>
  <c r="CI149" i="7"/>
  <c r="CO144" i="7"/>
  <c r="BV214" i="7"/>
  <c r="AA154" i="7"/>
  <c r="J146" i="7"/>
  <c r="DE197" i="7"/>
  <c r="BL204" i="7"/>
  <c r="BN204" i="7"/>
  <c r="CL171" i="7"/>
  <c r="CP174" i="7"/>
  <c r="AH226" i="7"/>
  <c r="I160" i="7"/>
  <c r="BK189" i="7"/>
  <c r="BI126" i="7"/>
  <c r="CC132" i="7"/>
  <c r="DG160" i="7"/>
  <c r="AF132" i="7"/>
  <c r="T132" i="7"/>
  <c r="AZ140" i="7"/>
  <c r="CT174" i="7"/>
  <c r="AK202" i="7"/>
  <c r="BA139" i="7"/>
  <c r="AU138" i="7"/>
  <c r="BB166" i="7"/>
  <c r="Q198" i="7"/>
  <c r="BL142" i="7"/>
  <c r="AN162" i="7"/>
  <c r="CV153" i="7"/>
  <c r="H210" i="7"/>
  <c r="BQ126" i="7"/>
  <c r="AC190" i="7"/>
  <c r="CB130" i="7"/>
  <c r="AS223" i="7"/>
  <c r="CV197" i="7"/>
  <c r="AE136" i="7"/>
  <c r="L145" i="7"/>
  <c r="CJ153" i="7"/>
  <c r="CT183" i="7"/>
  <c r="O133" i="7"/>
  <c r="BQ158" i="7"/>
  <c r="BG225" i="7"/>
  <c r="O121" i="7"/>
  <c r="BS132" i="7"/>
  <c r="AR154" i="7"/>
  <c r="DC135" i="7"/>
  <c r="AB155" i="7"/>
  <c r="N197" i="7"/>
  <c r="DF211" i="7"/>
  <c r="CZ192" i="7"/>
  <c r="CE220" i="7"/>
  <c r="CV146" i="7"/>
  <c r="AZ206" i="7"/>
  <c r="AX204" i="7"/>
  <c r="DB216" i="7"/>
  <c r="DB193" i="7"/>
  <c r="BG173" i="7"/>
  <c r="BI161" i="7"/>
  <c r="AN216" i="7"/>
  <c r="DE124" i="7"/>
  <c r="CB170" i="7"/>
  <c r="CO127" i="7"/>
  <c r="BQ132" i="7"/>
  <c r="DB163" i="7"/>
  <c r="BF135" i="7"/>
  <c r="AT183" i="7"/>
  <c r="CX218" i="7"/>
  <c r="L177" i="7"/>
  <c r="BS192" i="7"/>
  <c r="CE184" i="7"/>
  <c r="BQ144" i="7"/>
  <c r="AN163" i="7"/>
  <c r="AW221" i="7"/>
  <c r="AB131" i="7"/>
  <c r="X210" i="7"/>
  <c r="CX184" i="7"/>
  <c r="CJ120" i="7"/>
  <c r="I176" i="7"/>
  <c r="CB195" i="7"/>
  <c r="CN188" i="7"/>
  <c r="AQ195" i="7"/>
  <c r="BO124" i="7"/>
  <c r="CW211" i="7"/>
  <c r="AD183" i="7"/>
  <c r="BJ183" i="7"/>
  <c r="I198" i="7"/>
  <c r="CO204" i="7"/>
  <c r="G223" i="7"/>
  <c r="CF171" i="7"/>
  <c r="BP216" i="7"/>
  <c r="AU165" i="7"/>
  <c r="W148" i="7"/>
  <c r="CZ216" i="7"/>
  <c r="AM219" i="7"/>
  <c r="AP160" i="7"/>
  <c r="AN137" i="7"/>
  <c r="AV225" i="7"/>
  <c r="AI185" i="7"/>
  <c r="CO197" i="7"/>
  <c r="AZ139" i="7"/>
  <c r="CV178" i="7"/>
  <c r="AY122" i="7"/>
  <c r="AU146" i="7"/>
  <c r="CN171" i="7"/>
  <c r="R186" i="7"/>
  <c r="AQ218" i="7"/>
  <c r="AB198" i="7"/>
  <c r="BR132" i="7"/>
  <c r="CW143" i="7"/>
  <c r="Q192" i="7"/>
  <c r="O192" i="7"/>
  <c r="CP120" i="7"/>
  <c r="L129" i="7"/>
  <c r="X124" i="7"/>
  <c r="BQ130" i="7"/>
  <c r="H163" i="7"/>
  <c r="CC200" i="7"/>
  <c r="CN218" i="7"/>
  <c r="AE156" i="7"/>
  <c r="X226" i="7"/>
  <c r="CI193" i="7"/>
  <c r="CF168" i="7"/>
  <c r="BX170" i="7"/>
  <c r="H155" i="7"/>
  <c r="AZ163" i="7"/>
  <c r="CT216" i="7"/>
  <c r="F130" i="7"/>
  <c r="DF146" i="7"/>
  <c r="M133" i="7"/>
  <c r="W140" i="7"/>
  <c r="G208" i="7"/>
  <c r="CY153" i="7"/>
  <c r="BF145" i="7"/>
  <c r="P121" i="7"/>
  <c r="BI199" i="7"/>
  <c r="CH151" i="7"/>
  <c r="CZ130" i="7"/>
  <c r="BV122" i="7"/>
  <c r="BA142" i="7"/>
  <c r="AC218" i="7"/>
  <c r="E121" i="7"/>
  <c r="AZ195" i="7"/>
  <c r="BZ165" i="7"/>
  <c r="N144" i="7"/>
  <c r="CF156" i="7"/>
  <c r="U207" i="7"/>
  <c r="BA180" i="7"/>
  <c r="AB134" i="7"/>
  <c r="BS155" i="7"/>
  <c r="T222" i="7"/>
  <c r="BI171" i="7"/>
  <c r="BO155" i="7"/>
  <c r="E161" i="7"/>
  <c r="BU138" i="7"/>
  <c r="AN132" i="7"/>
  <c r="R166" i="7"/>
  <c r="BV199" i="7"/>
  <c r="CV137" i="7"/>
  <c r="CA168" i="7"/>
  <c r="E151" i="7"/>
  <c r="CY122" i="7"/>
  <c r="AR147" i="7"/>
  <c r="CF164" i="7"/>
  <c r="CT217" i="7"/>
  <c r="J142" i="7"/>
  <c r="BN225" i="7"/>
  <c r="BL135" i="7"/>
  <c r="BB218" i="7"/>
  <c r="F123" i="7"/>
  <c r="AI200" i="7"/>
  <c r="BV196" i="7"/>
  <c r="CO129" i="7"/>
  <c r="CC157" i="7"/>
  <c r="CK183" i="7"/>
  <c r="BI145" i="7"/>
  <c r="BM193" i="7"/>
  <c r="I226" i="7"/>
  <c r="BU162" i="7"/>
  <c r="CX132" i="7"/>
  <c r="L170" i="7"/>
  <c r="CH126" i="7"/>
  <c r="U138" i="7"/>
  <c r="BD225" i="7"/>
  <c r="BZ176" i="7"/>
  <c r="CF125" i="7"/>
  <c r="V178" i="7"/>
  <c r="BN147" i="7"/>
  <c r="AF172" i="7"/>
  <c r="BQ201" i="7"/>
  <c r="AV142" i="7"/>
  <c r="AD164" i="7"/>
  <c r="CE123" i="7"/>
  <c r="CM197" i="7"/>
  <c r="BT151" i="7"/>
  <c r="AG216" i="7"/>
  <c r="AA158" i="7"/>
  <c r="DF169" i="7"/>
  <c r="CA193" i="7"/>
  <c r="AA187" i="7"/>
  <c r="AW121" i="7"/>
  <c r="CP144" i="7"/>
  <c r="CZ161" i="7"/>
  <c r="CX126" i="7"/>
  <c r="AJ136" i="7"/>
  <c r="AW215" i="7"/>
  <c r="BR139" i="7"/>
  <c r="CC222" i="7"/>
  <c r="BS152" i="7"/>
  <c r="CX125" i="7"/>
  <c r="F200" i="7"/>
  <c r="CV225" i="7"/>
  <c r="BE139" i="7"/>
  <c r="BZ172" i="7"/>
  <c r="G127" i="7"/>
  <c r="G204" i="7"/>
  <c r="BT148" i="7"/>
  <c r="O138" i="7"/>
  <c r="BA174" i="7"/>
  <c r="BG195" i="7"/>
  <c r="AO138" i="7"/>
  <c r="AH175" i="7"/>
  <c r="BS220" i="7"/>
  <c r="BN182" i="7"/>
  <c r="AU188" i="7"/>
  <c r="S196" i="7"/>
  <c r="K191" i="7"/>
  <c r="L158" i="7"/>
  <c r="DA155" i="7"/>
  <c r="BP158" i="7"/>
  <c r="AR132" i="7"/>
  <c r="CD198" i="7"/>
  <c r="M190" i="7"/>
  <c r="AE174" i="7"/>
  <c r="BG133" i="7"/>
  <c r="BP222" i="7"/>
  <c r="BQ218" i="7"/>
  <c r="AJ181" i="7"/>
  <c r="CW123" i="7"/>
  <c r="CI133" i="7"/>
  <c r="CZ137" i="7"/>
  <c r="BE221" i="7"/>
  <c r="DB122" i="7"/>
  <c r="BZ127" i="7"/>
  <c r="AV119" i="7"/>
  <c r="M126" i="7"/>
  <c r="AB191" i="7"/>
  <c r="CN124" i="7"/>
  <c r="BT122" i="7"/>
  <c r="BJ173" i="7"/>
  <c r="BO177" i="7"/>
  <c r="AB119" i="7"/>
  <c r="AU126" i="7"/>
  <c r="E168" i="7"/>
  <c r="AR219" i="7"/>
  <c r="V211" i="7"/>
  <c r="DE209" i="7"/>
  <c r="T126" i="7"/>
  <c r="AE218" i="7"/>
  <c r="S201" i="7"/>
  <c r="S203" i="7"/>
  <c r="AW134" i="7"/>
  <c r="Z147" i="7"/>
  <c r="CB186" i="7"/>
  <c r="BU223" i="7"/>
  <c r="Z187" i="7"/>
  <c r="CL214" i="7"/>
  <c r="DG220" i="7"/>
  <c r="AP137" i="7"/>
  <c r="BA220" i="7"/>
  <c r="CT139" i="7"/>
  <c r="DC191" i="7"/>
  <c r="AA155" i="7"/>
  <c r="AC188" i="7"/>
  <c r="CX129" i="7"/>
  <c r="AD121" i="7"/>
  <c r="CE179" i="7"/>
  <c r="Z138" i="7"/>
  <c r="BB194" i="7"/>
  <c r="BD221" i="7"/>
  <c r="AM150" i="7"/>
  <c r="M205" i="7"/>
  <c r="AF119" i="7"/>
  <c r="CV184" i="7"/>
  <c r="O213" i="7"/>
  <c r="CQ128" i="7"/>
  <c r="AB143" i="7"/>
  <c r="AU136" i="7"/>
  <c r="AD184" i="7"/>
  <c r="CL141" i="7"/>
  <c r="DA157" i="7"/>
  <c r="CP159" i="7"/>
  <c r="CO162" i="7"/>
  <c r="AU130" i="7"/>
  <c r="F182" i="7"/>
  <c r="BS218" i="7"/>
  <c r="CB202" i="7"/>
  <c r="DF198" i="7"/>
  <c r="AN139" i="7"/>
  <c r="CT143" i="7"/>
  <c r="DG202" i="7"/>
  <c r="CR170" i="7"/>
  <c r="AX158" i="7"/>
  <c r="F139" i="7"/>
  <c r="DD142" i="7"/>
  <c r="AX119" i="7"/>
  <c r="T209" i="7"/>
  <c r="CE160" i="7"/>
  <c r="CY205" i="7"/>
  <c r="K210" i="7"/>
  <c r="BV210" i="7"/>
  <c r="BD211" i="7"/>
  <c r="T165" i="7"/>
  <c r="BW207" i="7"/>
  <c r="AI138" i="7"/>
  <c r="AM187" i="7"/>
  <c r="AE119" i="7"/>
  <c r="AH133" i="7"/>
  <c r="BF133" i="7"/>
  <c r="W200" i="7"/>
  <c r="BX184" i="7"/>
  <c r="CA205" i="7"/>
  <c r="AN201" i="7"/>
  <c r="CU185" i="7"/>
  <c r="DB200" i="7"/>
  <c r="BQ164" i="7"/>
  <c r="BA219" i="7"/>
  <c r="AB163" i="7"/>
  <c r="N219" i="7"/>
  <c r="Z196" i="7"/>
  <c r="T167" i="7"/>
  <c r="CJ203" i="7"/>
  <c r="CI185" i="7"/>
  <c r="O168" i="7"/>
  <c r="BZ140" i="7"/>
  <c r="BO145" i="7"/>
  <c r="CA211" i="7"/>
  <c r="Q219" i="7"/>
  <c r="BK187" i="7"/>
  <c r="CA142" i="7"/>
  <c r="DB201" i="7"/>
  <c r="AW192" i="7"/>
  <c r="CI168" i="7"/>
  <c r="AH121" i="7"/>
  <c r="G135" i="7"/>
  <c r="CY218" i="7"/>
  <c r="AR163" i="7"/>
  <c r="CT212" i="7"/>
  <c r="Q180" i="7"/>
  <c r="CX205" i="7"/>
  <c r="L184" i="7"/>
  <c r="R204" i="7"/>
  <c r="BZ193" i="7"/>
  <c r="AD125" i="7"/>
  <c r="AV126" i="7"/>
  <c r="BA173" i="7"/>
  <c r="CD133" i="7"/>
  <c r="CM161" i="7"/>
  <c r="I182" i="7"/>
  <c r="BL188" i="7"/>
  <c r="BR128" i="7"/>
  <c r="F216" i="7"/>
  <c r="CY224" i="7"/>
  <c r="AO176" i="7"/>
  <c r="CG226" i="7"/>
  <c r="DA134" i="7"/>
  <c r="AG181" i="7"/>
  <c r="CA165" i="7"/>
  <c r="BK120" i="7"/>
  <c r="CU125" i="7"/>
  <c r="AA174" i="7"/>
  <c r="L197" i="7"/>
  <c r="BU172" i="7"/>
  <c r="AY224" i="7"/>
  <c r="DD154" i="7"/>
  <c r="BQ206" i="7"/>
  <c r="O188" i="7"/>
  <c r="BE152" i="7"/>
  <c r="I170" i="7"/>
  <c r="BO199" i="7"/>
  <c r="CX169" i="7"/>
  <c r="BQ142" i="7"/>
  <c r="AN126" i="7"/>
  <c r="AV192" i="7"/>
  <c r="BI182" i="7"/>
  <c r="CC204" i="7"/>
  <c r="CN156" i="7"/>
  <c r="BU221" i="7"/>
  <c r="BI138" i="7"/>
  <c r="AX186" i="7"/>
  <c r="BO205" i="7"/>
  <c r="DE155" i="7"/>
  <c r="J212" i="7"/>
  <c r="G160" i="7"/>
  <c r="AI151" i="7"/>
  <c r="G225" i="7"/>
  <c r="BD220" i="7"/>
  <c r="AH125" i="7"/>
  <c r="BU175" i="7"/>
  <c r="BP168" i="7"/>
  <c r="AH173" i="7"/>
  <c r="CZ146" i="7"/>
  <c r="CB212" i="7"/>
  <c r="CO186" i="7"/>
  <c r="BZ142" i="7"/>
  <c r="AQ142" i="7"/>
  <c r="BT225" i="7"/>
  <c r="BV130" i="7"/>
  <c r="DB164" i="7"/>
  <c r="CX121" i="7"/>
  <c r="DC200" i="7"/>
  <c r="F191" i="7"/>
  <c r="CV144" i="7"/>
  <c r="DD215" i="7"/>
  <c r="AW164" i="7"/>
  <c r="E201" i="7"/>
  <c r="BV121" i="7"/>
  <c r="T139" i="7"/>
  <c r="J179" i="7"/>
  <c r="DB180" i="7"/>
  <c r="N186" i="7"/>
  <c r="CR150" i="7"/>
  <c r="BA124" i="7"/>
  <c r="U192" i="7"/>
  <c r="X224" i="7"/>
  <c r="W176" i="7"/>
  <c r="AT217" i="7"/>
  <c r="CZ190" i="7"/>
  <c r="BW208" i="7"/>
  <c r="BQ172" i="7"/>
  <c r="BC176" i="7"/>
  <c r="F142" i="7"/>
  <c r="N210" i="7"/>
  <c r="AD163" i="7"/>
  <c r="CS178" i="7"/>
  <c r="BV174" i="7"/>
  <c r="BH138" i="7"/>
  <c r="CD139" i="7"/>
  <c r="BF173" i="7"/>
  <c r="AU224" i="7"/>
  <c r="CI124" i="7"/>
  <c r="AZ219" i="7"/>
  <c r="L218" i="7"/>
  <c r="BJ208" i="7"/>
  <c r="BJ201" i="7"/>
  <c r="BQ143" i="7"/>
  <c r="CJ137" i="7"/>
  <c r="BM173" i="7"/>
  <c r="AK203" i="7"/>
  <c r="L194" i="7"/>
  <c r="AQ219" i="7"/>
  <c r="AQ205" i="7"/>
  <c r="CO159" i="7"/>
  <c r="DD161" i="7"/>
  <c r="DG132" i="7"/>
  <c r="DC198" i="7"/>
  <c r="DC180" i="7"/>
  <c r="BM138" i="7"/>
  <c r="AP205" i="7"/>
  <c r="DD150" i="7"/>
  <c r="R219" i="7"/>
  <c r="L222" i="7"/>
  <c r="L168" i="7"/>
  <c r="V182" i="7"/>
  <c r="AA189" i="7"/>
  <c r="CJ132" i="7"/>
  <c r="AX170" i="7"/>
  <c r="AV146" i="7"/>
  <c r="CU186" i="7"/>
  <c r="M208" i="7"/>
  <c r="L192" i="7"/>
  <c r="CS218" i="7"/>
  <c r="DC119" i="7"/>
  <c r="BX127" i="7"/>
  <c r="CD186" i="7"/>
  <c r="AZ138" i="7"/>
  <c r="J157" i="7"/>
  <c r="AK199" i="7"/>
  <c r="CA140" i="7"/>
  <c r="BF139" i="7"/>
  <c r="CT141" i="7"/>
  <c r="AP215" i="7"/>
  <c r="DC205" i="7"/>
  <c r="AB157" i="7"/>
  <c r="V146" i="7"/>
  <c r="CH226" i="7"/>
  <c r="AM126" i="7"/>
  <c r="AQ147" i="7"/>
  <c r="AS193" i="7"/>
  <c r="J176" i="7"/>
  <c r="AI184" i="7"/>
  <c r="BE191" i="7"/>
  <c r="AM185" i="7"/>
  <c r="DE189" i="7"/>
  <c r="AD153" i="7"/>
  <c r="Z129" i="7"/>
  <c r="AQ139" i="7"/>
  <c r="BM210" i="7"/>
  <c r="BD174" i="7"/>
  <c r="BO198" i="7"/>
  <c r="I147" i="7"/>
  <c r="R138" i="7"/>
  <c r="CZ129" i="7"/>
  <c r="E188" i="7"/>
  <c r="H183" i="7"/>
  <c r="H217" i="7"/>
  <c r="CR143" i="7"/>
  <c r="CV129" i="7"/>
  <c r="AI179" i="7"/>
  <c r="CV135" i="7"/>
  <c r="BS163" i="7"/>
  <c r="CY159" i="7"/>
  <c r="CE189" i="7"/>
  <c r="CE175" i="7"/>
  <c r="BM153" i="7"/>
  <c r="BB135" i="7"/>
  <c r="BR218" i="7"/>
  <c r="AJ132" i="7"/>
  <c r="AE176" i="7"/>
  <c r="X137" i="7"/>
  <c r="CA151" i="7"/>
  <c r="CM217" i="7"/>
  <c r="G178" i="7"/>
  <c r="BS167" i="7"/>
  <c r="Q154" i="7"/>
  <c r="BD129" i="7"/>
  <c r="BK136" i="7"/>
  <c r="CG190" i="7"/>
  <c r="BQ177" i="7"/>
  <c r="CG171" i="7"/>
  <c r="BA223" i="7"/>
  <c r="AL199" i="7"/>
  <c r="CB208" i="7"/>
  <c r="CG203" i="7"/>
  <c r="AE128" i="7"/>
  <c r="AU170" i="7"/>
  <c r="BR144" i="7"/>
  <c r="F185" i="7"/>
  <c r="CU204" i="7"/>
  <c r="BT130" i="7"/>
  <c r="AQ141" i="7"/>
  <c r="AI148" i="7"/>
  <c r="N122" i="7"/>
  <c r="BH151" i="7"/>
  <c r="BP177" i="7"/>
  <c r="DF136" i="7"/>
  <c r="CU174" i="7"/>
  <c r="X162" i="7"/>
  <c r="DF163" i="7"/>
  <c r="AN172" i="7"/>
  <c r="AC152" i="7"/>
  <c r="BP202" i="7"/>
  <c r="AY160" i="7"/>
  <c r="BC143" i="7"/>
  <c r="DA169" i="7"/>
  <c r="J136" i="7"/>
  <c r="CX187" i="7"/>
  <c r="CG210" i="7"/>
  <c r="CB191" i="7"/>
  <c r="CF132" i="7"/>
  <c r="AU119" i="7"/>
  <c r="DB123" i="7"/>
  <c r="T201" i="7"/>
  <c r="AZ141" i="7"/>
  <c r="AQ119" i="7"/>
  <c r="I212" i="7"/>
  <c r="H167" i="7"/>
  <c r="L144" i="7"/>
  <c r="BJ159" i="7"/>
  <c r="AN183" i="7"/>
  <c r="AX152" i="7"/>
  <c r="CH132" i="7"/>
  <c r="CN177" i="7"/>
  <c r="H173" i="7"/>
  <c r="DD189" i="7"/>
  <c r="F134" i="7"/>
  <c r="BS206" i="7"/>
  <c r="CB135" i="7"/>
  <c r="AE206" i="7"/>
  <c r="AH169" i="7"/>
  <c r="AS226" i="7"/>
  <c r="CO216" i="7"/>
  <c r="DB137" i="7"/>
  <c r="Z205" i="7"/>
  <c r="CB141" i="7"/>
  <c r="BC136" i="7"/>
  <c r="CV220" i="7"/>
  <c r="AQ135" i="7"/>
  <c r="AW150" i="7"/>
  <c r="N191" i="7"/>
  <c r="AS175" i="7"/>
  <c r="BV176" i="7"/>
  <c r="AD120" i="7"/>
  <c r="BF149" i="7"/>
  <c r="CL160" i="7"/>
  <c r="H176" i="7"/>
  <c r="CA153" i="7"/>
  <c r="G144" i="7"/>
  <c r="BV212" i="7"/>
  <c r="DB154" i="7"/>
  <c r="AW204" i="7"/>
  <c r="CV147" i="7"/>
  <c r="AK167" i="7"/>
  <c r="AT226" i="7"/>
  <c r="CG196" i="7"/>
  <c r="DC190" i="7"/>
  <c r="CM134" i="7"/>
  <c r="BG189" i="7"/>
  <c r="X194" i="7"/>
  <c r="AH210" i="7"/>
  <c r="CO217" i="7"/>
  <c r="CN178" i="7"/>
  <c r="BH200" i="7"/>
  <c r="BD214" i="7"/>
  <c r="W119" i="7"/>
  <c r="CZ136" i="7"/>
  <c r="BK157" i="7"/>
  <c r="AK180" i="7"/>
  <c r="AS126" i="7"/>
  <c r="U173" i="7"/>
  <c r="AL149" i="7"/>
  <c r="BY137" i="7"/>
  <c r="W192" i="7"/>
  <c r="DB192" i="7"/>
  <c r="BF164" i="7"/>
  <c r="BM216" i="7"/>
  <c r="G184" i="7"/>
  <c r="AZ183" i="7"/>
  <c r="AN131" i="7"/>
  <c r="BU191" i="7"/>
  <c r="BF222" i="7"/>
  <c r="BM155" i="7"/>
  <c r="CS142" i="7"/>
  <c r="CC214" i="7"/>
  <c r="AX144" i="7"/>
  <c r="CJ213" i="7"/>
  <c r="CF169" i="7"/>
  <c r="BZ177" i="7"/>
  <c r="BJ207" i="7"/>
  <c r="CU178" i="7"/>
  <c r="AR206" i="7"/>
  <c r="BD197" i="7"/>
  <c r="CV206" i="7"/>
  <c r="CD222" i="7"/>
  <c r="DC132" i="7"/>
  <c r="AJ177" i="7"/>
  <c r="DB182" i="7"/>
  <c r="CQ135" i="7"/>
  <c r="CY186" i="7"/>
  <c r="H147" i="7"/>
  <c r="I153" i="7"/>
  <c r="AB133" i="7"/>
  <c r="BG175" i="7"/>
  <c r="AR225" i="7"/>
  <c r="CR157" i="7"/>
  <c r="BS126" i="7"/>
  <c r="BC187" i="7"/>
  <c r="BL162" i="7"/>
  <c r="CX212" i="7"/>
  <c r="BL191" i="7"/>
  <c r="AM169" i="7"/>
  <c r="BS148" i="7"/>
  <c r="BT140" i="7"/>
  <c r="DF210" i="7"/>
  <c r="CB172" i="7"/>
  <c r="CV216" i="7"/>
  <c r="G172" i="7"/>
  <c r="V197" i="7"/>
  <c r="CV154" i="7"/>
  <c r="CF190" i="7"/>
  <c r="CH129" i="7"/>
  <c r="AZ146" i="7"/>
  <c r="E182" i="7"/>
  <c r="BO162" i="7"/>
  <c r="G183" i="7"/>
  <c r="CF222" i="7"/>
  <c r="CQ153" i="7"/>
  <c r="AE131" i="7"/>
  <c r="AB166" i="7"/>
  <c r="BX120" i="7"/>
  <c r="AF223" i="7"/>
  <c r="DD193" i="7"/>
  <c r="X148" i="7"/>
  <c r="BB127" i="7"/>
  <c r="V176" i="7"/>
  <c r="AF195" i="7"/>
  <c r="BW210" i="7"/>
  <c r="U137" i="7"/>
  <c r="CO131" i="7"/>
  <c r="CD170" i="7"/>
  <c r="J159" i="7"/>
  <c r="AO139" i="7"/>
  <c r="BP185" i="7"/>
  <c r="CR154" i="7"/>
  <c r="CA128" i="7"/>
  <c r="AK185" i="7"/>
  <c r="BV143" i="7"/>
  <c r="AS159" i="7"/>
  <c r="L140" i="7"/>
  <c r="BG158" i="7"/>
  <c r="BB197" i="7"/>
  <c r="AO197" i="7"/>
  <c r="AC157" i="7"/>
  <c r="Z200" i="7"/>
  <c r="Y173" i="7"/>
  <c r="P189" i="7"/>
  <c r="BR216" i="7"/>
  <c r="BB174" i="7"/>
  <c r="AI189" i="7"/>
  <c r="BI184" i="7"/>
  <c r="R201" i="7"/>
  <c r="CI208" i="7"/>
  <c r="AT124" i="7"/>
  <c r="BU125" i="7"/>
  <c r="CZ176" i="7"/>
  <c r="BO137" i="7"/>
  <c r="BO138" i="7"/>
  <c r="CY155" i="7"/>
  <c r="BQ196" i="7"/>
  <c r="CS194" i="7"/>
  <c r="AG195" i="7"/>
  <c r="BH194" i="7"/>
  <c r="BR177" i="7"/>
  <c r="AT189" i="7"/>
  <c r="AP158" i="7"/>
  <c r="CA146" i="7"/>
  <c r="BB149" i="7"/>
  <c r="DD171" i="7"/>
  <c r="W207" i="7"/>
  <c r="CI156" i="7"/>
  <c r="BW145" i="7"/>
  <c r="S172" i="7"/>
  <c r="CI186" i="7"/>
  <c r="T168" i="7"/>
  <c r="BK137" i="7"/>
  <c r="Y144" i="7"/>
  <c r="AE163" i="7"/>
  <c r="AN223" i="7"/>
  <c r="CA225" i="7"/>
  <c r="AK204" i="7"/>
  <c r="S164" i="7"/>
  <c r="W124" i="7"/>
  <c r="BZ126" i="7"/>
  <c r="T125" i="7"/>
  <c r="CO201" i="7"/>
  <c r="CE159" i="7"/>
  <c r="X123" i="7"/>
  <c r="CB198" i="7"/>
  <c r="CD124" i="7"/>
  <c r="U125" i="7"/>
  <c r="CJ161" i="7"/>
  <c r="BN156" i="7"/>
  <c r="CQ206" i="7"/>
  <c r="AX225" i="7"/>
  <c r="AI142" i="7"/>
  <c r="BA156" i="7"/>
  <c r="BX143" i="7"/>
  <c r="AI154" i="7"/>
  <c r="CV123" i="7"/>
  <c r="BQ166" i="7"/>
  <c r="Y136" i="7"/>
  <c r="AL213" i="7"/>
  <c r="E220" i="7"/>
  <c r="AT215" i="7"/>
  <c r="CQ219" i="7"/>
  <c r="BL181" i="7"/>
  <c r="BB146" i="7"/>
  <c r="L207" i="7"/>
  <c r="CQ161" i="7"/>
  <c r="X192" i="7"/>
  <c r="BB144" i="7"/>
  <c r="AU125" i="7"/>
  <c r="I125" i="7"/>
  <c r="CQ202" i="7"/>
  <c r="DE195" i="7"/>
  <c r="BE188" i="7"/>
  <c r="CW180" i="7"/>
  <c r="BP130" i="7"/>
  <c r="CR130" i="7"/>
  <c r="CF172" i="7"/>
  <c r="CL207" i="7"/>
  <c r="DE159" i="7"/>
  <c r="BG223" i="7"/>
  <c r="K142" i="7"/>
  <c r="CL224" i="7"/>
  <c r="BM204" i="7"/>
  <c r="CU147" i="7"/>
  <c r="BD180" i="7"/>
  <c r="AF185" i="7"/>
  <c r="BN143" i="7"/>
  <c r="Y213" i="7"/>
  <c r="BU150" i="7"/>
  <c r="L155" i="7"/>
  <c r="CZ149" i="7"/>
  <c r="BV226" i="7"/>
  <c r="AC179" i="7"/>
  <c r="T148" i="7"/>
  <c r="BD200" i="7"/>
  <c r="AM197" i="7"/>
  <c r="L121" i="7"/>
  <c r="V140" i="7"/>
  <c r="I201" i="7"/>
  <c r="AD128" i="7"/>
  <c r="AQ212" i="7"/>
  <c r="CN128" i="7"/>
  <c r="BO153" i="7"/>
  <c r="CH212" i="7"/>
  <c r="BK149" i="7"/>
  <c r="BO173" i="7"/>
  <c r="AK177" i="7"/>
  <c r="Q214" i="7"/>
  <c r="CZ222" i="7"/>
  <c r="BF187" i="7"/>
  <c r="BQ125" i="7"/>
  <c r="DF122" i="7"/>
  <c r="CH173" i="7"/>
  <c r="CZ226" i="7"/>
  <c r="AX226" i="7"/>
  <c r="BN138" i="7"/>
  <c r="DE190" i="7"/>
  <c r="AY208" i="7"/>
  <c r="W166" i="7"/>
  <c r="CZ208" i="7"/>
  <c r="BX193" i="7"/>
  <c r="BF157" i="7"/>
  <c r="BF183" i="7"/>
  <c r="AE204" i="7"/>
  <c r="BD189" i="7"/>
  <c r="CC146" i="7"/>
  <c r="CO177" i="7"/>
  <c r="I166" i="7"/>
  <c r="CQ137" i="7"/>
  <c r="CK152" i="7"/>
  <c r="DB120" i="7"/>
  <c r="CS149" i="7"/>
  <c r="CN214" i="7"/>
  <c r="CY178" i="7"/>
  <c r="AM175" i="7"/>
  <c r="CA156" i="7"/>
  <c r="CC174" i="7"/>
  <c r="CJ123" i="7"/>
  <c r="BO226" i="7"/>
  <c r="N223" i="7"/>
  <c r="H203" i="7"/>
  <c r="AS149" i="7"/>
  <c r="H152" i="7"/>
  <c r="CY167" i="7"/>
  <c r="O220" i="7"/>
  <c r="CR139" i="7"/>
  <c r="R157" i="7"/>
  <c r="DB207" i="7"/>
  <c r="AK217" i="7"/>
  <c r="CS214" i="7"/>
  <c r="CI213" i="7"/>
  <c r="T203" i="7"/>
  <c r="BX157" i="7"/>
  <c r="AE216" i="7"/>
  <c r="AE167" i="7"/>
  <c r="DG177" i="7"/>
  <c r="V188" i="7"/>
  <c r="E176" i="7"/>
  <c r="AE178" i="7"/>
  <c r="CS225" i="7"/>
  <c r="AD172" i="7"/>
  <c r="J145" i="7"/>
  <c r="BX213" i="7"/>
  <c r="AN150" i="7"/>
  <c r="AE125" i="7"/>
  <c r="AV153" i="7"/>
  <c r="AT223" i="7"/>
  <c r="CL223" i="7"/>
  <c r="DB176" i="7"/>
  <c r="DF164" i="7"/>
  <c r="AQ153" i="7"/>
  <c r="CS206" i="7"/>
  <c r="AI137" i="7"/>
  <c r="CM210" i="7"/>
  <c r="BJ163" i="7"/>
  <c r="BM133" i="7"/>
  <c r="CF221" i="7"/>
  <c r="AW135" i="7"/>
  <c r="DA196" i="7"/>
  <c r="I158" i="7"/>
  <c r="BA166" i="7"/>
  <c r="DE223" i="7"/>
  <c r="CA206" i="7"/>
  <c r="BV190" i="7"/>
  <c r="BK124" i="7"/>
  <c r="AL196" i="7"/>
  <c r="CI216" i="7"/>
  <c r="Y125" i="7"/>
  <c r="BB196" i="7"/>
  <c r="CM221" i="7"/>
  <c r="DB158" i="7"/>
  <c r="DA129" i="7"/>
  <c r="BQ157" i="7"/>
  <c r="CJ211" i="7"/>
  <c r="AR190" i="7"/>
  <c r="X161" i="7"/>
  <c r="BR165" i="7"/>
  <c r="DE151" i="7"/>
  <c r="AD135" i="7"/>
  <c r="BM144" i="7"/>
  <c r="AN168" i="7"/>
  <c r="H159" i="7"/>
  <c r="BO129" i="7"/>
  <c r="BX121" i="7"/>
  <c r="U155" i="7"/>
  <c r="AT184" i="7"/>
  <c r="CV189" i="7"/>
  <c r="AB221" i="7"/>
  <c r="CN149" i="7"/>
  <c r="AP155" i="7"/>
  <c r="CD203" i="7"/>
  <c r="AW211" i="7"/>
  <c r="AF220" i="7"/>
  <c r="BA215" i="7"/>
  <c r="BQ156" i="7"/>
  <c r="CY140" i="7"/>
  <c r="DD127" i="7"/>
  <c r="BQ204" i="7"/>
  <c r="Q173" i="7"/>
  <c r="CH182" i="7"/>
  <c r="BD150" i="7"/>
  <c r="CE158" i="7"/>
  <c r="CX194" i="7"/>
  <c r="DA209" i="7"/>
  <c r="AK224" i="7"/>
  <c r="CP145" i="7"/>
  <c r="BK171" i="7"/>
  <c r="R142" i="7"/>
  <c r="G154" i="7"/>
  <c r="BP121" i="7"/>
  <c r="AO169" i="7"/>
  <c r="AI223" i="7"/>
  <c r="BT200" i="7"/>
  <c r="CM199" i="7"/>
  <c r="CR225" i="7"/>
  <c r="AV156" i="7"/>
  <c r="CO224" i="7"/>
  <c r="CG173" i="7"/>
  <c r="CU192" i="7"/>
  <c r="CH178" i="7"/>
  <c r="L123" i="7"/>
  <c r="CO163" i="7"/>
  <c r="Z168" i="7"/>
  <c r="DE140" i="7"/>
  <c r="CQ164" i="7"/>
  <c r="AL139" i="7"/>
  <c r="F165" i="7"/>
  <c r="BI173" i="7"/>
  <c r="J218" i="7"/>
  <c r="AY134" i="7"/>
  <c r="AP222" i="7"/>
  <c r="CN152" i="7"/>
  <c r="BJ195" i="7"/>
  <c r="Y174" i="7"/>
  <c r="CN125" i="7"/>
  <c r="CE127" i="7"/>
  <c r="CC162" i="7"/>
  <c r="BN203" i="7"/>
  <c r="E199" i="7"/>
  <c r="O174" i="7"/>
  <c r="BM119" i="7"/>
  <c r="BI209" i="7"/>
  <c r="AH198" i="7"/>
  <c r="DG130" i="7"/>
  <c r="CG165" i="7"/>
  <c r="AT158" i="7"/>
  <c r="BT222" i="7"/>
  <c r="AQ140" i="7"/>
  <c r="V186" i="7"/>
  <c r="CY142" i="7"/>
  <c r="R189" i="7"/>
  <c r="CJ184" i="7"/>
  <c r="AJ191" i="7"/>
  <c r="O222" i="7"/>
  <c r="BG171" i="7"/>
  <c r="CV157" i="7"/>
  <c r="AJ179" i="7"/>
  <c r="CZ151" i="7"/>
  <c r="BQ205" i="7"/>
  <c r="CY201" i="7"/>
  <c r="AH154" i="7"/>
  <c r="CT161" i="7"/>
  <c r="AN170" i="7"/>
  <c r="BO209" i="7"/>
  <c r="BS199" i="7"/>
  <c r="DF203" i="7"/>
  <c r="O125" i="7"/>
  <c r="Z223" i="7"/>
  <c r="AF157" i="7"/>
  <c r="BO193" i="7"/>
  <c r="CY212" i="7"/>
  <c r="CV125" i="7"/>
  <c r="AZ133" i="7"/>
  <c r="P131" i="7"/>
  <c r="BE173" i="7"/>
  <c r="BZ136" i="7"/>
  <c r="G128" i="7"/>
  <c r="BO156" i="7"/>
  <c r="AB158" i="7"/>
  <c r="G133" i="7"/>
  <c r="CW193" i="7"/>
  <c r="BV207" i="7"/>
  <c r="O195" i="7"/>
  <c r="AJ149" i="7"/>
  <c r="DF225" i="7"/>
  <c r="CP192" i="7"/>
  <c r="BU122" i="7"/>
  <c r="BK205" i="7"/>
  <c r="AT121" i="7"/>
  <c r="CX168" i="7"/>
  <c r="CT186" i="7"/>
  <c r="CD190" i="7"/>
  <c r="H205" i="7"/>
  <c r="S216" i="7"/>
  <c r="BH163" i="7"/>
  <c r="BH222" i="7"/>
  <c r="CE206" i="7"/>
  <c r="CP142" i="7"/>
  <c r="BP186" i="7"/>
  <c r="BE158" i="7"/>
  <c r="DA139" i="7"/>
  <c r="CV160" i="7"/>
  <c r="DE205" i="7"/>
  <c r="CQ132" i="7"/>
  <c r="AP129" i="7"/>
  <c r="AZ175" i="7"/>
  <c r="BZ132" i="7"/>
  <c r="BU212" i="7"/>
  <c r="BW143" i="7"/>
  <c r="AT155" i="7"/>
  <c r="E174" i="7"/>
  <c r="K203" i="7"/>
  <c r="W181" i="7"/>
  <c r="AI173" i="7"/>
  <c r="O224" i="7"/>
  <c r="CO208" i="7"/>
  <c r="AJ162" i="7"/>
  <c r="P220" i="7"/>
  <c r="E152" i="7"/>
  <c r="DF141" i="7"/>
  <c r="Y135" i="7"/>
  <c r="AM123" i="7"/>
  <c r="BB175" i="7"/>
  <c r="BZ223" i="7"/>
  <c r="BF168" i="7"/>
  <c r="AB130" i="7"/>
  <c r="BO160" i="7"/>
  <c r="AZ215" i="7"/>
  <c r="N140" i="7"/>
  <c r="BS160" i="7"/>
  <c r="CN201" i="7"/>
  <c r="BH184" i="7"/>
  <c r="CM170" i="7"/>
  <c r="CN161" i="7"/>
  <c r="AO147" i="7"/>
  <c r="BE120" i="7"/>
  <c r="AY154" i="7"/>
  <c r="AR177" i="7"/>
  <c r="CH198" i="7"/>
  <c r="DB150" i="7"/>
  <c r="BW197" i="7"/>
  <c r="W153" i="7"/>
  <c r="S147" i="7"/>
  <c r="AM139" i="7"/>
  <c r="CI137" i="7"/>
  <c r="L200" i="7"/>
  <c r="CE164" i="7"/>
  <c r="BV161" i="7"/>
  <c r="BR189" i="7"/>
  <c r="U225" i="7"/>
  <c r="BY151" i="7"/>
  <c r="BF127" i="7"/>
  <c r="G171" i="7"/>
  <c r="CT158" i="7"/>
  <c r="DB124" i="7"/>
  <c r="AA212" i="7"/>
  <c r="BF156" i="7"/>
  <c r="BN135" i="7"/>
  <c r="BN178" i="7"/>
  <c r="CO212" i="7"/>
  <c r="CV171" i="7"/>
  <c r="CI130" i="7"/>
  <c r="BN168" i="7"/>
  <c r="CJ140" i="7"/>
  <c r="AC169" i="7"/>
  <c r="CS128" i="7"/>
  <c r="CZ186" i="7"/>
  <c r="AQ121" i="7"/>
  <c r="BX226" i="7"/>
  <c r="H119" i="7"/>
  <c r="DF165" i="7"/>
  <c r="CM127" i="7"/>
  <c r="CM126" i="7"/>
  <c r="AL202" i="7"/>
  <c r="AS125" i="7"/>
  <c r="AS131" i="7"/>
  <c r="AF190" i="7"/>
  <c r="BB180" i="7"/>
  <c r="BH131" i="7"/>
  <c r="BD219" i="7"/>
  <c r="CP166" i="7"/>
  <c r="CO181" i="7"/>
  <c r="CT155" i="7"/>
  <c r="BT165" i="7"/>
  <c r="AB189" i="7"/>
  <c r="BN137" i="7"/>
  <c r="AA207" i="7"/>
  <c r="AU129" i="7"/>
  <c r="F132" i="7"/>
  <c r="AG167" i="7"/>
  <c r="CF199" i="7"/>
  <c r="S189" i="7"/>
  <c r="AB218" i="7"/>
  <c r="L146" i="7"/>
  <c r="BM217" i="7"/>
  <c r="AG190" i="7"/>
  <c r="AW159" i="7"/>
  <c r="BA197" i="7"/>
  <c r="AM163" i="7"/>
  <c r="BT126" i="7"/>
  <c r="DF125" i="7"/>
  <c r="DA218" i="7"/>
  <c r="Q185" i="7"/>
  <c r="AJ160" i="7"/>
  <c r="CI172" i="7"/>
  <c r="BT216" i="7"/>
  <c r="CV199" i="7"/>
  <c r="BS124" i="7"/>
  <c r="CB133" i="7"/>
  <c r="AR151" i="7"/>
  <c r="AJ150" i="7"/>
  <c r="CH166" i="7"/>
  <c r="CT120" i="7"/>
  <c r="Y224" i="7"/>
  <c r="Q158" i="7"/>
  <c r="BX197" i="7"/>
  <c r="AT160" i="7"/>
  <c r="CZ187" i="7"/>
  <c r="CS133" i="7"/>
  <c r="CG155" i="7"/>
  <c r="BH210" i="7"/>
  <c r="DG175" i="7"/>
  <c r="Q177" i="7"/>
  <c r="AG200" i="7"/>
  <c r="O147" i="7"/>
  <c r="AI150" i="7"/>
  <c r="AS134" i="7"/>
  <c r="BC131" i="7"/>
  <c r="AT143" i="7"/>
  <c r="BH197" i="7"/>
  <c r="BW191" i="7"/>
  <c r="AD214" i="7"/>
  <c r="BP184" i="7"/>
  <c r="AW142" i="7"/>
  <c r="AS224" i="7"/>
  <c r="AD119" i="7"/>
  <c r="BJ223" i="7"/>
  <c r="J177" i="7"/>
  <c r="Y186" i="7"/>
  <c r="AK169" i="7"/>
  <c r="AH145" i="7"/>
  <c r="BD137" i="7"/>
  <c r="BB210" i="7"/>
  <c r="BF209" i="7"/>
  <c r="CC130" i="7"/>
  <c r="CG189" i="7"/>
  <c r="BI136" i="7"/>
  <c r="CQ208" i="7"/>
  <c r="BX222" i="7"/>
  <c r="AO145" i="7"/>
  <c r="AV122" i="7"/>
  <c r="BF124" i="7"/>
  <c r="BV158" i="7"/>
  <c r="AV198" i="7"/>
  <c r="AQ186" i="7"/>
  <c r="E122" i="7"/>
  <c r="I161" i="7"/>
  <c r="CL190" i="7"/>
  <c r="N121" i="7"/>
  <c r="O140" i="7"/>
  <c r="BJ177" i="7"/>
  <c r="DD135" i="7"/>
  <c r="CD210" i="7"/>
  <c r="M161" i="7"/>
  <c r="AV130" i="7"/>
  <c r="CY182" i="7"/>
  <c r="BK190" i="7"/>
  <c r="AG206" i="7"/>
  <c r="AH136" i="7"/>
  <c r="L205" i="7"/>
  <c r="BR202" i="7"/>
  <c r="N126" i="7"/>
  <c r="BI195" i="7"/>
  <c r="Y215" i="7"/>
  <c r="BF125" i="7"/>
  <c r="T210" i="7"/>
  <c r="CE155" i="7"/>
  <c r="AH196" i="7"/>
  <c r="AS124" i="7"/>
  <c r="BJ206" i="7"/>
  <c r="AD134" i="7"/>
  <c r="X131" i="7"/>
  <c r="V209" i="7"/>
  <c r="AH205" i="7"/>
  <c r="U168" i="7"/>
  <c r="CF160" i="7"/>
  <c r="P188" i="7"/>
  <c r="BL124" i="7"/>
  <c r="CV168" i="7"/>
  <c r="AP219" i="7"/>
  <c r="BL151" i="7"/>
  <c r="BC129" i="7"/>
  <c r="CZ138" i="7"/>
  <c r="AU178" i="7"/>
  <c r="AQ211" i="7"/>
  <c r="CT201" i="7"/>
  <c r="BG184" i="7"/>
  <c r="CA195" i="7"/>
  <c r="AO175" i="7"/>
  <c r="BN157" i="7"/>
  <c r="BQ171" i="7"/>
  <c r="CK136" i="7"/>
  <c r="CH180" i="7"/>
  <c r="AB156" i="7"/>
  <c r="DA211" i="7"/>
  <c r="CJ167" i="7"/>
  <c r="BY160" i="7"/>
  <c r="BV198" i="7"/>
  <c r="BO172" i="7"/>
  <c r="CD159" i="7"/>
  <c r="BA187" i="7"/>
  <c r="CJ150" i="7"/>
  <c r="AJ172" i="7"/>
  <c r="BI220" i="7"/>
  <c r="G158" i="7"/>
  <c r="CA207" i="7"/>
  <c r="CD130" i="7"/>
  <c r="CX157" i="7"/>
  <c r="CC121" i="7"/>
  <c r="BT150" i="7"/>
  <c r="BJ126" i="7"/>
  <c r="AO172" i="7"/>
  <c r="BO203" i="7"/>
  <c r="BN215" i="7"/>
  <c r="M224" i="7"/>
  <c r="DG170" i="7"/>
  <c r="BR168" i="7"/>
  <c r="BY225" i="7"/>
  <c r="CC211" i="7"/>
  <c r="CD152" i="7"/>
  <c r="AK127" i="7"/>
  <c r="BT135" i="7"/>
  <c r="M123" i="7"/>
  <c r="BG215" i="7"/>
  <c r="AD159" i="7"/>
  <c r="CR214" i="7"/>
  <c r="M200" i="7"/>
  <c r="BI219" i="7"/>
  <c r="CT168" i="7"/>
  <c r="P192" i="7"/>
  <c r="AF193" i="7"/>
  <c r="AV170" i="7"/>
  <c r="AP159" i="7"/>
  <c r="N211" i="7"/>
  <c r="BQ222" i="7"/>
  <c r="AK164" i="7"/>
  <c r="BU210" i="7"/>
  <c r="AQ192" i="7"/>
  <c r="AY128" i="7"/>
  <c r="AR192" i="7"/>
  <c r="BQ136" i="7"/>
  <c r="CQ140" i="7"/>
  <c r="BU182" i="7"/>
  <c r="W182" i="7"/>
  <c r="BO166" i="7"/>
  <c r="BJ199" i="7"/>
  <c r="Q162" i="7"/>
  <c r="CQ201" i="7"/>
  <c r="DA145" i="7"/>
  <c r="O211" i="7"/>
  <c r="W131" i="7"/>
  <c r="P177" i="7"/>
  <c r="AY121" i="7"/>
  <c r="O175" i="7"/>
  <c r="W224" i="7"/>
  <c r="AU169" i="7"/>
  <c r="AR133" i="7"/>
  <c r="BZ181" i="7"/>
  <c r="AT197" i="7"/>
  <c r="BP200" i="7"/>
  <c r="AL189" i="7"/>
  <c r="DA210" i="7"/>
  <c r="DF212" i="7"/>
  <c r="BC148" i="7"/>
  <c r="CR219" i="7"/>
  <c r="CV198" i="7"/>
  <c r="CI220" i="7"/>
  <c r="BX155" i="7"/>
  <c r="CL145" i="7"/>
  <c r="BS170" i="7"/>
  <c r="AK154" i="7"/>
  <c r="BK142" i="7"/>
  <c r="AA147" i="7"/>
  <c r="AD122" i="7"/>
  <c r="AI175" i="7"/>
  <c r="CG169" i="7"/>
  <c r="CG198" i="7"/>
  <c r="V171" i="7"/>
  <c r="AG168" i="7"/>
  <c r="J201" i="7"/>
  <c r="BL210" i="7"/>
  <c r="U149" i="7"/>
  <c r="AT164" i="7"/>
  <c r="AG185" i="7"/>
  <c r="CL172" i="7"/>
  <c r="CS181" i="7"/>
  <c r="BK216" i="7"/>
  <c r="BZ167" i="7"/>
  <c r="CA126" i="7"/>
  <c r="AC123" i="7"/>
  <c r="BQ207" i="7"/>
  <c r="CH215" i="7"/>
  <c r="BA218" i="7"/>
  <c r="BN208" i="7"/>
  <c r="F173" i="7"/>
  <c r="BZ166" i="7"/>
  <c r="CB152" i="7"/>
  <c r="CY207" i="7"/>
  <c r="CD206" i="7"/>
  <c r="BJ119" i="7"/>
  <c r="CB161" i="7"/>
  <c r="CB210" i="7"/>
  <c r="J164" i="7"/>
  <c r="BR200" i="7"/>
  <c r="AU144" i="7"/>
  <c r="AU196" i="7"/>
  <c r="AO208" i="7"/>
  <c r="AY146" i="7"/>
  <c r="DF219" i="7"/>
  <c r="AW148" i="7"/>
  <c r="DE193" i="7"/>
  <c r="AN209" i="7"/>
  <c r="DD160" i="7"/>
  <c r="AP145" i="7"/>
  <c r="AP166" i="7"/>
  <c r="AS198" i="7"/>
  <c r="BI196" i="7"/>
  <c r="AU191" i="7"/>
  <c r="Y191" i="7"/>
  <c r="BL161" i="7"/>
  <c r="BB159" i="7"/>
  <c r="CG217" i="7"/>
  <c r="CK121" i="7"/>
  <c r="CP155" i="7"/>
  <c r="CE195" i="7"/>
  <c r="AE154" i="7"/>
  <c r="BR193" i="7"/>
  <c r="BC209" i="7"/>
  <c r="DD119" i="7"/>
  <c r="CD180" i="7"/>
  <c r="AW209" i="7"/>
  <c r="BQ195" i="7"/>
  <c r="BN169" i="7"/>
  <c r="BN163" i="7"/>
  <c r="AL174" i="7"/>
  <c r="O153" i="7"/>
  <c r="BI211" i="7"/>
  <c r="AU181" i="7"/>
  <c r="E160" i="7"/>
  <c r="CL189" i="7"/>
  <c r="V173" i="7"/>
  <c r="AQ209" i="7"/>
  <c r="DB197" i="7"/>
  <c r="BK161" i="7"/>
  <c r="BF137" i="7"/>
  <c r="DD158" i="7"/>
  <c r="Z126" i="7"/>
  <c r="DE120" i="7"/>
  <c r="BS179" i="7"/>
  <c r="Q163" i="7"/>
  <c r="BY187" i="7"/>
  <c r="BS140" i="7"/>
  <c r="X217" i="7"/>
  <c r="BH132" i="7"/>
  <c r="BW209" i="7"/>
  <c r="CS120" i="7"/>
  <c r="Q217" i="7"/>
  <c r="BQ186" i="7"/>
  <c r="X159" i="7"/>
  <c r="BC193" i="7"/>
  <c r="DD196" i="7"/>
  <c r="AG151" i="7"/>
  <c r="K150" i="7"/>
  <c r="DG191" i="7"/>
  <c r="BI141" i="7"/>
  <c r="BN132" i="7"/>
  <c r="AR165" i="7"/>
  <c r="CD221" i="7"/>
  <c r="BB142" i="7"/>
  <c r="BR156" i="7"/>
  <c r="AQ166" i="7"/>
  <c r="CQ121" i="7"/>
  <c r="X175" i="7"/>
  <c r="BL198" i="7"/>
  <c r="AF147" i="7"/>
  <c r="CK161" i="7"/>
  <c r="AH200" i="7"/>
  <c r="AA201" i="7"/>
  <c r="CN154" i="7"/>
  <c r="F151" i="7"/>
  <c r="CA181" i="7"/>
  <c r="DF154" i="7"/>
  <c r="BN167" i="7"/>
  <c r="CK137" i="7"/>
  <c r="CM166" i="7"/>
  <c r="BZ131" i="7"/>
  <c r="AZ123" i="7"/>
  <c r="CY189" i="7"/>
  <c r="BA141" i="7"/>
  <c r="BJ161" i="7"/>
  <c r="AL170" i="7"/>
  <c r="CJ206" i="7"/>
  <c r="AI174" i="7"/>
  <c r="M185" i="7"/>
  <c r="BH156" i="7"/>
  <c r="DB225" i="7"/>
  <c r="Y165" i="7"/>
  <c r="CK180" i="7"/>
  <c r="AU147" i="7"/>
  <c r="BU179" i="7"/>
  <c r="S208" i="7"/>
  <c r="DD152" i="7"/>
  <c r="T178" i="7"/>
  <c r="BU211" i="7"/>
  <c r="BE137" i="7"/>
  <c r="CQ223" i="7"/>
  <c r="P225" i="7"/>
  <c r="BX189" i="7"/>
  <c r="AY148" i="7"/>
  <c r="BA147" i="7"/>
  <c r="CY161" i="7"/>
  <c r="BP140" i="7"/>
  <c r="CV134" i="7"/>
  <c r="BG196" i="7"/>
  <c r="X168" i="7"/>
  <c r="CJ148" i="7"/>
  <c r="BY183" i="7"/>
  <c r="BJ196" i="7"/>
  <c r="AE170" i="7"/>
  <c r="BY220" i="7"/>
  <c r="CS177" i="7"/>
  <c r="E212" i="7"/>
  <c r="R185" i="7"/>
  <c r="AV208" i="7"/>
  <c r="AR126" i="7"/>
  <c r="CE211" i="7"/>
  <c r="DD131" i="7"/>
  <c r="I196" i="7"/>
  <c r="CI184" i="7"/>
  <c r="T200" i="7"/>
  <c r="DF207" i="7"/>
  <c r="W146" i="7"/>
  <c r="AV167" i="7"/>
  <c r="CF128" i="7"/>
  <c r="BU203" i="7"/>
  <c r="CL168" i="7"/>
  <c r="CL131" i="7"/>
  <c r="AM208" i="7"/>
  <c r="BW190" i="7"/>
  <c r="CC175" i="7"/>
  <c r="Y205" i="7"/>
  <c r="BA179" i="7"/>
  <c r="BY144" i="7"/>
  <c r="CU200" i="7"/>
  <c r="AZ180" i="7"/>
  <c r="CU197" i="7"/>
  <c r="BN131" i="7"/>
  <c r="L202" i="7"/>
  <c r="BL148" i="7"/>
  <c r="Y161" i="7"/>
  <c r="AK222" i="7"/>
  <c r="CJ182" i="7"/>
  <c r="BB145" i="7"/>
  <c r="L226" i="7"/>
  <c r="BP204" i="7"/>
  <c r="BU163" i="7"/>
  <c r="X122" i="7"/>
  <c r="CM143" i="7"/>
  <c r="CK218" i="7"/>
  <c r="BV206" i="7"/>
  <c r="DE175" i="7"/>
  <c r="AX181" i="7"/>
  <c r="M210" i="7"/>
  <c r="CA137" i="7"/>
  <c r="Z165" i="7"/>
  <c r="BR123" i="7"/>
  <c r="BQ212" i="7"/>
  <c r="AF211" i="7"/>
  <c r="DC161" i="7"/>
  <c r="BL130" i="7"/>
  <c r="CY184" i="7"/>
  <c r="BA208" i="7"/>
  <c r="AN212" i="7"/>
  <c r="AY189" i="7"/>
  <c r="AE180" i="7"/>
  <c r="BP152" i="7"/>
  <c r="BF190" i="7"/>
  <c r="AY164" i="7"/>
  <c r="CG135" i="7"/>
  <c r="BW217" i="7"/>
  <c r="N155" i="7"/>
  <c r="CM149" i="7"/>
  <c r="CX182" i="7"/>
  <c r="CL128" i="7"/>
  <c r="CO156" i="7"/>
  <c r="BL199" i="7"/>
  <c r="AI187" i="7"/>
  <c r="W204" i="7"/>
  <c r="AS204" i="7"/>
  <c r="CU169" i="7"/>
  <c r="DC139" i="7"/>
  <c r="T152" i="7"/>
  <c r="CQ131" i="7"/>
  <c r="BD169" i="7"/>
  <c r="CJ201" i="7"/>
  <c r="AL181" i="7"/>
  <c r="BV172" i="7"/>
  <c r="F129" i="7"/>
  <c r="BJ211" i="7"/>
  <c r="G226" i="7"/>
  <c r="V208" i="7"/>
  <c r="BI181" i="7"/>
  <c r="CU222" i="7"/>
  <c r="AE127" i="7"/>
  <c r="BC166" i="7"/>
  <c r="CF200" i="7"/>
  <c r="DD143" i="7"/>
  <c r="AD203" i="7"/>
  <c r="T164" i="7"/>
  <c r="G159" i="7"/>
  <c r="V180" i="7"/>
  <c r="F183" i="7"/>
  <c r="DA222" i="7"/>
  <c r="R152" i="7"/>
  <c r="AS122" i="7"/>
  <c r="AZ194" i="7"/>
  <c r="Z188" i="7"/>
  <c r="AY177" i="7"/>
  <c r="BZ124" i="7"/>
  <c r="CC154" i="7"/>
  <c r="O127" i="7"/>
  <c r="BH166" i="7"/>
  <c r="BV146" i="7"/>
  <c r="AN177" i="7"/>
  <c r="Z179" i="7"/>
  <c r="Z193" i="7"/>
  <c r="AN192" i="7"/>
  <c r="BI183" i="7"/>
  <c r="BN183" i="7"/>
  <c r="CY163" i="7"/>
  <c r="CC217" i="7"/>
  <c r="CI204" i="7"/>
  <c r="R199" i="7"/>
  <c r="K207" i="7"/>
  <c r="BK202" i="7"/>
  <c r="CP128" i="7"/>
  <c r="CM157" i="7"/>
  <c r="O149" i="7"/>
  <c r="CU193" i="7"/>
  <c r="AC189" i="7"/>
  <c r="CQ204" i="7"/>
  <c r="AL211" i="7"/>
  <c r="BR146" i="7"/>
  <c r="AV216" i="7"/>
  <c r="O142" i="7"/>
  <c r="AR212" i="7"/>
  <c r="Y162" i="7"/>
  <c r="CQ120" i="7"/>
  <c r="CG164" i="7"/>
  <c r="AU219" i="7"/>
  <c r="BJ192" i="7"/>
  <c r="BW135" i="7"/>
  <c r="O202" i="7"/>
  <c r="AR205" i="7"/>
  <c r="AT148" i="7"/>
  <c r="BV186" i="7"/>
  <c r="BT153" i="7"/>
  <c r="W161" i="7"/>
  <c r="CP202" i="7"/>
  <c r="BS164" i="7"/>
  <c r="CU177" i="7"/>
  <c r="CL155" i="7"/>
  <c r="CS199" i="7"/>
  <c r="CG132" i="7"/>
  <c r="J155" i="7"/>
  <c r="BY182" i="7"/>
  <c r="N222" i="7"/>
  <c r="S126" i="7"/>
  <c r="CD123" i="7"/>
  <c r="CX136" i="7"/>
  <c r="I131" i="7"/>
  <c r="AN210" i="7"/>
  <c r="BX208" i="7"/>
  <c r="CT132" i="7"/>
  <c r="BW144" i="7"/>
  <c r="CU211" i="7"/>
  <c r="BY213" i="7"/>
  <c r="Y129" i="7"/>
  <c r="CO121" i="7"/>
  <c r="CL213" i="7"/>
  <c r="CL193" i="7"/>
  <c r="BL128" i="7"/>
  <c r="BK176" i="7"/>
  <c r="CO171" i="7"/>
  <c r="I133" i="7"/>
  <c r="AS166" i="7"/>
  <c r="CZ174" i="7"/>
  <c r="BR172" i="7"/>
  <c r="CK126" i="7"/>
  <c r="X141" i="7"/>
  <c r="CF193" i="7"/>
  <c r="AV221" i="7"/>
  <c r="CZ119" i="7"/>
  <c r="BO215" i="7"/>
  <c r="BD188" i="7"/>
  <c r="V189" i="7"/>
  <c r="CE136" i="7"/>
  <c r="AF140" i="7"/>
  <c r="DF216" i="7"/>
  <c r="AH204" i="7"/>
  <c r="BH130" i="7"/>
  <c r="BX156" i="7"/>
  <c r="BW137" i="7"/>
  <c r="CM154" i="7"/>
  <c r="BB152" i="7"/>
  <c r="CG188" i="7"/>
  <c r="AB129" i="7"/>
  <c r="AX179" i="7"/>
  <c r="BL122" i="7"/>
  <c r="BC137" i="7"/>
  <c r="AR215" i="7"/>
  <c r="AG221" i="7"/>
  <c r="AQ161" i="7"/>
  <c r="AE182" i="7"/>
  <c r="AM134" i="7"/>
  <c r="AH167" i="7"/>
  <c r="F137" i="7"/>
  <c r="AK197" i="7"/>
  <c r="CR123" i="7"/>
  <c r="DA195" i="7"/>
  <c r="AL151" i="7"/>
  <c r="BE121" i="7"/>
  <c r="BQ181" i="7"/>
  <c r="CS205" i="7"/>
  <c r="CY181" i="7"/>
  <c r="AJ197" i="7"/>
  <c r="AT174" i="7"/>
  <c r="AO125" i="7"/>
  <c r="CK196" i="7"/>
  <c r="BU156" i="7"/>
  <c r="CE142" i="7"/>
  <c r="BZ225" i="7"/>
  <c r="Y178" i="7"/>
  <c r="AU142" i="7"/>
  <c r="AV152" i="7"/>
  <c r="AS211" i="7"/>
  <c r="AF194" i="7"/>
  <c r="CF194" i="7"/>
  <c r="BI127" i="7"/>
  <c r="BQ163" i="7"/>
  <c r="AN219" i="7"/>
  <c r="AE172" i="7"/>
  <c r="Z135" i="7"/>
  <c r="CJ146" i="7"/>
  <c r="AI196" i="7"/>
  <c r="CQ136" i="7"/>
  <c r="AS154" i="7"/>
  <c r="Z172" i="7"/>
  <c r="Z182" i="7"/>
  <c r="BN142" i="7"/>
  <c r="Y158" i="7"/>
  <c r="AW205" i="7"/>
  <c r="CI139" i="7"/>
  <c r="CB123" i="7"/>
  <c r="S186" i="7"/>
  <c r="H184" i="7"/>
  <c r="AJ212" i="7"/>
  <c r="AH201" i="7"/>
  <c r="W125" i="7"/>
  <c r="CR149" i="7"/>
  <c r="AX220" i="7"/>
  <c r="BP191" i="7"/>
  <c r="E165" i="7"/>
  <c r="CO188" i="7"/>
  <c r="N193" i="7"/>
  <c r="CL178" i="7"/>
  <c r="DG150" i="7"/>
  <c r="BN120" i="7"/>
  <c r="K187" i="7"/>
  <c r="S128" i="7"/>
  <c r="O139" i="7"/>
  <c r="AK218" i="7"/>
  <c r="AW137" i="7"/>
  <c r="O156" i="7"/>
  <c r="G125" i="7"/>
  <c r="BU198" i="7"/>
  <c r="AG214" i="7"/>
  <c r="AH147" i="7"/>
  <c r="G224" i="7"/>
  <c r="AH212" i="7"/>
  <c r="N200" i="7"/>
  <c r="J216" i="7"/>
  <c r="AY186" i="7"/>
  <c r="H133" i="7"/>
  <c r="G212" i="7"/>
  <c r="BP221" i="7"/>
  <c r="CK210" i="7"/>
  <c r="CE120" i="7"/>
  <c r="BW124" i="7"/>
  <c r="CP183" i="7"/>
  <c r="F192" i="7"/>
  <c r="BD156" i="7"/>
  <c r="E215" i="7"/>
  <c r="BJ154" i="7"/>
  <c r="Z189" i="7"/>
  <c r="BF226" i="7"/>
  <c r="DG215" i="7"/>
  <c r="CM156" i="7"/>
  <c r="CG213" i="7"/>
  <c r="AG211" i="7"/>
  <c r="DG225" i="7"/>
  <c r="BB205" i="7"/>
  <c r="BU183" i="7"/>
  <c r="BF172" i="7"/>
  <c r="BZ199" i="7"/>
  <c r="BB188" i="7"/>
  <c r="AC175" i="7"/>
  <c r="AI141" i="7"/>
  <c r="AX216" i="7"/>
  <c r="BL196" i="7"/>
  <c r="CT175" i="7"/>
  <c r="BX200" i="7"/>
  <c r="AR214" i="7"/>
  <c r="K217" i="7"/>
  <c r="P144" i="7"/>
  <c r="CZ221" i="7"/>
  <c r="CS157" i="7"/>
  <c r="CH221" i="7"/>
  <c r="Q145" i="7"/>
  <c r="BN161" i="7"/>
  <c r="H127" i="7"/>
  <c r="CK225" i="7"/>
  <c r="BY217" i="7"/>
  <c r="AF171" i="7"/>
  <c r="S149" i="7"/>
  <c r="CI188" i="7"/>
  <c r="W210" i="7"/>
  <c r="CO152" i="7"/>
  <c r="CM169" i="7"/>
  <c r="CW222" i="7"/>
  <c r="AZ144" i="7"/>
  <c r="AR162" i="7"/>
  <c r="CJ194" i="7"/>
  <c r="BL207" i="7"/>
  <c r="H134" i="7"/>
  <c r="BA140" i="7"/>
  <c r="CJ192" i="7"/>
  <c r="O209" i="7"/>
  <c r="CG183" i="7"/>
  <c r="CQ184" i="7"/>
  <c r="CM195" i="7"/>
  <c r="AD137" i="7"/>
  <c r="CE135" i="7"/>
  <c r="AB161" i="7"/>
  <c r="G146" i="7"/>
  <c r="CG144" i="7"/>
  <c r="BB219" i="7"/>
  <c r="Q135" i="7"/>
  <c r="CN165" i="7"/>
  <c r="CD176" i="7"/>
  <c r="AP119" i="7"/>
  <c r="CI176" i="7"/>
  <c r="CC127" i="7"/>
  <c r="CP147" i="7"/>
  <c r="G132" i="7"/>
  <c r="H197" i="7"/>
  <c r="AG201" i="7"/>
  <c r="BP122" i="7"/>
  <c r="CO178" i="7"/>
  <c r="CE152" i="7"/>
  <c r="U176" i="7"/>
  <c r="F161" i="7"/>
  <c r="CS148" i="7"/>
  <c r="BI202" i="7"/>
  <c r="R162" i="7"/>
  <c r="AI208" i="7"/>
  <c r="DG209" i="7"/>
  <c r="BU188" i="7"/>
  <c r="AO195" i="7"/>
  <c r="DE196" i="7"/>
  <c r="BX162" i="7"/>
  <c r="CH140" i="7"/>
  <c r="BR180" i="7"/>
  <c r="CG201" i="7"/>
  <c r="CN205" i="7"/>
  <c r="CI225" i="7"/>
  <c r="BG221" i="7"/>
  <c r="BM175" i="7"/>
  <c r="AX169" i="7"/>
  <c r="BQ159" i="7"/>
  <c r="AH131" i="7"/>
  <c r="BP223" i="7"/>
  <c r="BL176" i="7"/>
  <c r="CG168" i="7"/>
  <c r="CR151" i="7"/>
  <c r="CQ220" i="7"/>
  <c r="CR159" i="7"/>
  <c r="CZ184" i="7"/>
  <c r="AR131" i="7"/>
  <c r="AD204" i="7"/>
  <c r="L169" i="7"/>
  <c r="AP172" i="7"/>
  <c r="CI170" i="7"/>
  <c r="E211" i="7"/>
  <c r="BX215" i="7"/>
  <c r="AK189" i="7"/>
  <c r="CF197" i="7"/>
  <c r="AJ121" i="7"/>
  <c r="BJ120" i="7"/>
  <c r="CR194" i="7"/>
  <c r="CM181" i="7"/>
  <c r="BD186" i="7"/>
  <c r="CR212" i="7"/>
  <c r="BA164" i="7"/>
  <c r="BB209" i="7"/>
  <c r="CW121" i="7"/>
  <c r="CH187" i="7"/>
  <c r="CG141" i="7"/>
  <c r="U196" i="7"/>
  <c r="AY178" i="7"/>
  <c r="E179" i="7"/>
  <c r="DF194" i="7"/>
  <c r="AY132" i="7"/>
  <c r="R127" i="7"/>
  <c r="AX210" i="7"/>
  <c r="CK169" i="7"/>
  <c r="BB201" i="7"/>
  <c r="BX206" i="7"/>
  <c r="CB142" i="7"/>
  <c r="AY209" i="7"/>
  <c r="K172" i="7"/>
  <c r="BH209" i="7"/>
  <c r="AB202" i="7"/>
  <c r="CP157" i="7"/>
  <c r="CT172" i="7"/>
  <c r="CE201" i="7"/>
  <c r="DG128" i="7"/>
  <c r="BQ178" i="7"/>
  <c r="AC180" i="7"/>
  <c r="AB224" i="7"/>
  <c r="BJ148" i="7"/>
  <c r="CX179" i="7"/>
  <c r="H128" i="7"/>
  <c r="CS129" i="7"/>
  <c r="BD166" i="7"/>
  <c r="AT195" i="7"/>
  <c r="BY176" i="7"/>
  <c r="AC196" i="7"/>
  <c r="AA211" i="7"/>
  <c r="R218" i="7"/>
  <c r="BY164" i="7"/>
  <c r="I185" i="7"/>
  <c r="BP128" i="7"/>
  <c r="AK133" i="7"/>
  <c r="AV203" i="7"/>
  <c r="DF180" i="7"/>
  <c r="AN148" i="7"/>
  <c r="AI183" i="7"/>
  <c r="BI207" i="7"/>
  <c r="BL218" i="7"/>
  <c r="H219" i="7"/>
  <c r="AK122" i="7"/>
  <c r="AP186" i="7"/>
  <c r="AP132" i="7"/>
  <c r="AW219" i="7"/>
  <c r="AM223" i="7"/>
  <c r="M132" i="7"/>
  <c r="AM205" i="7"/>
  <c r="BD218" i="7"/>
  <c r="CZ127" i="7"/>
  <c r="CT214" i="7"/>
  <c r="V187" i="7"/>
  <c r="X198" i="7"/>
  <c r="AF127" i="7"/>
  <c r="CX148" i="7"/>
  <c r="AB146" i="7"/>
  <c r="Z216" i="7"/>
  <c r="CC136" i="7"/>
  <c r="CH177" i="7"/>
  <c r="P167" i="7"/>
  <c r="R207" i="7"/>
  <c r="AE212" i="7"/>
  <c r="AV162" i="7"/>
  <c r="BY214" i="7"/>
  <c r="AC145" i="7"/>
  <c r="M213" i="7"/>
  <c r="CN150" i="7"/>
  <c r="BJ144" i="7"/>
  <c r="CH194" i="7"/>
  <c r="AA217" i="7"/>
  <c r="BE182" i="7"/>
  <c r="BC202" i="7"/>
  <c r="BM202" i="7"/>
  <c r="N120" i="7"/>
  <c r="CZ173" i="7"/>
  <c r="I137" i="7"/>
  <c r="AL208" i="7"/>
  <c r="AU223" i="7"/>
  <c r="H194" i="7"/>
  <c r="AV217" i="7"/>
  <c r="AE146" i="7"/>
  <c r="BB186" i="7"/>
  <c r="X139" i="7"/>
  <c r="BD183" i="7"/>
  <c r="BC190" i="7"/>
  <c r="CZ134" i="7"/>
  <c r="CY166" i="7"/>
  <c r="BV208" i="7"/>
  <c r="AI211" i="7"/>
  <c r="BJ219" i="7"/>
  <c r="CL159" i="7"/>
  <c r="BM135" i="7"/>
  <c r="AF155" i="7"/>
  <c r="CX192" i="7"/>
  <c r="AQ157" i="7"/>
  <c r="CB155" i="7"/>
  <c r="CC123" i="7"/>
  <c r="AM214" i="7"/>
  <c r="CU151" i="7"/>
  <c r="BC130" i="7"/>
  <c r="BD123" i="7"/>
  <c r="CW185" i="7"/>
  <c r="BA211" i="7"/>
  <c r="CZ125" i="7"/>
  <c r="AB126" i="7"/>
  <c r="CG193" i="7"/>
  <c r="U206" i="7"/>
  <c r="AW120" i="7"/>
  <c r="AZ158" i="7"/>
  <c r="BC174" i="7"/>
  <c r="AW151" i="7"/>
  <c r="L185" i="7"/>
  <c r="AP173" i="7"/>
  <c r="DE157" i="7"/>
  <c r="CD208" i="7"/>
  <c r="AW201" i="7"/>
  <c r="CM211" i="7"/>
  <c r="CE190" i="7"/>
  <c r="G186" i="7"/>
  <c r="AT191" i="7"/>
  <c r="CL161" i="7"/>
  <c r="CD200" i="7"/>
  <c r="H186" i="7"/>
  <c r="F203" i="7"/>
  <c r="AY163" i="7"/>
  <c r="BR127" i="7"/>
  <c r="AB197" i="7"/>
  <c r="T166" i="7"/>
  <c r="S215" i="7"/>
  <c r="BI205" i="7"/>
  <c r="DE217" i="7"/>
  <c r="DC184" i="7"/>
  <c r="AK126" i="7"/>
  <c r="DE201" i="7"/>
  <c r="AU154" i="7"/>
  <c r="BK192" i="7"/>
  <c r="U199" i="7"/>
  <c r="BH203" i="7"/>
  <c r="K137" i="7"/>
  <c r="CI178" i="7"/>
  <c r="BA122" i="7"/>
  <c r="AQ163" i="7"/>
  <c r="AC129" i="7"/>
  <c r="CB166" i="7"/>
  <c r="AJ189" i="7"/>
  <c r="BR121" i="7"/>
  <c r="CU176" i="7"/>
  <c r="P160" i="7"/>
  <c r="CZ171" i="7"/>
  <c r="CY133" i="7"/>
  <c r="E170" i="7"/>
  <c r="CH135" i="7"/>
  <c r="X152" i="7"/>
  <c r="W145" i="7"/>
  <c r="AF210" i="7"/>
  <c r="DA160" i="7"/>
  <c r="BZ212" i="7"/>
  <c r="W193" i="7"/>
  <c r="AZ148" i="7"/>
  <c r="AD190" i="7"/>
  <c r="BG198" i="7"/>
  <c r="BX198" i="7"/>
  <c r="BX158" i="7"/>
  <c r="CB160" i="7"/>
  <c r="AJ127" i="7"/>
  <c r="AN130" i="7"/>
  <c r="AI159" i="7"/>
  <c r="H169" i="7"/>
  <c r="CN207" i="7"/>
  <c r="AZ191" i="7"/>
  <c r="BP148" i="7"/>
  <c r="BT193" i="7"/>
  <c r="BB220" i="7"/>
  <c r="CE131" i="7"/>
  <c r="BW167" i="7"/>
  <c r="CD142" i="7"/>
  <c r="CX143" i="7"/>
  <c r="BS209" i="7"/>
  <c r="K183" i="7"/>
  <c r="BL129" i="7"/>
  <c r="BG152" i="7"/>
  <c r="CR140" i="7"/>
  <c r="AM144" i="7"/>
  <c r="BB164" i="7"/>
  <c r="E150" i="7"/>
  <c r="AA177" i="7"/>
  <c r="M201" i="7"/>
  <c r="AT140" i="7"/>
  <c r="H157" i="7"/>
  <c r="BD181" i="7"/>
  <c r="DG198" i="7"/>
  <c r="CW206" i="7"/>
  <c r="CV211" i="7"/>
  <c r="CN198" i="7"/>
  <c r="BP153" i="7"/>
  <c r="CR180" i="7"/>
  <c r="AZ130" i="7"/>
  <c r="BJ142" i="7"/>
  <c r="CE177" i="7"/>
  <c r="BA176" i="7"/>
  <c r="CN123" i="7"/>
  <c r="E187" i="7"/>
  <c r="DA207" i="7"/>
  <c r="P207" i="7"/>
  <c r="J130" i="7"/>
  <c r="DG125" i="7"/>
  <c r="BT163" i="7"/>
  <c r="AU121" i="7"/>
  <c r="X132" i="7"/>
  <c r="CQ182" i="7"/>
  <c r="DA203" i="7"/>
  <c r="I186" i="7"/>
  <c r="AO191" i="7"/>
  <c r="H124" i="7"/>
  <c r="BU151" i="7"/>
  <c r="CW187" i="7"/>
  <c r="BU218" i="7"/>
  <c r="CD195" i="7"/>
  <c r="CN176" i="7"/>
  <c r="S190" i="7"/>
  <c r="Q146" i="7"/>
  <c r="BJ190" i="7"/>
  <c r="CP161" i="7"/>
  <c r="BU195" i="7"/>
  <c r="BD210" i="7"/>
  <c r="S137" i="7"/>
  <c r="G122" i="7"/>
  <c r="CA162" i="7"/>
  <c r="AL221" i="7"/>
  <c r="DE226" i="7"/>
  <c r="BP181" i="7"/>
  <c r="CE221" i="7"/>
  <c r="U148" i="7"/>
  <c r="BG147" i="7"/>
  <c r="CT134" i="7"/>
  <c r="F176" i="7"/>
  <c r="CO205" i="7"/>
  <c r="DF199" i="7"/>
  <c r="BL169" i="7"/>
  <c r="BL164" i="7"/>
  <c r="BE222" i="7"/>
  <c r="AR186" i="7"/>
  <c r="AB182" i="7"/>
  <c r="BO214" i="7"/>
  <c r="BF138" i="7"/>
  <c r="BI222" i="7"/>
  <c r="BT162" i="7"/>
  <c r="CS161" i="7"/>
  <c r="G182" i="7"/>
  <c r="BA177" i="7"/>
  <c r="AH176" i="7"/>
  <c r="BQ189" i="7"/>
  <c r="AM183" i="7"/>
  <c r="S121" i="7"/>
  <c r="O144" i="7"/>
  <c r="BG131" i="7"/>
  <c r="U130" i="7"/>
  <c r="Q218" i="7"/>
  <c r="DG185" i="7"/>
  <c r="V129" i="7"/>
  <c r="CI169" i="7"/>
  <c r="T151" i="7"/>
  <c r="AO155" i="7"/>
  <c r="CR162" i="7"/>
  <c r="BA163" i="7"/>
  <c r="CP190" i="7"/>
  <c r="BR142" i="7"/>
  <c r="P122" i="7"/>
  <c r="AU174" i="7"/>
  <c r="DA138" i="7"/>
  <c r="AY158" i="7"/>
  <c r="BP197" i="7"/>
  <c r="CA217" i="7"/>
  <c r="Y169" i="7"/>
  <c r="CI202" i="7"/>
  <c r="CQ221" i="7"/>
  <c r="CP199" i="7"/>
  <c r="CU208" i="7"/>
  <c r="AQ171" i="7"/>
  <c r="E217" i="7"/>
  <c r="BJ175" i="7"/>
  <c r="BJ221" i="7"/>
  <c r="CR127" i="7"/>
  <c r="BJ138" i="7"/>
  <c r="AZ205" i="7"/>
  <c r="AB125" i="7"/>
  <c r="L191" i="7"/>
  <c r="BS205" i="7"/>
  <c r="DD165" i="7"/>
  <c r="AT182" i="7"/>
  <c r="CU195" i="7"/>
  <c r="E177" i="7"/>
  <c r="BC161" i="7"/>
  <c r="AS150" i="7"/>
  <c r="AL162" i="7"/>
  <c r="BC119" i="7"/>
  <c r="AC143" i="7"/>
  <c r="AB164" i="7"/>
  <c r="L181" i="7"/>
  <c r="AV179" i="7"/>
  <c r="Z150" i="7"/>
  <c r="CZ160" i="7"/>
  <c r="S185" i="7"/>
  <c r="BQ216" i="7"/>
  <c r="K208" i="7"/>
  <c r="R161" i="7"/>
  <c r="AP216" i="7"/>
  <c r="CD128" i="7"/>
  <c r="CM223" i="7"/>
  <c r="AD221" i="7"/>
  <c r="CM173" i="7"/>
  <c r="BY170" i="7"/>
  <c r="AQ143" i="7"/>
  <c r="AD150" i="7"/>
  <c r="AK219" i="7"/>
  <c r="CJ223" i="7"/>
  <c r="BK177" i="7"/>
  <c r="BI170" i="7"/>
  <c r="BJ186" i="7"/>
  <c r="BW184" i="7"/>
  <c r="CB224" i="7"/>
  <c r="BS156" i="7"/>
  <c r="BG183" i="7"/>
  <c r="BU119" i="7"/>
  <c r="K181" i="7"/>
  <c r="CL182" i="7"/>
  <c r="BC189" i="7"/>
  <c r="DA144" i="7"/>
  <c r="Q211" i="7"/>
  <c r="G180" i="7"/>
  <c r="L139" i="7"/>
  <c r="BC135" i="7"/>
  <c r="AL183" i="7"/>
  <c r="AK209" i="7"/>
  <c r="CX215" i="7"/>
  <c r="CB182" i="7"/>
  <c r="AG198" i="7"/>
  <c r="BV220" i="7"/>
  <c r="AQ200" i="7"/>
  <c r="I149" i="7"/>
  <c r="CW161" i="7"/>
  <c r="CJ221" i="7"/>
  <c r="CF142" i="7"/>
  <c r="DF153" i="7"/>
  <c r="BG218" i="7"/>
  <c r="BU199" i="7"/>
  <c r="AI177" i="7"/>
  <c r="DB131" i="7"/>
  <c r="AM216" i="7"/>
  <c r="AZ197" i="7"/>
  <c r="BX153" i="7"/>
  <c r="AL133" i="7"/>
  <c r="AC199" i="7"/>
  <c r="L203" i="7"/>
  <c r="AI213" i="7"/>
  <c r="DC226" i="7"/>
  <c r="CD184" i="7"/>
  <c r="BH158" i="7"/>
  <c r="CE174" i="7"/>
  <c r="CR125" i="7"/>
  <c r="R160" i="7"/>
  <c r="AH188" i="7"/>
  <c r="AE173" i="7"/>
  <c r="BA169" i="7"/>
  <c r="DE204" i="7"/>
  <c r="CH125" i="7"/>
  <c r="CI192" i="7"/>
  <c r="CD164" i="7"/>
  <c r="DC210" i="7"/>
  <c r="CN167" i="7"/>
  <c r="P142" i="7"/>
  <c r="CO196" i="7"/>
  <c r="AV124" i="7"/>
  <c r="AH157" i="7"/>
  <c r="AG191" i="7"/>
  <c r="BL216" i="7"/>
  <c r="BM180" i="7"/>
  <c r="CZ206" i="7"/>
  <c r="CR192" i="7"/>
  <c r="BK156" i="7"/>
  <c r="BK181" i="7"/>
  <c r="AV121" i="7"/>
  <c r="S163" i="7"/>
  <c r="AL193" i="7"/>
  <c r="AZ143" i="7"/>
  <c r="CP172" i="7"/>
  <c r="X169" i="7"/>
  <c r="DA119" i="7"/>
  <c r="N173" i="7"/>
  <c r="Y185" i="7"/>
  <c r="CP175" i="7"/>
  <c r="DA154" i="7"/>
  <c r="AY192" i="7"/>
  <c r="CL119" i="7"/>
  <c r="DA208" i="7"/>
  <c r="CW207" i="7"/>
  <c r="H179" i="7"/>
  <c r="BJ137" i="7"/>
  <c r="AL176" i="7"/>
  <c r="K189" i="7"/>
  <c r="BO174" i="7"/>
  <c r="BW119" i="7"/>
  <c r="G138" i="7"/>
  <c r="CE192" i="7"/>
  <c r="BT191" i="7"/>
  <c r="CC225" i="7"/>
  <c r="AT173" i="7"/>
  <c r="BI119" i="7"/>
  <c r="AB181" i="7"/>
  <c r="S148" i="7"/>
  <c r="BF146" i="7"/>
  <c r="CW144" i="7"/>
  <c r="P203" i="7"/>
  <c r="DC183" i="7"/>
  <c r="BK133" i="7"/>
  <c r="N143" i="7"/>
  <c r="CK204" i="7"/>
  <c r="AB216" i="7"/>
  <c r="BW180" i="7"/>
  <c r="CW135" i="7"/>
  <c r="BF134" i="7"/>
  <c r="BK213" i="7"/>
  <c r="U180" i="7"/>
  <c r="CJ159" i="7"/>
  <c r="CA192" i="7"/>
  <c r="BG141" i="7"/>
  <c r="CM171" i="7"/>
  <c r="AO219" i="7"/>
  <c r="BL223" i="7"/>
  <c r="BL132" i="7"/>
  <c r="W208" i="7"/>
  <c r="AZ147" i="7"/>
  <c r="AG147" i="7"/>
  <c r="G213" i="7"/>
  <c r="BQ150" i="7"/>
  <c r="AY141" i="7"/>
  <c r="CU157" i="7"/>
  <c r="AG219" i="7"/>
  <c r="DC213" i="7"/>
  <c r="AN127" i="7"/>
  <c r="AV209" i="7"/>
  <c r="V153" i="7"/>
  <c r="BG129" i="7"/>
  <c r="AL144" i="7"/>
  <c r="N138" i="7"/>
  <c r="CY197" i="7"/>
  <c r="AS143" i="7"/>
  <c r="BN206" i="7"/>
  <c r="BL159" i="7"/>
  <c r="G137" i="7"/>
  <c r="AQ160" i="7"/>
  <c r="K165" i="7"/>
  <c r="BJ225" i="7"/>
  <c r="CJ171" i="7"/>
  <c r="CJ124" i="7"/>
  <c r="DB141" i="7"/>
  <c r="BL215" i="7"/>
  <c r="AP192" i="7"/>
  <c r="DE156" i="7"/>
  <c r="P184" i="7"/>
  <c r="AH156" i="7"/>
  <c r="AR198" i="7"/>
  <c r="AU203" i="7"/>
  <c r="CZ131" i="7"/>
  <c r="CC180" i="7"/>
  <c r="Q225" i="7"/>
  <c r="AY201" i="7"/>
  <c r="I146" i="7"/>
  <c r="CK165" i="7"/>
  <c r="BV156" i="7"/>
  <c r="X150" i="7"/>
  <c r="CX222" i="7"/>
  <c r="V193" i="7"/>
  <c r="AQ151" i="7"/>
  <c r="BV177" i="7"/>
  <c r="CE226" i="7"/>
  <c r="CA177" i="7"/>
  <c r="AB165" i="7"/>
  <c r="CP162" i="7"/>
  <c r="G174" i="7"/>
  <c r="AV213" i="7"/>
  <c r="AF188" i="7"/>
  <c r="H165" i="7"/>
  <c r="P143" i="7"/>
  <c r="CK123" i="7"/>
  <c r="BH208" i="7"/>
  <c r="BI153" i="7"/>
  <c r="CY176" i="7"/>
  <c r="BE134" i="7"/>
  <c r="I183" i="7"/>
  <c r="K223" i="7"/>
  <c r="DG196" i="7"/>
  <c r="DC194" i="7"/>
  <c r="BL217" i="7"/>
  <c r="CW199" i="7"/>
  <c r="E200" i="7"/>
  <c r="BK180" i="7"/>
  <c r="DD175" i="7"/>
  <c r="E218" i="7"/>
  <c r="Q182" i="7"/>
  <c r="BY132" i="7"/>
  <c r="DG226" i="7"/>
  <c r="AL172" i="7"/>
  <c r="V162" i="7"/>
  <c r="CO157" i="7"/>
  <c r="BP173" i="7"/>
  <c r="CV193" i="7"/>
  <c r="CG152" i="7"/>
  <c r="CD172" i="7"/>
  <c r="CI148" i="7"/>
  <c r="BY197" i="7"/>
  <c r="DG178" i="7"/>
  <c r="J154" i="7"/>
  <c r="P130" i="7"/>
  <c r="AW149" i="7"/>
  <c r="DA141" i="7"/>
  <c r="AP202" i="7"/>
  <c r="BF195" i="7"/>
  <c r="K160" i="7"/>
  <c r="BI139" i="7"/>
  <c r="BW173" i="7"/>
  <c r="BT201" i="7"/>
  <c r="BW212" i="7"/>
  <c r="AB187" i="7"/>
  <c r="W216" i="7"/>
  <c r="BP217" i="7"/>
  <c r="BJ158" i="7"/>
  <c r="AB174" i="7"/>
  <c r="L223" i="7"/>
  <c r="DA168" i="7"/>
  <c r="AX162" i="7"/>
  <c r="CN146" i="7"/>
  <c r="L219" i="7"/>
  <c r="CB178" i="7"/>
  <c r="AJ195" i="7"/>
  <c r="CF123" i="7"/>
  <c r="AR120" i="7"/>
  <c r="AA183" i="7"/>
  <c r="H212" i="7"/>
  <c r="BR145" i="7"/>
  <c r="CS210" i="7"/>
  <c r="AD133" i="7"/>
  <c r="CY206" i="7"/>
  <c r="DB152" i="7"/>
  <c r="Z186" i="7"/>
  <c r="J139" i="7"/>
  <c r="U190" i="7"/>
  <c r="J204" i="7"/>
  <c r="BO161" i="7"/>
  <c r="DD212" i="7"/>
  <c r="AD127" i="7"/>
  <c r="CO130" i="7"/>
  <c r="N162" i="7"/>
  <c r="P139" i="7"/>
  <c r="CR191" i="7"/>
  <c r="T174" i="7"/>
  <c r="CF218" i="7"/>
  <c r="CJ173" i="7"/>
  <c r="DE216" i="7"/>
  <c r="CM146" i="7"/>
  <c r="AP184" i="7"/>
  <c r="BL209" i="7"/>
  <c r="BG161" i="7"/>
  <c r="U122" i="7"/>
  <c r="I200" i="7"/>
  <c r="BO139" i="7"/>
  <c r="K166" i="7"/>
  <c r="AH219" i="7"/>
  <c r="CR168" i="7"/>
  <c r="BJ212" i="7"/>
  <c r="CV217" i="7"/>
  <c r="AQ221" i="7"/>
  <c r="AW186" i="7"/>
  <c r="BP225" i="7"/>
  <c r="BS119" i="7"/>
  <c r="AV137" i="7"/>
  <c r="T216" i="7"/>
  <c r="AJ194" i="7"/>
  <c r="T156" i="7"/>
  <c r="CG138" i="7"/>
  <c r="K226" i="7"/>
  <c r="BA127" i="7"/>
  <c r="BE138" i="7"/>
  <c r="AG202" i="7"/>
  <c r="CO179" i="7"/>
  <c r="CC163" i="7"/>
  <c r="E183" i="7"/>
  <c r="AX193" i="7"/>
  <c r="V145" i="7"/>
  <c r="F124" i="7"/>
  <c r="CJ224" i="7"/>
  <c r="K180" i="7"/>
  <c r="AM130" i="7"/>
  <c r="AL164" i="7"/>
  <c r="O189" i="7"/>
  <c r="BD157" i="7"/>
  <c r="AW163" i="7"/>
  <c r="AE202" i="7"/>
  <c r="AD189" i="7"/>
  <c r="BN134" i="7"/>
  <c r="U223" i="7"/>
  <c r="CK166" i="7"/>
  <c r="DE188" i="7"/>
  <c r="CW126" i="7"/>
  <c r="BM176" i="7"/>
  <c r="AN146" i="7"/>
  <c r="AL145" i="7"/>
  <c r="AT210" i="7"/>
  <c r="X136" i="7"/>
  <c r="AA126" i="7"/>
  <c r="N188" i="7"/>
  <c r="BS187" i="7"/>
  <c r="DD192" i="7"/>
  <c r="AM145" i="7"/>
  <c r="BY166" i="7"/>
  <c r="CB163" i="7"/>
  <c r="BY190" i="7"/>
  <c r="BM225" i="7"/>
  <c r="BM198" i="7"/>
  <c r="DB169" i="7"/>
  <c r="S222" i="7"/>
  <c r="AU134" i="7"/>
  <c r="L186" i="7"/>
  <c r="DB189" i="7"/>
  <c r="BG204" i="7"/>
  <c r="AS160" i="7"/>
  <c r="L134" i="7"/>
  <c r="P205" i="7"/>
  <c r="BH189" i="7"/>
  <c r="BP212" i="7"/>
  <c r="CI122" i="7"/>
  <c r="CT145" i="7"/>
  <c r="Q144" i="7"/>
  <c r="CI174" i="7"/>
  <c r="CA120" i="7"/>
  <c r="AE133" i="7"/>
  <c r="AN119" i="7"/>
  <c r="AU162" i="7"/>
  <c r="DE186" i="7"/>
  <c r="CS168" i="7"/>
  <c r="CO154" i="7"/>
  <c r="S123" i="7"/>
  <c r="K141" i="7"/>
  <c r="BT217" i="7"/>
  <c r="DD164" i="7"/>
  <c r="CX134" i="7"/>
  <c r="V210" i="7"/>
  <c r="BL221" i="7"/>
  <c r="Z191" i="7"/>
  <c r="BC134" i="7"/>
  <c r="BH152" i="7"/>
  <c r="DC166" i="7"/>
  <c r="BC211" i="7"/>
  <c r="DA226" i="7"/>
  <c r="CQ174" i="7"/>
  <c r="AW158" i="7"/>
  <c r="BJ125" i="7"/>
  <c r="BT144" i="7"/>
  <c r="W218" i="7"/>
  <c r="AA143" i="7"/>
  <c r="Y130" i="7"/>
  <c r="T140" i="7"/>
  <c r="AF122" i="7"/>
  <c r="CS209" i="7"/>
  <c r="CC142" i="7"/>
  <c r="AW175" i="7"/>
  <c r="K190" i="7"/>
  <c r="CF133" i="7"/>
  <c r="BR185" i="7"/>
  <c r="CN211" i="7"/>
  <c r="AX133" i="7"/>
  <c r="AT206" i="7"/>
  <c r="DE208" i="7"/>
  <c r="BK186" i="7"/>
  <c r="W126" i="7"/>
  <c r="N203" i="7"/>
  <c r="CC181" i="7"/>
  <c r="BE147" i="7"/>
  <c r="AX155" i="7"/>
  <c r="H222" i="7"/>
  <c r="DA128" i="7"/>
  <c r="DG169" i="7"/>
  <c r="AK200" i="7"/>
  <c r="AJ174" i="7"/>
  <c r="K136" i="7"/>
  <c r="T138" i="7"/>
  <c r="AP170" i="7"/>
  <c r="AV194" i="7"/>
  <c r="DG205" i="7"/>
  <c r="BC180" i="7"/>
  <c r="BA138" i="7"/>
  <c r="BW215" i="7"/>
  <c r="CR132" i="7"/>
  <c r="CK146" i="7"/>
  <c r="AO183" i="7"/>
  <c r="BF155" i="7"/>
  <c r="AK149" i="7"/>
  <c r="AK142" i="7"/>
  <c r="CM123" i="7"/>
  <c r="E144" i="7"/>
  <c r="O193" i="7"/>
  <c r="AY217" i="7"/>
  <c r="AY213" i="7"/>
  <c r="R214" i="7"/>
  <c r="S218" i="7"/>
  <c r="BH181" i="7"/>
  <c r="BD142" i="7"/>
  <c r="CS134" i="7"/>
  <c r="AI155" i="7"/>
  <c r="CL225" i="7"/>
  <c r="CD185" i="7"/>
  <c r="CP196" i="7"/>
  <c r="I222" i="7"/>
  <c r="AB220" i="7"/>
  <c r="CF184" i="7"/>
  <c r="AU216" i="7"/>
  <c r="CN138" i="7"/>
  <c r="V136" i="7"/>
  <c r="CO170" i="7"/>
  <c r="CD167" i="7"/>
  <c r="BP165" i="7"/>
  <c r="AU131" i="7"/>
  <c r="AQ132" i="7"/>
  <c r="DD146" i="7"/>
  <c r="BC226" i="7"/>
  <c r="Z144" i="7"/>
  <c r="Q210" i="7"/>
  <c r="J166" i="7"/>
  <c r="Y134" i="7"/>
  <c r="AN190" i="7"/>
  <c r="BN222" i="7"/>
  <c r="BB156" i="7"/>
  <c r="CK188" i="7"/>
  <c r="AW155" i="7"/>
  <c r="DA213" i="7"/>
  <c r="O161" i="7"/>
  <c r="AK161" i="7"/>
  <c r="CV209" i="7"/>
  <c r="AR217" i="7"/>
  <c r="BZ148" i="7"/>
  <c r="CF198" i="7"/>
  <c r="BO197" i="7"/>
  <c r="J141" i="7"/>
  <c r="O135" i="7"/>
  <c r="AS209" i="7"/>
  <c r="BH149" i="7"/>
  <c r="AW127" i="7"/>
  <c r="BY119" i="7"/>
  <c r="BF158" i="7"/>
  <c r="BL189" i="7"/>
  <c r="Z213" i="7"/>
  <c r="AT152" i="7"/>
  <c r="AU207" i="7"/>
  <c r="BC125" i="7"/>
  <c r="DB125" i="7"/>
  <c r="CS180" i="7"/>
  <c r="BT197" i="7"/>
  <c r="AB192" i="7"/>
  <c r="CP160" i="7"/>
  <c r="BJ132" i="7"/>
  <c r="X166" i="7"/>
  <c r="DC160" i="7"/>
  <c r="AQ178" i="7"/>
  <c r="BW121" i="7"/>
  <c r="BS158" i="7"/>
  <c r="P172" i="7"/>
  <c r="O191" i="7"/>
  <c r="BE167" i="7"/>
  <c r="CC160" i="7"/>
  <c r="R177" i="7"/>
  <c r="CX131" i="7"/>
  <c r="AP122" i="7"/>
  <c r="CW127" i="7"/>
  <c r="AI169" i="7"/>
  <c r="DD220" i="7"/>
  <c r="BO189" i="7"/>
  <c r="AL173" i="7"/>
  <c r="CQ130" i="7"/>
  <c r="CK172" i="7"/>
  <c r="CU190" i="7"/>
  <c r="Y128" i="7"/>
  <c r="K145" i="7"/>
  <c r="DE191" i="7"/>
  <c r="BL125" i="7"/>
  <c r="CR147" i="7"/>
  <c r="P224" i="7"/>
  <c r="O167" i="7"/>
  <c r="CA221" i="7"/>
  <c r="AL128" i="7"/>
  <c r="AA203" i="7"/>
  <c r="N189" i="7"/>
  <c r="U140" i="7"/>
  <c r="DE127" i="7"/>
  <c r="DB161" i="7"/>
  <c r="AP204" i="7"/>
  <c r="CA141" i="7"/>
  <c r="AF216" i="7"/>
  <c r="Z169" i="7"/>
  <c r="BB177" i="7"/>
  <c r="CE138" i="7"/>
  <c r="E132" i="7"/>
  <c r="DD128" i="7"/>
  <c r="Q169" i="7"/>
  <c r="W189" i="7"/>
  <c r="BB168" i="7"/>
  <c r="U151" i="7"/>
  <c r="CL210" i="7"/>
  <c r="BD162" i="7"/>
  <c r="BV222" i="7"/>
  <c r="AK138" i="7"/>
  <c r="DF176" i="7"/>
  <c r="AS206" i="7"/>
  <c r="AF225" i="7"/>
  <c r="L213" i="7"/>
  <c r="Y122" i="7"/>
  <c r="CB222" i="7"/>
  <c r="AQ188" i="7"/>
  <c r="CE212" i="7"/>
  <c r="AG169" i="7"/>
  <c r="CV163" i="7"/>
  <c r="BY125" i="7"/>
  <c r="AX183" i="7"/>
  <c r="AX120" i="7"/>
  <c r="AT147" i="7"/>
  <c r="S181" i="7"/>
  <c r="CX144" i="7"/>
  <c r="BE170" i="7"/>
  <c r="T207" i="7"/>
  <c r="DD153" i="7"/>
  <c r="AN141" i="7"/>
  <c r="BU181" i="7"/>
  <c r="CL219" i="7"/>
  <c r="CI207" i="7"/>
  <c r="AG145" i="7"/>
  <c r="BI164" i="7"/>
  <c r="BV123" i="7"/>
  <c r="AC121" i="7"/>
  <c r="AV169" i="7"/>
  <c r="U181" i="7"/>
  <c r="AQ217" i="7"/>
  <c r="AY139" i="7"/>
  <c r="BD187" i="7"/>
  <c r="BT214" i="7"/>
  <c r="CF179" i="7"/>
  <c r="CA138" i="7"/>
  <c r="AP193" i="7"/>
  <c r="DA161" i="7"/>
  <c r="AF149" i="7"/>
  <c r="CD173" i="7"/>
  <c r="CS179" i="7"/>
  <c r="CT152" i="7"/>
  <c r="BY141" i="7"/>
  <c r="L198" i="7"/>
  <c r="AB208" i="7"/>
  <c r="CI173" i="7"/>
  <c r="DF181" i="7"/>
  <c r="AI192" i="7"/>
  <c r="AG194" i="7"/>
  <c r="DE171" i="7"/>
  <c r="N164" i="7"/>
  <c r="DG190" i="7"/>
  <c r="AQ131" i="7"/>
  <c r="BF192" i="7"/>
  <c r="AE197" i="7"/>
  <c r="CD204" i="7"/>
  <c r="BQ219" i="7"/>
  <c r="I190" i="7"/>
  <c r="AY210" i="7"/>
  <c r="BM183" i="7"/>
  <c r="BW130" i="7"/>
  <c r="CU203" i="7"/>
  <c r="T219" i="7"/>
  <c r="BN193" i="7"/>
  <c r="BX204" i="7"/>
  <c r="CF217" i="7"/>
  <c r="BE219" i="7"/>
  <c r="BH202" i="7"/>
  <c r="AL207" i="7"/>
  <c r="Z134" i="7"/>
  <c r="DG156" i="7"/>
  <c r="AN208" i="7"/>
  <c r="AC154" i="7"/>
  <c r="CP221" i="7"/>
  <c r="L176" i="7"/>
  <c r="N149" i="7"/>
  <c r="E153" i="7"/>
  <c r="M164" i="7"/>
  <c r="AM210" i="7"/>
  <c r="CC219" i="7"/>
  <c r="CA131" i="7"/>
  <c r="CF129" i="7"/>
  <c r="S220" i="7"/>
  <c r="AX192" i="7"/>
  <c r="CK193" i="7"/>
  <c r="AD158" i="7"/>
  <c r="AO160" i="7"/>
  <c r="T124" i="7"/>
  <c r="DA162" i="7"/>
  <c r="BG163" i="7"/>
  <c r="CS190" i="7"/>
  <c r="CV152" i="7"/>
  <c r="AI190" i="7"/>
  <c r="V223" i="7"/>
  <c r="BM157" i="7"/>
  <c r="BM215" i="7"/>
  <c r="BL139" i="7"/>
  <c r="CT220" i="7"/>
  <c r="Z159" i="7"/>
  <c r="AC134" i="7"/>
  <c r="CA218" i="7"/>
  <c r="BG191" i="7"/>
  <c r="BB224" i="7"/>
  <c r="BO204" i="7"/>
  <c r="AB214" i="7"/>
  <c r="AY173" i="7"/>
  <c r="AF191" i="7"/>
  <c r="BX218" i="7"/>
  <c r="DC217" i="7"/>
  <c r="T137" i="7"/>
  <c r="BU176" i="7"/>
  <c r="BZ174" i="7"/>
  <c r="DE158" i="7"/>
  <c r="AM159" i="7"/>
  <c r="BA145" i="7"/>
  <c r="J198" i="7"/>
  <c r="BM126" i="7"/>
  <c r="BM129" i="7"/>
  <c r="N153" i="7"/>
  <c r="U211" i="7"/>
  <c r="Q176" i="7"/>
  <c r="BU213" i="7"/>
  <c r="AG166" i="7"/>
  <c r="BQ192" i="7"/>
  <c r="E131" i="7"/>
  <c r="AC140" i="7"/>
  <c r="T133" i="7"/>
  <c r="AV133" i="7"/>
  <c r="CR213" i="7"/>
  <c r="Z207" i="7"/>
  <c r="O131" i="7"/>
  <c r="BB179" i="7"/>
  <c r="AJ144" i="7"/>
  <c r="CD218" i="7"/>
  <c r="AF142" i="7"/>
  <c r="AU193" i="7"/>
  <c r="CV177" i="7"/>
  <c r="BE136" i="7"/>
  <c r="AQ148" i="7"/>
  <c r="CY137" i="7"/>
  <c r="BW196" i="7"/>
  <c r="CM125" i="7"/>
  <c r="U143" i="7"/>
  <c r="CR199" i="7"/>
  <c r="E172" i="7"/>
  <c r="BY173" i="7"/>
  <c r="CI129" i="7"/>
  <c r="BW171" i="7"/>
  <c r="AV131" i="7"/>
  <c r="F190" i="7"/>
  <c r="AH179" i="7"/>
  <c r="CB134" i="7"/>
  <c r="E178" i="7"/>
  <c r="AP221" i="7"/>
  <c r="E226" i="7"/>
  <c r="AI166" i="7"/>
  <c r="BQ168" i="7"/>
  <c r="AC198" i="7"/>
  <c r="BF219" i="7"/>
  <c r="CF131" i="7"/>
  <c r="BX179" i="7"/>
  <c r="AV127" i="7"/>
  <c r="AG176" i="7"/>
  <c r="BD147" i="7"/>
  <c r="R146" i="7"/>
  <c r="L167" i="7"/>
  <c r="CT194" i="7"/>
  <c r="BX195" i="7"/>
  <c r="CG204" i="7"/>
  <c r="BX175" i="7"/>
  <c r="J217" i="7"/>
  <c r="CZ142" i="7"/>
  <c r="BA130" i="7"/>
  <c r="AA173" i="7"/>
  <c r="BL120" i="7"/>
  <c r="BM226" i="7"/>
  <c r="DC192" i="7"/>
  <c r="AW129" i="7"/>
  <c r="AE199" i="7"/>
  <c r="CR184" i="7"/>
  <c r="BZ195" i="7"/>
  <c r="BY126" i="7"/>
  <c r="AD193" i="7"/>
  <c r="AN204" i="7"/>
  <c r="V183" i="7"/>
  <c r="BG169" i="7"/>
  <c r="BA202" i="7"/>
  <c r="AB132" i="7"/>
  <c r="DG188" i="7"/>
  <c r="O166" i="7"/>
  <c r="DA125" i="7"/>
  <c r="BE146" i="7"/>
  <c r="DD223" i="7"/>
  <c r="BG200" i="7"/>
  <c r="P127" i="7"/>
  <c r="AZ154" i="7"/>
  <c r="BO144" i="7"/>
  <c r="BR184" i="7"/>
  <c r="AP211" i="7"/>
  <c r="CY202" i="7"/>
  <c r="Z221" i="7"/>
  <c r="K133" i="7"/>
  <c r="R125" i="7"/>
  <c r="U172" i="7"/>
  <c r="G217" i="7"/>
  <c r="E216" i="7"/>
  <c r="H149" i="7"/>
  <c r="CA154" i="7"/>
  <c r="BU187" i="7"/>
  <c r="CX224" i="7"/>
  <c r="Z164" i="7"/>
  <c r="X201" i="7"/>
  <c r="W203" i="7"/>
  <c r="Z142" i="7"/>
  <c r="AM200" i="7"/>
  <c r="E141" i="7"/>
  <c r="BD172" i="7"/>
  <c r="BM208" i="7"/>
  <c r="CU161" i="7"/>
  <c r="AY219" i="7"/>
  <c r="CN175" i="7"/>
  <c r="BC127" i="7"/>
  <c r="BW200" i="7"/>
  <c r="E119" i="7"/>
  <c r="CA134" i="7"/>
  <c r="AH194" i="7"/>
  <c r="U129" i="7"/>
  <c r="T149" i="7"/>
  <c r="AP148" i="7"/>
  <c r="BD152" i="7"/>
  <c r="CN220" i="7"/>
  <c r="H160" i="7"/>
  <c r="AN129" i="7"/>
  <c r="BE162" i="7"/>
  <c r="CP200" i="7"/>
  <c r="BG125" i="7"/>
  <c r="BY167" i="7"/>
  <c r="DA183" i="7"/>
  <c r="BA196" i="7"/>
  <c r="BY128" i="7"/>
  <c r="N136" i="7"/>
  <c r="BK153" i="7"/>
  <c r="AA192" i="7"/>
  <c r="CR174" i="7"/>
  <c r="BA217" i="7"/>
  <c r="BK168" i="7"/>
  <c r="AB194" i="7"/>
  <c r="BH211" i="7"/>
  <c r="CH169" i="7"/>
  <c r="BL195" i="7"/>
  <c r="AX130" i="7"/>
  <c r="S193" i="7"/>
  <c r="AB169" i="7"/>
  <c r="DD172" i="7"/>
  <c r="AD213" i="7"/>
  <c r="BW132" i="7"/>
  <c r="BK221" i="7"/>
  <c r="CH128" i="7"/>
  <c r="BQ137" i="7"/>
  <c r="BR204" i="7"/>
  <c r="BF153" i="7"/>
  <c r="Y133" i="7"/>
  <c r="CI222" i="7"/>
  <c r="BK191" i="7"/>
  <c r="DD167" i="7"/>
  <c r="AO152" i="7"/>
  <c r="AX178" i="7"/>
  <c r="CW133" i="7"/>
  <c r="BJ170" i="7"/>
  <c r="AM148" i="7"/>
  <c r="BU173" i="7"/>
  <c r="CC152" i="7"/>
  <c r="AA196" i="7"/>
  <c r="T141" i="7"/>
  <c r="K144" i="7"/>
  <c r="BZ218" i="7"/>
  <c r="AK176" i="7"/>
  <c r="BL212" i="7"/>
  <c r="AR149" i="7"/>
  <c r="CV210" i="7"/>
  <c r="CQ126" i="7"/>
  <c r="AG135" i="7"/>
  <c r="CI209" i="7"/>
  <c r="AY180" i="7"/>
  <c r="CM147" i="7"/>
  <c r="W138" i="7"/>
  <c r="BP132" i="7"/>
  <c r="T144" i="7"/>
  <c r="AY199" i="7"/>
  <c r="Y180" i="7"/>
  <c r="R145" i="7"/>
  <c r="BK215" i="7"/>
  <c r="BU177" i="7"/>
  <c r="AO204" i="7"/>
  <c r="AK160" i="7"/>
  <c r="BY169" i="7"/>
  <c r="BY146" i="7"/>
  <c r="CB131" i="7"/>
  <c r="CC169" i="7"/>
  <c r="AZ193" i="7"/>
  <c r="AX135" i="7"/>
  <c r="CF204" i="7"/>
  <c r="BX186" i="7"/>
  <c r="R217" i="7"/>
  <c r="AP139" i="7"/>
  <c r="AV180" i="7"/>
  <c r="AP157" i="7"/>
  <c r="AM136" i="7"/>
  <c r="BJ214" i="7"/>
  <c r="CB144" i="7"/>
  <c r="BY124" i="7"/>
  <c r="Q207" i="7"/>
  <c r="AM160" i="7"/>
  <c r="Y210" i="7"/>
  <c r="AF120" i="7"/>
  <c r="DD136" i="7"/>
  <c r="BT134" i="7"/>
  <c r="CG145" i="7"/>
  <c r="AU184" i="7"/>
  <c r="BE164" i="7"/>
  <c r="BZ155" i="7"/>
  <c r="BB131" i="7"/>
  <c r="CY199" i="7"/>
  <c r="BR194" i="7"/>
  <c r="Y209" i="7"/>
  <c r="BK197" i="7"/>
  <c r="BU120" i="7"/>
  <c r="BZ122" i="7"/>
  <c r="CU141" i="7"/>
  <c r="BF197" i="7"/>
  <c r="E155" i="7"/>
  <c r="AO146" i="7"/>
  <c r="CH179" i="7"/>
  <c r="BU147" i="7"/>
  <c r="AG225" i="7"/>
  <c r="AU218" i="7"/>
  <c r="BM165" i="7"/>
  <c r="CB175" i="7"/>
  <c r="CU123" i="7"/>
  <c r="CP208" i="7"/>
  <c r="CE213" i="7"/>
  <c r="CT176" i="7"/>
  <c r="AD165" i="7"/>
  <c r="CI136" i="7"/>
  <c r="DA181" i="7"/>
  <c r="CF181" i="7"/>
  <c r="F180" i="7"/>
  <c r="AU148" i="7"/>
  <c r="AK226" i="7"/>
  <c r="CG123" i="7"/>
  <c r="AA159" i="7"/>
  <c r="CH206" i="7"/>
  <c r="CJ208" i="7"/>
  <c r="BE202" i="7"/>
  <c r="BW170" i="7"/>
  <c r="BS200" i="7"/>
  <c r="BK196" i="7"/>
  <c r="CR198" i="7"/>
  <c r="H195" i="7"/>
  <c r="AN154" i="7"/>
  <c r="AL136" i="7"/>
  <c r="BF218" i="7"/>
  <c r="N141" i="7"/>
  <c r="AQ130" i="7"/>
  <c r="BG187" i="7"/>
  <c r="BO143" i="7"/>
  <c r="AP141" i="7"/>
  <c r="BP203" i="7"/>
  <c r="CJ200" i="7"/>
  <c r="AC176" i="7"/>
  <c r="E148" i="7"/>
  <c r="AY152" i="7"/>
  <c r="AJ131" i="7"/>
  <c r="BM145" i="7"/>
  <c r="CQ142" i="7"/>
  <c r="AC138" i="7"/>
  <c r="AX141" i="7"/>
  <c r="CO187" i="7"/>
  <c r="N142" i="7"/>
  <c r="AF136" i="7"/>
  <c r="BM190" i="7"/>
  <c r="X138" i="7"/>
  <c r="AL120" i="7"/>
  <c r="S124" i="7"/>
  <c r="AR142" i="7"/>
  <c r="BB137" i="7"/>
  <c r="BB208" i="7"/>
  <c r="BU126" i="7"/>
  <c r="BS138" i="7"/>
  <c r="AH213" i="7"/>
  <c r="BR207" i="7"/>
  <c r="T123" i="7"/>
  <c r="AN158" i="7"/>
  <c r="AV168" i="7"/>
  <c r="V131" i="7"/>
  <c r="BA123" i="7"/>
  <c r="M128" i="7"/>
  <c r="BB134" i="7"/>
  <c r="BK119" i="7"/>
  <c r="DF186" i="7"/>
  <c r="I121" i="7"/>
  <c r="AN160" i="7"/>
  <c r="BW159" i="7"/>
  <c r="CI154" i="7"/>
  <c r="U179" i="7"/>
  <c r="E139" i="7"/>
  <c r="K212" i="7"/>
  <c r="BD176" i="7"/>
  <c r="BW183" i="7"/>
  <c r="I155" i="7"/>
  <c r="F226" i="7"/>
  <c r="BZ128" i="7"/>
  <c r="CI163" i="7"/>
  <c r="BS169" i="7"/>
  <c r="AB222" i="7"/>
  <c r="DD178" i="7"/>
  <c r="CU226" i="7"/>
  <c r="AO199" i="7"/>
  <c r="K175" i="7"/>
  <c r="CZ143" i="7"/>
  <c r="CQ151" i="7"/>
  <c r="BA182" i="7"/>
  <c r="CD205" i="7"/>
  <c r="M183" i="7"/>
  <c r="W163" i="7"/>
  <c r="CO223" i="7"/>
  <c r="Y211" i="7"/>
  <c r="BN173" i="7"/>
  <c r="K125" i="7"/>
  <c r="T169" i="7"/>
  <c r="CO169" i="7"/>
  <c r="BF201" i="7"/>
  <c r="J205" i="7"/>
  <c r="BP136" i="7"/>
  <c r="L179" i="7"/>
  <c r="BT187" i="7"/>
  <c r="CO218" i="7"/>
  <c r="BS182" i="7"/>
  <c r="CQ168" i="7"/>
  <c r="N139" i="7"/>
  <c r="AS207" i="7"/>
  <c r="BZ157" i="7"/>
  <c r="AM182" i="7"/>
  <c r="AF198" i="7"/>
  <c r="CW196" i="7"/>
  <c r="DA187" i="7"/>
  <c r="G161" i="7"/>
  <c r="CE224" i="7"/>
  <c r="AN122" i="7"/>
  <c r="BX168" i="7"/>
  <c r="BG217" i="7"/>
  <c r="CW200" i="7"/>
  <c r="CG225" i="7"/>
  <c r="BX167" i="7"/>
  <c r="BP131" i="7"/>
  <c r="CX152" i="7"/>
  <c r="CL127" i="7"/>
  <c r="CQ195" i="7"/>
  <c r="AO165" i="7"/>
  <c r="V185" i="7"/>
  <c r="CZ162" i="7"/>
  <c r="CG223" i="7"/>
  <c r="T180" i="7"/>
  <c r="G196" i="7"/>
  <c r="AG134" i="7"/>
  <c r="BE157" i="7"/>
  <c r="BP166" i="7"/>
  <c r="DB133" i="7"/>
  <c r="W164" i="7"/>
  <c r="BN151" i="7"/>
  <c r="BD119" i="7"/>
  <c r="K151" i="7"/>
  <c r="BR135" i="7"/>
  <c r="AD194" i="7"/>
  <c r="M130" i="7"/>
  <c r="AX173" i="7"/>
  <c r="DE164" i="7"/>
  <c r="CT221" i="7"/>
  <c r="AA162" i="7"/>
  <c r="AG217" i="7"/>
  <c r="DE192" i="7"/>
  <c r="BG199" i="7"/>
  <c r="CY148" i="7"/>
  <c r="BK212" i="7"/>
  <c r="Y201" i="7"/>
  <c r="BY215" i="7"/>
  <c r="BH179" i="7"/>
  <c r="F204" i="7"/>
  <c r="CB188" i="7"/>
  <c r="AU132" i="7"/>
  <c r="AX217" i="7"/>
  <c r="Y154" i="7"/>
  <c r="BX148" i="7"/>
  <c r="AM198" i="7"/>
  <c r="DF138" i="7"/>
  <c r="BV191" i="7"/>
  <c r="I217" i="7"/>
  <c r="AI197" i="7"/>
  <c r="BL168" i="7"/>
  <c r="S202" i="7"/>
  <c r="BK198" i="7"/>
  <c r="CN163" i="7"/>
  <c r="CB192" i="7"/>
  <c r="CS207" i="7"/>
  <c r="CJ169" i="7"/>
  <c r="AS178" i="7"/>
  <c r="CT146" i="7"/>
  <c r="BE195" i="7"/>
  <c r="CU189" i="7"/>
  <c r="K170" i="7"/>
  <c r="AI146" i="7"/>
  <c r="BR130" i="7"/>
  <c r="AO223" i="7"/>
  <c r="I216" i="7"/>
  <c r="BQ226" i="7"/>
  <c r="AH135" i="7"/>
  <c r="Q209" i="7"/>
  <c r="BM125" i="7"/>
  <c r="BD128" i="7"/>
  <c r="O165" i="7"/>
  <c r="U120" i="7"/>
  <c r="AQ156" i="7"/>
  <c r="AI216" i="7"/>
  <c r="E196" i="7"/>
  <c r="CS156" i="7"/>
  <c r="DB166" i="7"/>
  <c r="CS183" i="7"/>
  <c r="AW217" i="7"/>
  <c r="Z132" i="7"/>
  <c r="S136" i="7"/>
  <c r="AX190" i="7"/>
  <c r="CC208" i="7"/>
  <c r="J120" i="7"/>
  <c r="AR156" i="7"/>
  <c r="CY203" i="7"/>
  <c r="BW165" i="7"/>
  <c r="X203" i="7"/>
  <c r="BC172" i="7"/>
  <c r="AX171" i="7"/>
  <c r="BS190" i="7"/>
  <c r="AF192" i="7"/>
  <c r="CB194" i="7"/>
  <c r="BH226" i="7"/>
  <c r="AA120" i="7"/>
  <c r="CH148" i="7"/>
  <c r="AV151" i="7"/>
  <c r="AV143" i="7"/>
  <c r="BU137" i="7"/>
  <c r="K123" i="7"/>
  <c r="K147" i="7"/>
  <c r="CC202" i="7"/>
  <c r="Y168" i="7"/>
  <c r="BJ180" i="7"/>
  <c r="BK151" i="7"/>
  <c r="CS122" i="7"/>
  <c r="CB219" i="7"/>
  <c r="DE147" i="7"/>
  <c r="CB137" i="7"/>
  <c r="V205" i="7"/>
  <c r="CQ217" i="7"/>
  <c r="CT199" i="7"/>
  <c r="DA142" i="7"/>
  <c r="M143" i="7"/>
  <c r="BO196" i="7"/>
  <c r="DE163" i="7"/>
  <c r="CD149" i="7"/>
  <c r="CL140" i="7"/>
  <c r="DF205" i="7"/>
  <c r="CE144" i="7"/>
  <c r="BG216" i="7"/>
  <c r="AZ152" i="7"/>
  <c r="AI136" i="7"/>
  <c r="BV127" i="7"/>
  <c r="Y139" i="7"/>
  <c r="AL153" i="7"/>
  <c r="AQ215" i="7"/>
  <c r="BR214" i="7"/>
  <c r="Z148" i="7"/>
  <c r="V119" i="7"/>
  <c r="CA166" i="7"/>
  <c r="BS222" i="7"/>
  <c r="BU216" i="7"/>
  <c r="Y203" i="7"/>
  <c r="CA208" i="7"/>
  <c r="N166" i="7"/>
  <c r="AA184" i="7"/>
  <c r="AC148" i="7"/>
  <c r="BU168" i="7"/>
  <c r="AB178" i="7"/>
  <c r="Q196" i="7"/>
  <c r="AW182" i="7"/>
  <c r="CT177" i="7"/>
  <c r="CU180" i="7"/>
  <c r="BY194" i="7"/>
  <c r="BG130" i="7"/>
  <c r="BV189" i="7"/>
  <c r="BY150" i="7"/>
  <c r="K153" i="7"/>
  <c r="BN221" i="7"/>
  <c r="L201" i="7"/>
  <c r="BK140" i="7"/>
  <c r="W134" i="7"/>
  <c r="CT136" i="7"/>
  <c r="DC220" i="7"/>
  <c r="G215" i="7"/>
  <c r="AX142" i="7"/>
  <c r="AA145" i="7"/>
  <c r="CF159" i="7"/>
  <c r="BW177" i="7"/>
  <c r="CL222" i="7"/>
  <c r="AU197" i="7"/>
  <c r="CH176" i="7"/>
  <c r="DB184" i="7"/>
  <c r="AJ133" i="7"/>
  <c r="BM127" i="7"/>
  <c r="CI215" i="7"/>
  <c r="BP169" i="7"/>
  <c r="AP164" i="7"/>
  <c r="AE213" i="7"/>
  <c r="BF212" i="7"/>
  <c r="BB143" i="7"/>
  <c r="AI126" i="7"/>
  <c r="CO151" i="7"/>
  <c r="CZ172" i="7"/>
  <c r="AM166" i="7"/>
  <c r="AX211" i="7"/>
  <c r="AD145" i="7"/>
  <c r="BW160" i="7"/>
  <c r="S221" i="7"/>
  <c r="CS224" i="7"/>
  <c r="L153" i="7"/>
  <c r="CD126" i="7"/>
  <c r="CE132" i="7"/>
  <c r="CX202" i="7"/>
  <c r="CX147" i="7"/>
  <c r="CX146" i="7"/>
  <c r="DE136" i="7"/>
  <c r="DE166" i="7"/>
  <c r="AL194" i="7"/>
  <c r="BJ202" i="7"/>
  <c r="DC150" i="7"/>
  <c r="CP151" i="7"/>
  <c r="AU161" i="7"/>
  <c r="AL178" i="7"/>
  <c r="AQ193" i="7"/>
  <c r="BN202" i="7"/>
  <c r="CH193" i="7"/>
  <c r="AR195" i="7"/>
  <c r="AM174" i="7"/>
  <c r="AT165" i="7"/>
  <c r="I122" i="7"/>
  <c r="BV131" i="7"/>
  <c r="DF174" i="7"/>
  <c r="AF205" i="7"/>
  <c r="CL133" i="7"/>
  <c r="BG122" i="7"/>
  <c r="W226" i="7"/>
  <c r="BD149" i="7"/>
  <c r="AK175" i="7"/>
  <c r="BE169" i="7"/>
  <c r="AG141" i="7"/>
  <c r="BX164" i="7"/>
  <c r="N192" i="7"/>
  <c r="DF148" i="7"/>
  <c r="AV147" i="7"/>
  <c r="V195" i="7"/>
  <c r="CK185" i="7"/>
  <c r="P120" i="7"/>
  <c r="CH190" i="7"/>
  <c r="AN215" i="7"/>
  <c r="AX148" i="7"/>
  <c r="AK208" i="7"/>
  <c r="CL142" i="7"/>
  <c r="AF222" i="7"/>
  <c r="CB119" i="7"/>
  <c r="BO194" i="7"/>
  <c r="CI155" i="7"/>
  <c r="AD219" i="7"/>
  <c r="AW119" i="7"/>
  <c r="AT198" i="7"/>
  <c r="CJ175" i="7"/>
  <c r="CD145" i="7"/>
  <c r="DC182" i="7"/>
  <c r="CJ218" i="7"/>
  <c r="O218" i="7"/>
  <c r="BB192" i="7"/>
  <c r="BI172" i="7"/>
  <c r="J135" i="7"/>
  <c r="AV145" i="7"/>
  <c r="N137" i="7"/>
  <c r="CZ197" i="7"/>
  <c r="AL184" i="7"/>
  <c r="AO205" i="7"/>
  <c r="AF163" i="7"/>
  <c r="AL192" i="7"/>
  <c r="CF180" i="7"/>
  <c r="CC191" i="7"/>
  <c r="AL188" i="7"/>
  <c r="DC223" i="7"/>
  <c r="CW146" i="7"/>
  <c r="BL225" i="7"/>
  <c r="CX189" i="7"/>
  <c r="Y193" i="7"/>
  <c r="BR137" i="7"/>
  <c r="AZ166" i="7"/>
  <c r="AQ196" i="7"/>
  <c r="S224" i="7"/>
  <c r="X187" i="7"/>
  <c r="BV162" i="7"/>
  <c r="CU163" i="7"/>
  <c r="AO164" i="7"/>
  <c r="CH216" i="7"/>
  <c r="BD148" i="7"/>
  <c r="DB194" i="7"/>
  <c r="BG185" i="7"/>
  <c r="AF133" i="7"/>
  <c r="AZ221" i="7"/>
  <c r="CA173" i="7"/>
  <c r="CS166" i="7"/>
  <c r="V170" i="7"/>
  <c r="CG124" i="7"/>
  <c r="S212" i="7"/>
  <c r="Z127" i="7"/>
  <c r="U208" i="7"/>
  <c r="CG209" i="7"/>
  <c r="CQ156" i="7"/>
  <c r="BK207" i="7"/>
  <c r="CR221" i="7"/>
  <c r="AB142" i="7"/>
  <c r="CB150" i="7"/>
  <c r="AT126" i="7"/>
  <c r="CB225" i="7"/>
  <c r="BA126" i="7"/>
  <c r="S155" i="7"/>
  <c r="BN171" i="7"/>
  <c r="BJ224" i="7"/>
  <c r="CZ214" i="7"/>
  <c r="CO145" i="7"/>
  <c r="BE201" i="7"/>
  <c r="BL202" i="7"/>
  <c r="I211" i="7"/>
  <c r="BV160" i="7"/>
  <c r="U177" i="7"/>
  <c r="AJ134" i="7"/>
  <c r="M216" i="7"/>
  <c r="AJ210" i="7"/>
  <c r="BY159" i="7"/>
  <c r="M142" i="7"/>
  <c r="CQ203" i="7"/>
  <c r="AG203" i="7"/>
  <c r="AC207" i="7"/>
  <c r="AB150" i="7"/>
  <c r="AW140" i="7"/>
  <c r="CN145" i="7"/>
  <c r="W198" i="7"/>
  <c r="CC199" i="7"/>
  <c r="N179" i="7"/>
  <c r="T155" i="7"/>
  <c r="AO129" i="7"/>
  <c r="K178" i="7"/>
  <c r="BH160" i="7"/>
  <c r="BB176" i="7"/>
  <c r="DG142" i="7"/>
  <c r="CZ191" i="7"/>
  <c r="BT178" i="7"/>
  <c r="BH177" i="7"/>
  <c r="AH120" i="7"/>
  <c r="AI217" i="7"/>
  <c r="BY122" i="7"/>
  <c r="AM218" i="7"/>
  <c r="L156" i="7"/>
  <c r="CT131" i="7"/>
  <c r="AA219" i="7"/>
  <c r="CJ199" i="7"/>
  <c r="CW179" i="7"/>
  <c r="AH127" i="7"/>
  <c r="CP181" i="7"/>
  <c r="AL159" i="7"/>
  <c r="DE219" i="7"/>
  <c r="BL180" i="7"/>
  <c r="AD160" i="7"/>
  <c r="CU156" i="7"/>
  <c r="DE176" i="7"/>
  <c r="U164" i="7"/>
  <c r="AC182" i="7"/>
  <c r="AL201" i="7"/>
  <c r="BH178" i="7"/>
  <c r="DG152" i="7"/>
  <c r="E123" i="7"/>
  <c r="AJ170" i="7"/>
  <c r="AZ179" i="7"/>
  <c r="Z222" i="7"/>
  <c r="AD185" i="7"/>
  <c r="BZ145" i="7"/>
  <c r="BF188" i="7"/>
  <c r="BJ139" i="7"/>
  <c r="AH191" i="7"/>
  <c r="BJ222" i="7"/>
  <c r="AN211" i="7"/>
  <c r="G190" i="7"/>
  <c r="S195" i="7"/>
  <c r="DC120" i="7"/>
  <c r="BD194" i="7"/>
  <c r="AB137" i="7"/>
  <c r="CM128" i="7"/>
  <c r="AU182" i="7"/>
  <c r="CF176" i="7"/>
  <c r="M153" i="7"/>
  <c r="BD125" i="7"/>
  <c r="CD129" i="7"/>
  <c r="CL184" i="7"/>
  <c r="CO120" i="7"/>
  <c r="K124" i="7"/>
  <c r="BT139" i="7"/>
  <c r="K197" i="7"/>
  <c r="CM186" i="7"/>
  <c r="CR193" i="7"/>
  <c r="AA123" i="7"/>
  <c r="CU162" i="7"/>
  <c r="AK195" i="7"/>
  <c r="AS182" i="7"/>
  <c r="AC171" i="7"/>
  <c r="R194" i="7"/>
  <c r="DC133" i="7"/>
  <c r="BW164" i="7"/>
  <c r="CC196" i="7"/>
  <c r="AH189" i="7"/>
  <c r="AX167" i="7"/>
  <c r="Q157" i="7"/>
  <c r="AX163" i="7"/>
  <c r="G189" i="7"/>
  <c r="CK159" i="7"/>
  <c r="CA169" i="7"/>
  <c r="DD209" i="7"/>
  <c r="AX175" i="7"/>
  <c r="DE128" i="7"/>
  <c r="Q204" i="7"/>
  <c r="CT205" i="7"/>
  <c r="BQ180" i="7"/>
  <c r="BN150" i="7"/>
  <c r="CV139" i="7"/>
  <c r="CE223" i="7"/>
  <c r="DG153" i="7"/>
  <c r="BT127" i="7"/>
  <c r="AM199" i="7"/>
  <c r="AE198" i="7"/>
  <c r="DG149" i="7"/>
  <c r="J148" i="7"/>
  <c r="CW132" i="7"/>
  <c r="AY174" i="7"/>
  <c r="CQ172" i="7"/>
  <c r="T184" i="7"/>
  <c r="CR138" i="7"/>
  <c r="DG129" i="7"/>
  <c r="CE169" i="7"/>
  <c r="J131" i="7"/>
  <c r="BF208" i="7"/>
  <c r="BR179" i="7"/>
  <c r="BV149" i="7"/>
  <c r="X195" i="7"/>
  <c r="L214" i="7"/>
  <c r="BG138" i="7"/>
  <c r="BS213" i="7"/>
  <c r="CQ119" i="7"/>
  <c r="AH195" i="7"/>
  <c r="CN215" i="7"/>
  <c r="AF182" i="7"/>
  <c r="AA146" i="7"/>
  <c r="BE175" i="7"/>
  <c r="CY135" i="7"/>
  <c r="AH185" i="7"/>
  <c r="CW224" i="7"/>
  <c r="BN185" i="7"/>
  <c r="CM185" i="7"/>
  <c r="CW212" i="7"/>
  <c r="CW182" i="7"/>
  <c r="BD213" i="7"/>
  <c r="CC149" i="7"/>
  <c r="DF152" i="7"/>
  <c r="BT184" i="7"/>
  <c r="AL185" i="7"/>
  <c r="AM173" i="7"/>
  <c r="CS141" i="7"/>
  <c r="CX133" i="7"/>
  <c r="CV208" i="7"/>
  <c r="AE201" i="7"/>
  <c r="AZ126" i="7"/>
  <c r="CR177" i="7"/>
  <c r="X202" i="7"/>
  <c r="CS167" i="7"/>
  <c r="AV176" i="7"/>
  <c r="BB207" i="7"/>
  <c r="CJ145" i="7"/>
  <c r="H223" i="7"/>
  <c r="M202" i="7"/>
  <c r="CX213" i="7"/>
  <c r="DA200" i="7"/>
  <c r="CE208" i="7"/>
  <c r="BP141" i="7"/>
  <c r="AH221" i="7"/>
  <c r="AU167" i="7"/>
  <c r="AD146" i="7"/>
  <c r="E147" i="7"/>
  <c r="DC141" i="7"/>
  <c r="AD179" i="7"/>
  <c r="CC206" i="7"/>
  <c r="BL171" i="7"/>
  <c r="DD121" i="7"/>
  <c r="K202" i="7"/>
  <c r="AJ225" i="7"/>
  <c r="AZ128" i="7"/>
  <c r="AC197" i="7"/>
  <c r="CQ173" i="7"/>
  <c r="CP148" i="7"/>
  <c r="CY193" i="7"/>
  <c r="AF226" i="7"/>
  <c r="DF220" i="7"/>
  <c r="AT131" i="7"/>
  <c r="BT152" i="7"/>
  <c r="AR187" i="7"/>
  <c r="BE225" i="7"/>
  <c r="AH180" i="7"/>
  <c r="AI132" i="7"/>
  <c r="Z178" i="7"/>
  <c r="AP152" i="7"/>
  <c r="CM208" i="7"/>
  <c r="AF175" i="7"/>
  <c r="BA168" i="7"/>
  <c r="J156" i="7"/>
  <c r="O170" i="7"/>
  <c r="AK151" i="7"/>
  <c r="F147" i="7"/>
  <c r="U213" i="7"/>
  <c r="AW136" i="7"/>
  <c r="AZ176" i="7"/>
  <c r="BB213" i="7"/>
  <c r="CX221" i="7"/>
  <c r="BH188" i="7"/>
  <c r="AM141" i="7"/>
  <c r="CH175" i="7"/>
  <c r="AO182" i="7"/>
  <c r="Y166" i="7"/>
  <c r="AE177" i="7"/>
  <c r="E193" i="7"/>
  <c r="CW220" i="7"/>
  <c r="AD210" i="7"/>
  <c r="AH139" i="7"/>
  <c r="BS217" i="7"/>
  <c r="BH125" i="7"/>
  <c r="BY188" i="7"/>
  <c r="BC152" i="7"/>
  <c r="R176" i="7"/>
  <c r="BU165" i="7"/>
  <c r="V134" i="7"/>
  <c r="BC182" i="7"/>
  <c r="BR175" i="7"/>
  <c r="CY192" i="7"/>
  <c r="AZ167" i="7"/>
  <c r="DC131" i="7"/>
  <c r="DD186" i="7"/>
  <c r="BU161" i="7"/>
  <c r="CC139" i="7"/>
  <c r="T128" i="7"/>
  <c r="BU129" i="7"/>
  <c r="AY119" i="7"/>
  <c r="CD127" i="7"/>
  <c r="BB223" i="7"/>
  <c r="CC205" i="7"/>
  <c r="DB162" i="7"/>
  <c r="AF181" i="7"/>
  <c r="CY200" i="7"/>
  <c r="K215" i="7"/>
  <c r="CP214" i="7"/>
  <c r="AU124" i="7"/>
  <c r="BM168" i="7"/>
  <c r="AX172" i="7"/>
  <c r="BO178" i="7"/>
  <c r="BJ184" i="7"/>
  <c r="J169" i="7"/>
  <c r="AK172" i="7"/>
  <c r="CQ146" i="7"/>
  <c r="CU138" i="7"/>
  <c r="BH119" i="7"/>
  <c r="CI221" i="7"/>
  <c r="BX149" i="7"/>
  <c r="BK141" i="7"/>
  <c r="CB205" i="7"/>
  <c r="BR188" i="7"/>
  <c r="CO140" i="7"/>
  <c r="AD220" i="7"/>
  <c r="BY142" i="7"/>
  <c r="CB215" i="7"/>
  <c r="CB197" i="7"/>
  <c r="AT202" i="7"/>
  <c r="AD151" i="7"/>
  <c r="BZ149" i="7"/>
  <c r="DE129" i="7"/>
  <c r="AA224" i="7"/>
  <c r="AO189" i="7"/>
  <c r="M159" i="7"/>
  <c r="Y188" i="7"/>
  <c r="BP156" i="7"/>
  <c r="I141" i="7"/>
  <c r="BS136" i="7"/>
  <c r="AK123" i="7"/>
  <c r="AB172" i="7"/>
  <c r="F178" i="7"/>
  <c r="AO174" i="7"/>
  <c r="BC170" i="7"/>
  <c r="X183" i="7"/>
  <c r="CX186" i="7"/>
  <c r="CN132" i="7"/>
  <c r="CM141" i="7"/>
  <c r="BU139" i="7"/>
  <c r="BK223" i="7"/>
  <c r="BM162" i="7"/>
  <c r="CK122" i="7"/>
  <c r="CL162" i="7"/>
  <c r="CO191" i="7"/>
  <c r="BD165" i="7"/>
  <c r="S119" i="7"/>
  <c r="J189" i="7"/>
  <c r="BS185" i="7"/>
  <c r="AQ182" i="7"/>
  <c r="DG127" i="7"/>
  <c r="BV166" i="7"/>
  <c r="CQ125" i="7"/>
  <c r="BK163" i="7"/>
  <c r="CP169" i="7"/>
  <c r="CY177" i="7"/>
  <c r="CB223" i="7"/>
  <c r="BY198" i="7"/>
  <c r="DB142" i="7"/>
  <c r="BY138" i="7"/>
  <c r="DE181" i="7"/>
  <c r="F179" i="7"/>
  <c r="CJ219" i="7"/>
  <c r="DF151" i="7"/>
  <c r="BR150" i="7"/>
  <c r="G218" i="7"/>
  <c r="S131" i="7"/>
  <c r="Y206" i="7"/>
  <c r="CC172" i="7"/>
  <c r="AE120" i="7"/>
  <c r="AE209" i="7"/>
  <c r="AU173" i="7"/>
  <c r="DF131" i="7"/>
  <c r="AV150" i="7"/>
  <c r="AN164" i="7"/>
  <c r="DC181" i="7"/>
  <c r="DD145" i="7"/>
  <c r="AI225" i="7"/>
  <c r="U182" i="7"/>
  <c r="Y179" i="7"/>
  <c r="AW171" i="7"/>
  <c r="CB154" i="7"/>
  <c r="BB189" i="7"/>
  <c r="S134" i="7"/>
  <c r="AC174" i="7"/>
  <c r="N167" i="7"/>
  <c r="AJ140" i="7"/>
  <c r="Y218" i="7"/>
  <c r="CU224" i="7"/>
  <c r="AD129" i="7"/>
  <c r="E184" i="7"/>
  <c r="BU131" i="7"/>
  <c r="AD181" i="7"/>
  <c r="CJ172" i="7"/>
  <c r="CP212" i="7"/>
  <c r="Y204" i="7"/>
  <c r="BZ194" i="7"/>
  <c r="DD211" i="7"/>
  <c r="BV194" i="7"/>
  <c r="CL198" i="7"/>
  <c r="BD171" i="7"/>
  <c r="R156" i="7"/>
  <c r="Y189" i="7"/>
  <c r="DB181" i="7"/>
  <c r="AX126" i="7"/>
  <c r="BO175" i="7"/>
  <c r="M211" i="7"/>
  <c r="CG153" i="7"/>
  <c r="CG180" i="7"/>
  <c r="CU140" i="7"/>
  <c r="BR199" i="7"/>
  <c r="AX121" i="7"/>
  <c r="BM146" i="7"/>
  <c r="BO158" i="7"/>
  <c r="AA156" i="7"/>
  <c r="CP180" i="7"/>
  <c r="CZ167" i="7"/>
  <c r="CQ188" i="7"/>
  <c r="F152" i="7"/>
  <c r="BM200" i="7"/>
  <c r="BZ123" i="7"/>
  <c r="CL181" i="7"/>
  <c r="BM154" i="7"/>
  <c r="CR187" i="7"/>
  <c r="BI151" i="7"/>
  <c r="AY153" i="7"/>
  <c r="AN159" i="7"/>
  <c r="BS211" i="7"/>
  <c r="BO120" i="7"/>
  <c r="H122" i="7"/>
  <c r="CA163" i="7"/>
  <c r="BD134" i="7"/>
  <c r="V133" i="7"/>
  <c r="AE148" i="7"/>
  <c r="AH130" i="7"/>
  <c r="DA166" i="7"/>
  <c r="R158" i="7"/>
  <c r="CZ212" i="7"/>
  <c r="AN169" i="7"/>
  <c r="BM148" i="7"/>
  <c r="BQ210" i="7"/>
  <c r="P133" i="7"/>
  <c r="DA202" i="7"/>
  <c r="BI192" i="7"/>
  <c r="I178" i="7"/>
  <c r="BR181" i="7"/>
  <c r="AV190" i="7"/>
  <c r="AA142" i="7"/>
  <c r="BZ196" i="7"/>
  <c r="DG218" i="7"/>
  <c r="CE214" i="7"/>
  <c r="CO138" i="7"/>
  <c r="BL185" i="7"/>
  <c r="CX178" i="7"/>
  <c r="AJ173" i="7"/>
  <c r="T154" i="7"/>
  <c r="BM212" i="7"/>
  <c r="CQ169" i="7"/>
  <c r="AG178" i="7"/>
  <c r="BP179" i="7"/>
  <c r="CN144" i="7"/>
  <c r="Y226" i="7"/>
  <c r="Q215" i="7"/>
  <c r="CY211" i="7"/>
  <c r="CU199" i="7"/>
  <c r="R135" i="7"/>
  <c r="CH152" i="7"/>
  <c r="AC216" i="7"/>
  <c r="CA184" i="7"/>
  <c r="V196" i="7"/>
  <c r="BA209" i="7"/>
  <c r="BW195" i="7"/>
  <c r="CV224" i="7"/>
  <c r="BR225" i="7"/>
  <c r="BU202" i="7"/>
  <c r="G198" i="7"/>
  <c r="N127" i="7"/>
  <c r="CB151" i="7"/>
  <c r="CT224" i="7"/>
  <c r="V138" i="7"/>
  <c r="CV186" i="7"/>
  <c r="DG151" i="7"/>
  <c r="AC205" i="7"/>
  <c r="DG197" i="7"/>
  <c r="DE170" i="7"/>
  <c r="CM219" i="7"/>
  <c r="AL150" i="7"/>
  <c r="CL217" i="7"/>
  <c r="CB179" i="7"/>
  <c r="K154" i="7"/>
  <c r="CZ140" i="7"/>
  <c r="DF133" i="7"/>
  <c r="BV132" i="7"/>
  <c r="Y123" i="7"/>
  <c r="DC206" i="7"/>
  <c r="P212" i="7"/>
  <c r="V121" i="7"/>
  <c r="AA172" i="7"/>
  <c r="AU192" i="7"/>
  <c r="CB199" i="7"/>
  <c r="BY204" i="7"/>
  <c r="AV181" i="7"/>
  <c r="M204" i="7"/>
  <c r="S192" i="7"/>
  <c r="BT180" i="7"/>
  <c r="CZ155" i="7"/>
  <c r="AL165" i="7"/>
  <c r="CW184" i="7"/>
  <c r="DC156" i="7"/>
  <c r="AN135" i="7"/>
  <c r="BQ145" i="7"/>
  <c r="BK179" i="7"/>
  <c r="O197" i="7"/>
  <c r="G167" i="7"/>
  <c r="AY225" i="7"/>
  <c r="DC178" i="7"/>
  <c r="AW189" i="7"/>
  <c r="BI121" i="7"/>
  <c r="V159" i="7"/>
  <c r="CK160" i="7"/>
  <c r="DE200" i="7"/>
  <c r="BW204" i="7"/>
  <c r="DA130" i="7"/>
  <c r="AV186" i="7"/>
  <c r="W214" i="7"/>
  <c r="V219" i="7"/>
  <c r="CU218" i="7"/>
  <c r="CF124" i="7"/>
  <c r="CH191" i="7"/>
  <c r="H206" i="7"/>
  <c r="AP185" i="7"/>
  <c r="M179" i="7"/>
  <c r="CC156" i="7"/>
  <c r="BZ170" i="7"/>
  <c r="P151" i="7"/>
  <c r="DA148" i="7"/>
  <c r="BI168" i="7"/>
  <c r="AD176" i="7"/>
  <c r="M165" i="7"/>
  <c r="AD186" i="7"/>
  <c r="DA137" i="7"/>
  <c r="CV192" i="7"/>
  <c r="W120" i="7"/>
  <c r="AI178" i="7"/>
  <c r="DG194" i="7"/>
  <c r="CD179" i="7"/>
  <c r="CP177" i="7"/>
  <c r="AI224" i="7"/>
  <c r="DD206" i="7"/>
  <c r="BO127" i="7"/>
  <c r="AH186" i="7"/>
  <c r="U174" i="7"/>
  <c r="AH197" i="7"/>
  <c r="BI155" i="7"/>
  <c r="CI205" i="7"/>
  <c r="AQ122" i="7"/>
  <c r="CA172" i="7"/>
  <c r="CX154" i="7"/>
  <c r="CS172" i="7"/>
  <c r="Z192" i="7"/>
  <c r="BR129" i="7"/>
  <c r="V148" i="7"/>
  <c r="AQ180" i="7"/>
  <c r="BX210" i="7"/>
  <c r="CU183" i="7"/>
  <c r="DD202" i="7"/>
  <c r="CW163" i="7"/>
  <c r="BK209" i="7"/>
  <c r="K188" i="7"/>
  <c r="AP195" i="7"/>
  <c r="AK194" i="7"/>
  <c r="CE207" i="7"/>
  <c r="CR144" i="7"/>
  <c r="AQ149" i="7"/>
  <c r="DF121" i="7"/>
  <c r="BY207" i="7"/>
  <c r="M182" i="7"/>
  <c r="BA207" i="7"/>
  <c r="CI159" i="7"/>
  <c r="P119" i="7"/>
  <c r="Q206" i="7"/>
  <c r="J160" i="7"/>
  <c r="L159" i="7"/>
  <c r="DC179" i="7"/>
  <c r="CE147" i="7"/>
  <c r="CE170" i="7"/>
  <c r="M218" i="7"/>
  <c r="M147" i="7"/>
  <c r="BT189" i="7"/>
  <c r="BR176" i="7"/>
  <c r="BS223" i="7"/>
  <c r="AO211" i="7"/>
  <c r="F193" i="7"/>
  <c r="H123" i="7"/>
  <c r="CP217" i="7"/>
  <c r="DE221" i="7"/>
  <c r="CI151" i="7"/>
  <c r="AC125" i="7"/>
  <c r="AB176" i="7"/>
  <c r="AO137" i="7"/>
  <c r="DD123" i="7"/>
  <c r="AO198" i="7"/>
  <c r="CQ187" i="7"/>
  <c r="AP124" i="7"/>
  <c r="DB156" i="7"/>
  <c r="H225" i="7"/>
  <c r="AD199" i="7"/>
  <c r="DG195" i="7"/>
  <c r="DC176" i="7"/>
  <c r="BW146" i="7"/>
  <c r="BZ188" i="7"/>
  <c r="BA167" i="7"/>
  <c r="AW181" i="7"/>
  <c r="AK131" i="7"/>
  <c r="Q127" i="7"/>
  <c r="Z143" i="7"/>
  <c r="AA206" i="7"/>
  <c r="CE185" i="7"/>
  <c r="BA183" i="7"/>
  <c r="CE137" i="7"/>
  <c r="AN222" i="7"/>
  <c r="BQ138" i="7"/>
  <c r="Q213" i="7"/>
  <c r="CF134" i="7"/>
  <c r="G148" i="7"/>
  <c r="CL183" i="7"/>
  <c r="BD144" i="7"/>
  <c r="CL199" i="7"/>
  <c r="AJ221" i="7"/>
  <c r="R181" i="7"/>
  <c r="AU204" i="7"/>
  <c r="AM149" i="7"/>
  <c r="W220" i="7"/>
  <c r="P164" i="7"/>
  <c r="BS184" i="7"/>
  <c r="BC214" i="7"/>
  <c r="CQ222" i="7"/>
  <c r="DG144" i="7"/>
  <c r="F158" i="7"/>
  <c r="R191" i="7"/>
  <c r="BI206" i="7"/>
  <c r="AF169" i="7"/>
  <c r="CY130" i="7"/>
  <c r="F140" i="7"/>
  <c r="CM220" i="7"/>
  <c r="F150" i="7"/>
  <c r="BP174" i="7"/>
  <c r="DE153" i="7"/>
  <c r="BD222" i="7"/>
  <c r="CS216" i="7"/>
  <c r="AA194" i="7"/>
  <c r="U147" i="7"/>
  <c r="N159" i="7"/>
  <c r="W213" i="7"/>
  <c r="L132" i="7"/>
  <c r="BZ161" i="7"/>
  <c r="CS187" i="7"/>
  <c r="BN191" i="7"/>
  <c r="AC163" i="7"/>
  <c r="CV127" i="7"/>
  <c r="AL148" i="7"/>
  <c r="DB119" i="7"/>
  <c r="D178" i="7" l="1"/>
  <c r="DH178" i="7" s="1"/>
  <c r="N69" i="8" s="1"/>
  <c r="D167" i="7"/>
  <c r="DH167" i="7" s="1"/>
  <c r="N58" i="8" s="1"/>
  <c r="D198" i="7"/>
  <c r="DH198" i="7" s="1"/>
  <c r="N89" i="8" s="1"/>
  <c r="D123" i="7"/>
  <c r="DH123" i="7" s="1"/>
  <c r="N14" i="8" s="1"/>
  <c r="D203" i="7"/>
  <c r="DH203" i="7" s="1"/>
  <c r="N94" i="8" s="1"/>
  <c r="D164" i="7"/>
  <c r="DH164" i="7" s="1"/>
  <c r="N55" i="8" s="1"/>
  <c r="D201" i="7"/>
  <c r="DH201" i="7" s="1"/>
  <c r="N92" i="8" s="1"/>
  <c r="D162" i="7"/>
  <c r="DH162" i="7" s="1"/>
  <c r="N53" i="8" s="1"/>
  <c r="D151" i="7"/>
  <c r="DH151" i="7" s="1"/>
  <c r="N42" i="8" s="1"/>
  <c r="D192" i="7"/>
  <c r="DH192" i="7" s="1"/>
  <c r="N83" i="8" s="1"/>
  <c r="D213" i="7"/>
  <c r="DH213" i="7" s="1"/>
  <c r="N104" i="8" s="1"/>
  <c r="D226" i="7"/>
  <c r="DH226" i="7" s="1"/>
  <c r="N117" i="8" s="1"/>
  <c r="D145" i="7"/>
  <c r="DH145" i="7" s="1"/>
  <c r="N36" i="8" s="1"/>
  <c r="D196" i="7"/>
  <c r="DH196" i="7" s="1"/>
  <c r="N87" i="8" s="1"/>
  <c r="D191" i="7"/>
  <c r="DH191" i="7" s="1"/>
  <c r="N82" i="8" s="1"/>
  <c r="D127" i="7"/>
  <c r="DH127" i="7" s="1"/>
  <c r="N18" i="8" s="1"/>
  <c r="D180" i="7"/>
  <c r="DH180" i="7" s="1"/>
  <c r="N71" i="8" s="1"/>
  <c r="D177" i="7"/>
  <c r="DH177" i="7" s="1"/>
  <c r="N68" i="8" s="1"/>
  <c r="D204" i="7"/>
  <c r="DH204" i="7" s="1"/>
  <c r="N95" i="8" s="1"/>
  <c r="D141" i="7"/>
  <c r="DH141" i="7" s="1"/>
  <c r="N32" i="8" s="1"/>
  <c r="D221" i="7"/>
  <c r="DH221" i="7" s="1"/>
  <c r="N112" i="8" s="1"/>
  <c r="D146" i="7"/>
  <c r="DH146" i="7" s="1"/>
  <c r="N37" i="8" s="1"/>
  <c r="D215" i="7"/>
  <c r="DH215" i="7" s="1"/>
  <c r="N106" i="8" s="1"/>
  <c r="D126" i="7"/>
  <c r="DH126" i="7" s="1"/>
  <c r="N17" i="8" s="1"/>
  <c r="D217" i="7"/>
  <c r="DH217" i="7" s="1"/>
  <c r="N108" i="8" s="1"/>
  <c r="D209" i="7"/>
  <c r="DH209" i="7" s="1"/>
  <c r="N100" i="8" s="1"/>
  <c r="D222" i="7"/>
  <c r="DH222" i="7" s="1"/>
  <c r="N113" i="8" s="1"/>
  <c r="D224" i="7"/>
  <c r="DH224" i="7" s="1"/>
  <c r="N115" i="8" s="1"/>
  <c r="D216" i="7"/>
  <c r="DH216" i="7" s="1"/>
  <c r="N107" i="8" s="1"/>
  <c r="D165" i="7"/>
  <c r="DH165" i="7" s="1"/>
  <c r="N56" i="8" s="1"/>
  <c r="D175" i="7"/>
  <c r="DH175" i="7" s="1"/>
  <c r="N66" i="8" s="1"/>
  <c r="D187" i="7"/>
  <c r="DH187" i="7" s="1"/>
  <c r="N78" i="8" s="1"/>
  <c r="D202" i="7"/>
  <c r="DH202" i="7" s="1"/>
  <c r="N93" i="8" s="1"/>
  <c r="D144" i="7"/>
  <c r="DH144" i="7" s="1"/>
  <c r="N35" i="8" s="1"/>
  <c r="D153" i="7"/>
  <c r="DH153" i="7" s="1"/>
  <c r="N44" i="8" s="1"/>
  <c r="D157" i="7"/>
  <c r="DH157" i="7" s="1"/>
  <c r="N48" i="8" s="1"/>
  <c r="D154" i="7"/>
  <c r="DH154" i="7" s="1"/>
  <c r="N45" i="8" s="1"/>
  <c r="D197" i="7"/>
  <c r="DH197" i="7" s="1"/>
  <c r="N88" i="8" s="1"/>
  <c r="D158" i="7"/>
  <c r="DH158" i="7" s="1"/>
  <c r="N49" i="8" s="1"/>
  <c r="D173" i="7"/>
  <c r="DH173" i="7" s="1"/>
  <c r="N64" i="8" s="1"/>
  <c r="D218" i="7"/>
  <c r="DH218" i="7" s="1"/>
  <c r="N109" i="8" s="1"/>
  <c r="D120" i="7"/>
  <c r="DH120" i="7" s="1"/>
  <c r="N11" i="8" s="1"/>
  <c r="D189" i="7"/>
  <c r="DH189" i="7" s="1"/>
  <c r="N80" i="8" s="1"/>
  <c r="D212" i="7"/>
  <c r="DH212" i="7" s="1"/>
  <c r="N103" i="8" s="1"/>
  <c r="D207" i="7"/>
  <c r="DH207" i="7" s="1"/>
  <c r="N98" i="8" s="1"/>
  <c r="D171" i="7"/>
  <c r="DH171" i="7" s="1"/>
  <c r="N62" i="8" s="1"/>
  <c r="D183" i="7"/>
  <c r="DH183" i="7" s="1"/>
  <c r="N74" i="8" s="1"/>
  <c r="D205" i="7"/>
  <c r="DH205" i="7" s="1"/>
  <c r="N96" i="8" s="1"/>
  <c r="D132" i="7"/>
  <c r="DH132" i="7" s="1"/>
  <c r="N23" i="8" s="1"/>
  <c r="D220" i="7"/>
  <c r="DH220" i="7" s="1"/>
  <c r="N111" i="8" s="1"/>
  <c r="D134" i="7"/>
  <c r="DH134" i="7" s="1"/>
  <c r="N25" i="8" s="1"/>
  <c r="D125" i="7"/>
  <c r="DH125" i="7" s="1"/>
  <c r="N16" i="8" s="1"/>
  <c r="D200" i="7"/>
  <c r="DH200" i="7" s="1"/>
  <c r="N91" i="8" s="1"/>
  <c r="D214" i="7"/>
  <c r="DH214" i="7" s="1"/>
  <c r="N105" i="8" s="1"/>
  <c r="D128" i="7"/>
  <c r="DH128" i="7" s="1"/>
  <c r="N19" i="8" s="1"/>
  <c r="D156" i="7"/>
  <c r="DH156" i="7" s="1"/>
  <c r="N47" i="8" s="1"/>
  <c r="D152" i="7"/>
  <c r="DH152" i="7" s="1"/>
  <c r="N43" i="8" s="1"/>
  <c r="D210" i="7"/>
  <c r="DH210" i="7" s="1"/>
  <c r="N101" i="8" s="1"/>
  <c r="D130" i="7"/>
  <c r="DH130" i="7" s="1"/>
  <c r="N21" i="8" s="1"/>
  <c r="D211" i="7"/>
  <c r="DH211" i="7" s="1"/>
  <c r="N102" i="8" s="1"/>
  <c r="D133" i="7"/>
  <c r="DH133" i="7" s="1"/>
  <c r="N24" i="8" s="1"/>
  <c r="D159" i="7"/>
  <c r="DH159" i="7" s="1"/>
  <c r="N50" i="8" s="1"/>
  <c r="D150" i="7"/>
  <c r="DH150" i="7" s="1"/>
  <c r="N41" i="8" s="1"/>
  <c r="D206" i="7"/>
  <c r="DH206" i="7" s="1"/>
  <c r="N97" i="8" s="1"/>
  <c r="D186" i="7"/>
  <c r="DH186" i="7" s="1"/>
  <c r="N77" i="8" s="1"/>
  <c r="D168" i="7"/>
  <c r="DH168" i="7" s="1"/>
  <c r="N59" i="8" s="1"/>
  <c r="D160" i="7"/>
  <c r="DH160" i="7" s="1"/>
  <c r="N51" i="8" s="1"/>
  <c r="D121" i="7"/>
  <c r="DH121" i="7" s="1"/>
  <c r="N12" i="8" s="1"/>
  <c r="D225" i="7"/>
  <c r="DH225" i="7" s="1"/>
  <c r="N116" i="8" s="1"/>
  <c r="D193" i="7"/>
  <c r="DH193" i="7" s="1"/>
  <c r="N84" i="8" s="1"/>
  <c r="D181" i="7"/>
  <c r="DH181" i="7" s="1"/>
  <c r="N72" i="8" s="1"/>
  <c r="D179" i="7"/>
  <c r="DH179" i="7" s="1"/>
  <c r="N70" i="8" s="1"/>
  <c r="D174" i="7"/>
  <c r="DH174" i="7" s="1"/>
  <c r="N65" i="8" s="1"/>
  <c r="D138" i="7"/>
  <c r="DH138" i="7" s="1"/>
  <c r="N29" i="8" s="1"/>
  <c r="D137" i="7"/>
  <c r="DH137" i="7" s="1"/>
  <c r="N28" i="8" s="1"/>
  <c r="D166" i="7"/>
  <c r="DH166" i="7" s="1"/>
  <c r="N57" i="8" s="1"/>
  <c r="D172" i="7"/>
  <c r="DH172" i="7" s="1"/>
  <c r="N63" i="8" s="1"/>
  <c r="D161" i="7"/>
  <c r="DH161" i="7" s="1"/>
  <c r="N52" i="8" s="1"/>
  <c r="D182" i="7"/>
  <c r="DH182" i="7" s="1"/>
  <c r="N73" i="8" s="1"/>
  <c r="D149" i="7"/>
  <c r="DH149" i="7" s="1"/>
  <c r="N40" i="8" s="1"/>
  <c r="DH118" i="7"/>
  <c r="D119" i="7"/>
  <c r="DH119" i="7" s="1"/>
  <c r="N10" i="8" s="1"/>
  <c r="O10" i="8" s="1"/>
  <c r="D170" i="7"/>
  <c r="DH170" i="7" s="1"/>
  <c r="N61" i="8" s="1"/>
  <c r="D142" i="7"/>
  <c r="DH142" i="7" s="1"/>
  <c r="N33" i="8" s="1"/>
  <c r="D139" i="7"/>
  <c r="DH139" i="7" s="1"/>
  <c r="N30" i="8" s="1"/>
  <c r="D124" i="7"/>
  <c r="DH124" i="7" s="1"/>
  <c r="N15" i="8" s="1"/>
  <c r="D140" i="7"/>
  <c r="DH140" i="7" s="1"/>
  <c r="N31" i="8" s="1"/>
  <c r="D188" i="7"/>
  <c r="DH188" i="7" s="1"/>
  <c r="N79" i="8" s="1"/>
  <c r="D194" i="7"/>
  <c r="DH194" i="7" s="1"/>
  <c r="N85" i="8" s="1"/>
  <c r="D219" i="7"/>
  <c r="DH219" i="7" s="1"/>
  <c r="N110" i="8" s="1"/>
  <c r="D184" i="7"/>
  <c r="DH184" i="7" s="1"/>
  <c r="N75" i="8" s="1"/>
  <c r="D122" i="7"/>
  <c r="DH122" i="7" s="1"/>
  <c r="N13" i="8" s="1"/>
  <c r="D199" i="7"/>
  <c r="DH199" i="7" s="1"/>
  <c r="N90" i="8" s="1"/>
  <c r="D148" i="7"/>
  <c r="DH148" i="7" s="1"/>
  <c r="N39" i="8" s="1"/>
  <c r="D169" i="7"/>
  <c r="DH169" i="7" s="1"/>
  <c r="N60" i="8" s="1"/>
  <c r="D223" i="7"/>
  <c r="DH223" i="7" s="1"/>
  <c r="N114" i="8" s="1"/>
  <c r="D176" i="7"/>
  <c r="DH176" i="7" s="1"/>
  <c r="N67" i="8" s="1"/>
  <c r="D190" i="7"/>
  <c r="DH190" i="7" s="1"/>
  <c r="N81" i="8" s="1"/>
  <c r="D163" i="7"/>
  <c r="DH163" i="7" s="1"/>
  <c r="N54" i="8" s="1"/>
  <c r="D131" i="7"/>
  <c r="DH131" i="7" s="1"/>
  <c r="N22" i="8" s="1"/>
  <c r="D185" i="7"/>
  <c r="DH185" i="7" s="1"/>
  <c r="N76" i="8" s="1"/>
  <c r="D143" i="7"/>
  <c r="DH143" i="7" s="1"/>
  <c r="N34" i="8" s="1"/>
  <c r="D136" i="7"/>
  <c r="DH136" i="7" s="1"/>
  <c r="N27" i="8" s="1"/>
  <c r="D208" i="7"/>
  <c r="DH208" i="7" s="1"/>
  <c r="N99" i="8" s="1"/>
  <c r="D147" i="7"/>
  <c r="DH147" i="7" s="1"/>
  <c r="N38" i="8" s="1"/>
  <c r="D155" i="7"/>
  <c r="DH155" i="7" s="1"/>
  <c r="N46" i="8" s="1"/>
  <c r="D129" i="7"/>
  <c r="DH129" i="7" s="1"/>
  <c r="N20" i="8" s="1"/>
  <c r="D195" i="7"/>
  <c r="DH195" i="7" s="1"/>
  <c r="N86" i="8" s="1"/>
  <c r="D135" i="7"/>
  <c r="DH135" i="7" s="1"/>
  <c r="N26" i="8" s="1"/>
  <c r="N118" i="8" l="1"/>
  <c r="AC62" i="8"/>
  <c r="K29" i="15"/>
  <c r="F80" i="19" s="1"/>
  <c r="D80" i="19" s="1"/>
  <c r="AG62" i="8"/>
  <c r="O62" i="8"/>
  <c r="P62" i="8"/>
  <c r="K29" i="14"/>
  <c r="F80" i="17" s="1"/>
  <c r="D80" i="17" s="1"/>
  <c r="AC40" i="8"/>
  <c r="O40" i="8"/>
  <c r="P40" i="8"/>
  <c r="AG40" i="8"/>
  <c r="AG38" i="8"/>
  <c r="P38" i="8"/>
  <c r="K19" i="14"/>
  <c r="F70" i="17" s="1"/>
  <c r="D70" i="17" s="1"/>
  <c r="O38" i="8"/>
  <c r="AC38" i="8"/>
  <c r="K19" i="15"/>
  <c r="F70" i="19" s="1"/>
  <c r="D70" i="19" s="1"/>
  <c r="O84" i="8"/>
  <c r="AC84" i="8"/>
  <c r="K39" i="15"/>
  <c r="F90" i="19" s="1"/>
  <c r="D90" i="19" s="1"/>
  <c r="P84" i="8"/>
  <c r="K41" i="14"/>
  <c r="F92" i="17" s="1"/>
  <c r="D92" i="17" s="1"/>
  <c r="K19" i="16"/>
  <c r="F70" i="21" s="1"/>
  <c r="D70" i="21" s="1"/>
  <c r="AG84" i="8"/>
  <c r="AG91" i="8"/>
  <c r="P91" i="8"/>
  <c r="AC91" i="8"/>
  <c r="O91" i="8"/>
  <c r="K48" i="14"/>
  <c r="F99" i="17" s="1"/>
  <c r="D99" i="17" s="1"/>
  <c r="AC44" i="8"/>
  <c r="P44" i="8"/>
  <c r="O44" i="8"/>
  <c r="AG44" i="8"/>
  <c r="AG79" i="8"/>
  <c r="AC79" i="8"/>
  <c r="P79" i="8"/>
  <c r="O79" i="8"/>
  <c r="K36" i="15"/>
  <c r="F87" i="19" s="1"/>
  <c r="D87" i="19" s="1"/>
  <c r="K16" i="16"/>
  <c r="F67" i="21" s="1"/>
  <c r="D67" i="21" s="1"/>
  <c r="K38" i="14"/>
  <c r="F89" i="17" s="1"/>
  <c r="D89" i="17" s="1"/>
  <c r="O74" i="8"/>
  <c r="AC74" i="8"/>
  <c r="P74" i="8"/>
  <c r="AG74" i="8"/>
  <c r="K34" i="14"/>
  <c r="F85" i="17" s="1"/>
  <c r="D85" i="17" s="1"/>
  <c r="AG20" i="8"/>
  <c r="P20" i="8"/>
  <c r="O20" i="8"/>
  <c r="AC20" i="8"/>
  <c r="P67" i="8"/>
  <c r="O67" i="8"/>
  <c r="AC67" i="8"/>
  <c r="AG67" i="8"/>
  <c r="AC111" i="8"/>
  <c r="AG111" i="8"/>
  <c r="P111" i="8"/>
  <c r="K60" i="14"/>
  <c r="F111" i="17" s="1"/>
  <c r="D111" i="17" s="1"/>
  <c r="O111" i="8"/>
  <c r="AG53" i="8"/>
  <c r="O53" i="8"/>
  <c r="K24" i="14"/>
  <c r="F75" i="17" s="1"/>
  <c r="D75" i="17" s="1"/>
  <c r="AC53" i="8"/>
  <c r="P53" i="8"/>
  <c r="K24" i="15"/>
  <c r="F75" i="19" s="1"/>
  <c r="D75" i="19" s="1"/>
  <c r="AC60" i="8"/>
  <c r="P60" i="8"/>
  <c r="O60" i="8"/>
  <c r="AG60" i="8"/>
  <c r="AG106" i="8"/>
  <c r="K57" i="14"/>
  <c r="F108" i="17" s="1"/>
  <c r="D108" i="17" s="1"/>
  <c r="K45" i="15"/>
  <c r="F96" i="19" s="1"/>
  <c r="D96" i="19" s="1"/>
  <c r="AC106" i="8"/>
  <c r="P106" i="8"/>
  <c r="O106" i="8"/>
  <c r="O12" i="8"/>
  <c r="AG12" i="8"/>
  <c r="P12" i="8"/>
  <c r="AC12" i="8"/>
  <c r="AC57" i="8"/>
  <c r="O57" i="8"/>
  <c r="P57" i="8"/>
  <c r="AG57" i="8"/>
  <c r="P69" i="8"/>
  <c r="AG69" i="8"/>
  <c r="AC69" i="8"/>
  <c r="O69" i="8"/>
  <c r="P56" i="8"/>
  <c r="K27" i="14"/>
  <c r="F78" i="17" s="1"/>
  <c r="D78" i="17" s="1"/>
  <c r="AG56" i="8"/>
  <c r="K27" i="15"/>
  <c r="F78" i="19" s="1"/>
  <c r="D78" i="19" s="1"/>
  <c r="O56" i="8"/>
  <c r="AC56" i="8"/>
  <c r="AG34" i="8"/>
  <c r="P34" i="8"/>
  <c r="O34" i="8"/>
  <c r="AC34" i="8"/>
  <c r="P97" i="8"/>
  <c r="AG97" i="8"/>
  <c r="O97" i="8"/>
  <c r="AC97" i="8"/>
  <c r="P21" i="8"/>
  <c r="K15" i="15"/>
  <c r="F66" i="19" s="1"/>
  <c r="D66" i="19" s="1"/>
  <c r="AC21" i="8"/>
  <c r="O21" i="8"/>
  <c r="AG21" i="8"/>
  <c r="K15" i="14"/>
  <c r="F66" i="17" s="1"/>
  <c r="D66" i="17" s="1"/>
  <c r="AG73" i="8"/>
  <c r="P73" i="8"/>
  <c r="K33" i="14"/>
  <c r="F84" i="17" s="1"/>
  <c r="D84" i="17" s="1"/>
  <c r="AC73" i="8"/>
  <c r="O73" i="8"/>
  <c r="P45" i="8"/>
  <c r="K21" i="15"/>
  <c r="F72" i="19" s="1"/>
  <c r="D72" i="19" s="1"/>
  <c r="O45" i="8"/>
  <c r="AC45" i="8"/>
  <c r="K21" i="14"/>
  <c r="F72" i="17" s="1"/>
  <c r="D72" i="17" s="1"/>
  <c r="AG45" i="8"/>
  <c r="AG47" i="8"/>
  <c r="O47" i="8"/>
  <c r="P47" i="8"/>
  <c r="AC47" i="8"/>
  <c r="AC85" i="8"/>
  <c r="O85" i="8"/>
  <c r="P85" i="8"/>
  <c r="K42" i="14"/>
  <c r="F93" i="17" s="1"/>
  <c r="D93" i="17" s="1"/>
  <c r="AG85" i="8"/>
  <c r="O63" i="8"/>
  <c r="AG63" i="8"/>
  <c r="AC63" i="8"/>
  <c r="P63" i="8"/>
  <c r="P39" i="8"/>
  <c r="O39" i="8"/>
  <c r="AC39" i="8"/>
  <c r="AG39" i="8"/>
  <c r="O94" i="8"/>
  <c r="P94" i="8"/>
  <c r="AC94" i="8"/>
  <c r="AG94" i="8"/>
  <c r="O48" i="8"/>
  <c r="AC48" i="8"/>
  <c r="P48" i="8"/>
  <c r="AG48" i="8"/>
  <c r="O76" i="8"/>
  <c r="AG76" i="8"/>
  <c r="P76" i="8"/>
  <c r="AC76" i="8"/>
  <c r="P52" i="8"/>
  <c r="O52" i="8"/>
  <c r="AG52" i="8"/>
  <c r="AC52" i="8"/>
  <c r="P81" i="8"/>
  <c r="O81" i="8"/>
  <c r="AC81" i="8"/>
  <c r="AG81" i="8"/>
  <c r="K40" i="14"/>
  <c r="F91" i="17" s="1"/>
  <c r="D91" i="17" s="1"/>
  <c r="K18" i="16"/>
  <c r="F69" i="21" s="1"/>
  <c r="D69" i="21" s="1"/>
  <c r="K38" i="15"/>
  <c r="F89" i="19" s="1"/>
  <c r="D89" i="19" s="1"/>
  <c r="P96" i="8"/>
  <c r="AC96" i="8"/>
  <c r="O96" i="8"/>
  <c r="AG96" i="8"/>
  <c r="AG93" i="8"/>
  <c r="P93" i="8"/>
  <c r="K40" i="15"/>
  <c r="F91" i="19" s="1"/>
  <c r="D91" i="19" s="1"/>
  <c r="AC93" i="8"/>
  <c r="K20" i="16"/>
  <c r="F71" i="21" s="1"/>
  <c r="D71" i="21" s="1"/>
  <c r="K49" i="14"/>
  <c r="F100" i="17" s="1"/>
  <c r="D100" i="17" s="1"/>
  <c r="O93" i="8"/>
  <c r="AC35" i="8"/>
  <c r="O35" i="8"/>
  <c r="P35" i="8"/>
  <c r="AG35" i="8"/>
  <c r="K34" i="15"/>
  <c r="F85" i="19" s="1"/>
  <c r="D85" i="19" s="1"/>
  <c r="P77" i="8"/>
  <c r="AC77" i="8"/>
  <c r="O77" i="8"/>
  <c r="AG77" i="8"/>
  <c r="K36" i="14"/>
  <c r="F87" i="17" s="1"/>
  <c r="D87" i="17" s="1"/>
  <c r="P86" i="8"/>
  <c r="AC86" i="8"/>
  <c r="O86" i="8"/>
  <c r="AG86" i="8"/>
  <c r="K43" i="14"/>
  <c r="F94" i="17" s="1"/>
  <c r="D94" i="17" s="1"/>
  <c r="AC64" i="8"/>
  <c r="P64" i="8"/>
  <c r="K30" i="14"/>
  <c r="F81" i="17" s="1"/>
  <c r="D81" i="17" s="1"/>
  <c r="AG64" i="8"/>
  <c r="O64" i="8"/>
  <c r="K30" i="15"/>
  <c r="F81" i="19" s="1"/>
  <c r="D81" i="19" s="1"/>
  <c r="K35" i="15"/>
  <c r="F86" i="19" s="1"/>
  <c r="D86" i="19" s="1"/>
  <c r="O78" i="8"/>
  <c r="AG78" i="8"/>
  <c r="AC78" i="8"/>
  <c r="K22" i="16"/>
  <c r="F73" i="21" s="1"/>
  <c r="D73" i="21" s="1"/>
  <c r="P78" i="8"/>
  <c r="K37" i="14"/>
  <c r="F88" i="17" s="1"/>
  <c r="D88" i="17" s="1"/>
  <c r="AC92" i="8"/>
  <c r="AG92" i="8"/>
  <c r="P92" i="8"/>
  <c r="O92" i="8"/>
  <c r="O110" i="8"/>
  <c r="AG110" i="8"/>
  <c r="P110" i="8"/>
  <c r="AC110" i="8"/>
  <c r="K46" i="15"/>
  <c r="F97" i="19" s="1"/>
  <c r="D97" i="19" s="1"/>
  <c r="K59" i="14"/>
  <c r="F110" i="17" s="1"/>
  <c r="D110" i="17" s="1"/>
  <c r="P108" i="8"/>
  <c r="AG108" i="8"/>
  <c r="AC108" i="8"/>
  <c r="O108" i="8"/>
  <c r="AC72" i="8"/>
  <c r="AG72" i="8"/>
  <c r="O72" i="8"/>
  <c r="P72" i="8"/>
  <c r="AG95" i="8"/>
  <c r="P95" i="8"/>
  <c r="O95" i="8"/>
  <c r="AC95" i="8"/>
  <c r="P115" i="8"/>
  <c r="AC115" i="8"/>
  <c r="AG115" i="8"/>
  <c r="O115" i="8"/>
  <c r="AG103" i="8"/>
  <c r="P103" i="8"/>
  <c r="O103" i="8"/>
  <c r="AC103" i="8"/>
  <c r="K54" i="14"/>
  <c r="F105" i="17" s="1"/>
  <c r="D105" i="17" s="1"/>
  <c r="O18" i="8"/>
  <c r="AC18" i="8"/>
  <c r="P18" i="8"/>
  <c r="AG18" i="8"/>
  <c r="O75" i="8"/>
  <c r="AG75" i="8"/>
  <c r="K15" i="16"/>
  <c r="F66" i="21" s="1"/>
  <c r="D66" i="21" s="1"/>
  <c r="P75" i="8"/>
  <c r="K35" i="14"/>
  <c r="F86" i="17" s="1"/>
  <c r="D86" i="17" s="1"/>
  <c r="K33" i="15"/>
  <c r="F84" i="19" s="1"/>
  <c r="D84" i="19" s="1"/>
  <c r="AC75" i="8"/>
  <c r="K10" i="14"/>
  <c r="F61" i="17" s="1"/>
  <c r="D61" i="17" s="1"/>
  <c r="P11" i="8"/>
  <c r="AG11" i="8"/>
  <c r="O11" i="8"/>
  <c r="AC11" i="8"/>
  <c r="K10" i="15"/>
  <c r="F61" i="19" s="1"/>
  <c r="D61" i="19" s="1"/>
  <c r="AC36" i="8"/>
  <c r="P36" i="8"/>
  <c r="K18" i="15"/>
  <c r="F69" i="19" s="1"/>
  <c r="D69" i="19" s="1"/>
  <c r="AG36" i="8"/>
  <c r="O36" i="8"/>
  <c r="K18" i="14"/>
  <c r="F69" i="17" s="1"/>
  <c r="D69" i="17" s="1"/>
  <c r="AC113" i="8"/>
  <c r="P113" i="8"/>
  <c r="K61" i="14"/>
  <c r="F112" i="17" s="1"/>
  <c r="D112" i="17" s="1"/>
  <c r="O113" i="8"/>
  <c r="AG113" i="8"/>
  <c r="P100" i="8"/>
  <c r="AG100" i="8"/>
  <c r="AC100" i="8"/>
  <c r="O100" i="8"/>
  <c r="P13" i="8"/>
  <c r="AC13" i="8"/>
  <c r="K11" i="14"/>
  <c r="F62" i="17" s="1"/>
  <c r="D62" i="17" s="1"/>
  <c r="K11" i="15"/>
  <c r="F62" i="19" s="1"/>
  <c r="D62" i="19" s="1"/>
  <c r="O13" i="8"/>
  <c r="K10" i="16"/>
  <c r="F61" i="21" s="1"/>
  <c r="D61" i="21" s="1"/>
  <c r="AG13" i="8"/>
  <c r="P33" i="8"/>
  <c r="O33" i="8"/>
  <c r="AG33" i="8"/>
  <c r="AC33" i="8"/>
  <c r="AG23" i="8"/>
  <c r="K16" i="14"/>
  <c r="F67" i="17" s="1"/>
  <c r="D67" i="17" s="1"/>
  <c r="AC23" i="8"/>
  <c r="O23" i="8"/>
  <c r="P23" i="8"/>
  <c r="K16" i="15"/>
  <c r="F67" i="19" s="1"/>
  <c r="D67" i="19" s="1"/>
  <c r="P80" i="8"/>
  <c r="K39" i="14"/>
  <c r="F90" i="17" s="1"/>
  <c r="D90" i="17" s="1"/>
  <c r="AC80" i="8"/>
  <c r="O80" i="8"/>
  <c r="K37" i="15"/>
  <c r="F88" i="19" s="1"/>
  <c r="D88" i="19" s="1"/>
  <c r="AG80" i="8"/>
  <c r="K17" i="16"/>
  <c r="F68" i="21" s="1"/>
  <c r="D68" i="21" s="1"/>
  <c r="AG17" i="8"/>
  <c r="AC17" i="8"/>
  <c r="K14" i="14"/>
  <c r="F65" i="17" s="1"/>
  <c r="D65" i="17" s="1"/>
  <c r="O17" i="8"/>
  <c r="K13" i="16"/>
  <c r="F64" i="21" s="1"/>
  <c r="D64" i="21" s="1"/>
  <c r="P17" i="8"/>
  <c r="K14" i="15"/>
  <c r="F65" i="19" s="1"/>
  <c r="D65" i="19" s="1"/>
  <c r="O116" i="8"/>
  <c r="P116" i="8"/>
  <c r="K47" i="15"/>
  <c r="F98" i="19" s="1"/>
  <c r="D98" i="19" s="1"/>
  <c r="AC116" i="8"/>
  <c r="AG116" i="8"/>
  <c r="K63" i="14"/>
  <c r="F114" i="17" s="1"/>
  <c r="D114" i="17" s="1"/>
  <c r="AG15" i="8"/>
  <c r="O15" i="8"/>
  <c r="K12" i="16"/>
  <c r="F63" i="21" s="1"/>
  <c r="D63" i="21" s="1"/>
  <c r="P15" i="8"/>
  <c r="K13" i="15"/>
  <c r="F64" i="19" s="1"/>
  <c r="D64" i="19" s="1"/>
  <c r="AC15" i="8"/>
  <c r="K13" i="14"/>
  <c r="F64" i="17" s="1"/>
  <c r="D64" i="17" s="1"/>
  <c r="O55" i="8"/>
  <c r="AG55" i="8"/>
  <c r="K26" i="14"/>
  <c r="F77" i="17" s="1"/>
  <c r="D77" i="17" s="1"/>
  <c r="K26" i="15"/>
  <c r="F77" i="19" s="1"/>
  <c r="D77" i="19" s="1"/>
  <c r="AC55" i="8"/>
  <c r="P55" i="8"/>
  <c r="AC32" i="8"/>
  <c r="P32" i="8"/>
  <c r="AG32" i="8"/>
  <c r="O32" i="8"/>
  <c r="O29" i="8"/>
  <c r="AG29" i="8"/>
  <c r="AC29" i="8"/>
  <c r="P29" i="8"/>
  <c r="P42" i="8"/>
  <c r="O42" i="8"/>
  <c r="AC42" i="8"/>
  <c r="AG42" i="8"/>
  <c r="P26" i="8"/>
  <c r="AC26" i="8"/>
  <c r="O26" i="8"/>
  <c r="AG26" i="8"/>
  <c r="AC50" i="8"/>
  <c r="AG50" i="8"/>
  <c r="P50" i="8"/>
  <c r="O50" i="8"/>
  <c r="AG114" i="8"/>
  <c r="AC114" i="8"/>
  <c r="P114" i="8"/>
  <c r="O114" i="8"/>
  <c r="AC83" i="8"/>
  <c r="O83" i="8"/>
  <c r="AG83" i="8"/>
  <c r="P83" i="8"/>
  <c r="AG90" i="8"/>
  <c r="K47" i="14"/>
  <c r="F98" i="17" s="1"/>
  <c r="D98" i="17" s="1"/>
  <c r="O90" i="8"/>
  <c r="P90" i="8"/>
  <c r="AC90" i="8"/>
  <c r="P87" i="8"/>
  <c r="O87" i="8"/>
  <c r="AC87" i="8"/>
  <c r="K44" i="14"/>
  <c r="F95" i="17" s="1"/>
  <c r="D95" i="17" s="1"/>
  <c r="AG87" i="8"/>
  <c r="AG105" i="8"/>
  <c r="O105" i="8"/>
  <c r="P105" i="8"/>
  <c r="K44" i="15"/>
  <c r="F95" i="19" s="1"/>
  <c r="D95" i="19" s="1"/>
  <c r="K56" i="14"/>
  <c r="F107" i="17" s="1"/>
  <c r="D107" i="17" s="1"/>
  <c r="AC105" i="8"/>
  <c r="P117" i="8"/>
  <c r="AG117" i="8"/>
  <c r="K48" i="15"/>
  <c r="F99" i="19" s="1"/>
  <c r="D99" i="19" s="1"/>
  <c r="O117" i="8"/>
  <c r="K23" i="16"/>
  <c r="F74" i="21" s="1"/>
  <c r="D74" i="21" s="1"/>
  <c r="AC117" i="8"/>
  <c r="K64" i="14"/>
  <c r="F115" i="17" s="1"/>
  <c r="D115" i="17" s="1"/>
  <c r="O43" i="8"/>
  <c r="P43" i="8"/>
  <c r="AG43" i="8"/>
  <c r="AC43" i="8"/>
  <c r="P41" i="8"/>
  <c r="AC41" i="8"/>
  <c r="K20" i="14"/>
  <c r="F71" i="17" s="1"/>
  <c r="D71" i="17" s="1"/>
  <c r="O41" i="8"/>
  <c r="AG41" i="8"/>
  <c r="K20" i="15"/>
  <c r="F71" i="19" s="1"/>
  <c r="D71" i="19" s="1"/>
  <c r="O104" i="8"/>
  <c r="P104" i="8"/>
  <c r="K55" i="14"/>
  <c r="F106" i="17" s="1"/>
  <c r="D106" i="17" s="1"/>
  <c r="AC104" i="8"/>
  <c r="AG104" i="8"/>
  <c r="K21" i="16"/>
  <c r="F72" i="21" s="1"/>
  <c r="D72" i="21" s="1"/>
  <c r="O98" i="8"/>
  <c r="K50" i="14"/>
  <c r="F101" i="17" s="1"/>
  <c r="D101" i="17" s="1"/>
  <c r="AC98" i="8"/>
  <c r="P98" i="8"/>
  <c r="AG98" i="8"/>
  <c r="K41" i="15"/>
  <c r="F92" i="19" s="1"/>
  <c r="D92" i="19" s="1"/>
  <c r="AG19" i="8"/>
  <c r="O19" i="8"/>
  <c r="AC19" i="8"/>
  <c r="P19" i="8"/>
  <c r="P82" i="8"/>
  <c r="AC82" i="8"/>
  <c r="O82" i="8"/>
  <c r="AG82" i="8"/>
  <c r="P16" i="8"/>
  <c r="AC16" i="8"/>
  <c r="AG16" i="8"/>
  <c r="O16" i="8"/>
  <c r="AG30" i="8"/>
  <c r="O30" i="8"/>
  <c r="AC30" i="8"/>
  <c r="P30" i="8"/>
  <c r="O51" i="8"/>
  <c r="AC51" i="8"/>
  <c r="K23" i="14"/>
  <c r="F74" i="17" s="1"/>
  <c r="D74" i="17" s="1"/>
  <c r="P51" i="8"/>
  <c r="K23" i="15"/>
  <c r="F74" i="19" s="1"/>
  <c r="D74" i="19" s="1"/>
  <c r="AG51" i="8"/>
  <c r="O112" i="8"/>
  <c r="P112" i="8"/>
  <c r="AG112" i="8"/>
  <c r="AC112" i="8"/>
  <c r="K62" i="14"/>
  <c r="F113" i="17" s="1"/>
  <c r="D113" i="17" s="1"/>
  <c r="AC89" i="8"/>
  <c r="AG89" i="8"/>
  <c r="P89" i="8"/>
  <c r="O89" i="8"/>
  <c r="K46" i="14"/>
  <c r="F97" i="17" s="1"/>
  <c r="D97" i="17" s="1"/>
  <c r="AC101" i="8"/>
  <c r="AG101" i="8"/>
  <c r="K52" i="14"/>
  <c r="F103" i="17" s="1"/>
  <c r="D103" i="17" s="1"/>
  <c r="O101" i="8"/>
  <c r="P101" i="8"/>
  <c r="K43" i="15"/>
  <c r="F94" i="19" s="1"/>
  <c r="D94" i="19" s="1"/>
  <c r="P88" i="8"/>
  <c r="O88" i="8"/>
  <c r="AG88" i="8"/>
  <c r="AC88" i="8"/>
  <c r="K45" i="14"/>
  <c r="F96" i="17" s="1"/>
  <c r="D96" i="17" s="1"/>
  <c r="P59" i="8"/>
  <c r="O59" i="8"/>
  <c r="AC59" i="8"/>
  <c r="AG59" i="8"/>
  <c r="P71" i="8"/>
  <c r="AC71" i="8"/>
  <c r="O71" i="8"/>
  <c r="K32" i="15"/>
  <c r="F83" i="19" s="1"/>
  <c r="D83" i="19" s="1"/>
  <c r="K32" i="14"/>
  <c r="F83" i="17" s="1"/>
  <c r="D83" i="17" s="1"/>
  <c r="AG71" i="8"/>
  <c r="K14" i="16"/>
  <c r="F65" i="21" s="1"/>
  <c r="D65" i="21" s="1"/>
  <c r="O49" i="8"/>
  <c r="K22" i="14"/>
  <c r="F73" i="17" s="1"/>
  <c r="D73" i="17" s="1"/>
  <c r="P49" i="8"/>
  <c r="AC49" i="8"/>
  <c r="K22" i="15"/>
  <c r="F73" i="19" s="1"/>
  <c r="D73" i="19" s="1"/>
  <c r="AG49" i="8"/>
  <c r="AC61" i="8"/>
  <c r="O61" i="8"/>
  <c r="P61" i="8"/>
  <c r="AG61" i="8"/>
  <c r="P22" i="8"/>
  <c r="AC22" i="8"/>
  <c r="O22" i="8"/>
  <c r="AG22" i="8"/>
  <c r="P107" i="8"/>
  <c r="AG107" i="8"/>
  <c r="O107" i="8"/>
  <c r="AC107" i="8"/>
  <c r="K58" i="14"/>
  <c r="F109" i="17" s="1"/>
  <c r="D109" i="17" s="1"/>
  <c r="AG102" i="8"/>
  <c r="AC102" i="8"/>
  <c r="O102" i="8"/>
  <c r="P102" i="8"/>
  <c r="K53" i="14"/>
  <c r="F104" i="17" s="1"/>
  <c r="D104" i="17" s="1"/>
  <c r="P10" i="8"/>
  <c r="AG10" i="8"/>
  <c r="K9" i="14"/>
  <c r="K9" i="16"/>
  <c r="K9" i="15"/>
  <c r="AC10" i="8"/>
  <c r="K51" i="14"/>
  <c r="F102" i="17" s="1"/>
  <c r="D102" i="17" s="1"/>
  <c r="O99" i="8"/>
  <c r="AC99" i="8"/>
  <c r="K42" i="15"/>
  <c r="F93" i="19" s="1"/>
  <c r="D93" i="19" s="1"/>
  <c r="P99" i="8"/>
  <c r="AG99" i="8"/>
  <c r="O14" i="8"/>
  <c r="AG14" i="8"/>
  <c r="K11" i="16"/>
  <c r="F62" i="21" s="1"/>
  <c r="D62" i="21" s="1"/>
  <c r="AC14" i="8"/>
  <c r="K12" i="14"/>
  <c r="F63" i="17" s="1"/>
  <c r="D63" i="17" s="1"/>
  <c r="P14" i="8"/>
  <c r="K12" i="15"/>
  <c r="F63" i="19" s="1"/>
  <c r="D63" i="19" s="1"/>
  <c r="AG54" i="8"/>
  <c r="O54" i="8"/>
  <c r="K25" i="15"/>
  <c r="F76" i="19" s="1"/>
  <c r="D76" i="19" s="1"/>
  <c r="AC54" i="8"/>
  <c r="P54" i="8"/>
  <c r="K25" i="14"/>
  <c r="F76" i="17" s="1"/>
  <c r="D76" i="17" s="1"/>
  <c r="P28" i="8"/>
  <c r="K17" i="14"/>
  <c r="F68" i="17" s="1"/>
  <c r="D68" i="17" s="1"/>
  <c r="AC28" i="8"/>
  <c r="O28" i="8"/>
  <c r="AG28" i="8"/>
  <c r="K17" i="15"/>
  <c r="F68" i="19" s="1"/>
  <c r="D68" i="19" s="1"/>
  <c r="AG58" i="8"/>
  <c r="AC58" i="8"/>
  <c r="P58" i="8"/>
  <c r="K28" i="15"/>
  <c r="F79" i="19" s="1"/>
  <c r="D79" i="19" s="1"/>
  <c r="K28" i="14"/>
  <c r="F79" i="17" s="1"/>
  <c r="D79" i="17" s="1"/>
  <c r="O58" i="8"/>
  <c r="AC65" i="8"/>
  <c r="AG65" i="8"/>
  <c r="O65" i="8"/>
  <c r="P65" i="8"/>
  <c r="AG27" i="8"/>
  <c r="O27" i="8"/>
  <c r="K31" i="15"/>
  <c r="F82" i="19" s="1"/>
  <c r="D82" i="19" s="1"/>
  <c r="AC27" i="8"/>
  <c r="P27" i="8"/>
  <c r="K31" i="14"/>
  <c r="F82" i="17" s="1"/>
  <c r="D82" i="17" s="1"/>
  <c r="O68" i="8"/>
  <c r="AC68" i="8"/>
  <c r="P68" i="8"/>
  <c r="AG68" i="8"/>
  <c r="AG31" i="8"/>
  <c r="AC31" i="8"/>
  <c r="O31" i="8"/>
  <c r="P31" i="8"/>
  <c r="P66" i="8"/>
  <c r="AG66" i="8"/>
  <c r="O66" i="8"/>
  <c r="AC66" i="8"/>
  <c r="AC25" i="8"/>
  <c r="O25" i="8"/>
  <c r="P25" i="8"/>
  <c r="AG25" i="8"/>
  <c r="AG24" i="8"/>
  <c r="AC24" i="8"/>
  <c r="P24" i="8"/>
  <c r="O24" i="8"/>
  <c r="O46" i="8"/>
  <c r="P46" i="8"/>
  <c r="AC46" i="8"/>
  <c r="AG46" i="8"/>
  <c r="O109" i="8"/>
  <c r="AC109" i="8"/>
  <c r="P109" i="8"/>
  <c r="AG109" i="8"/>
  <c r="AC37" i="8"/>
  <c r="O37" i="8"/>
  <c r="AG37" i="8"/>
  <c r="P37" i="8"/>
  <c r="O70" i="8"/>
  <c r="AC70" i="8"/>
  <c r="P70" i="8"/>
  <c r="AG70" i="8"/>
  <c r="AD22" i="15" l="1"/>
  <c r="AD22" i="14"/>
  <c r="L24" i="15"/>
  <c r="L24" i="14"/>
  <c r="L17" i="14"/>
  <c r="L17" i="15"/>
  <c r="Z35" i="14"/>
  <c r="Z15" i="16"/>
  <c r="Z33" i="15"/>
  <c r="L53" i="14"/>
  <c r="L52" i="14"/>
  <c r="L43" i="15"/>
  <c r="Z62" i="14"/>
  <c r="L20" i="15"/>
  <c r="L20" i="14"/>
  <c r="AD47" i="14"/>
  <c r="M26" i="14"/>
  <c r="M26" i="15"/>
  <c r="L13" i="15"/>
  <c r="L13" i="14"/>
  <c r="L12" i="16"/>
  <c r="M17" i="16"/>
  <c r="M39" i="14"/>
  <c r="M37" i="15"/>
  <c r="AD30" i="15"/>
  <c r="AD30" i="14"/>
  <c r="AD36" i="14"/>
  <c r="AD34" i="15"/>
  <c r="AD33" i="14"/>
  <c r="M27" i="14"/>
  <c r="M27" i="15"/>
  <c r="L60" i="14"/>
  <c r="L48" i="14"/>
  <c r="L41" i="14"/>
  <c r="L39" i="15"/>
  <c r="L19" i="16"/>
  <c r="L63" i="14"/>
  <c r="L47" i="15"/>
  <c r="M32" i="14"/>
  <c r="M32" i="15"/>
  <c r="M14" i="16"/>
  <c r="AD46" i="14"/>
  <c r="Z23" i="15"/>
  <c r="Z23" i="14"/>
  <c r="AD50" i="14"/>
  <c r="AD41" i="15"/>
  <c r="AD21" i="16"/>
  <c r="M44" i="15"/>
  <c r="M56" i="14"/>
  <c r="M47" i="14"/>
  <c r="L18" i="15"/>
  <c r="L18" i="14"/>
  <c r="M13" i="16"/>
  <c r="M14" i="15"/>
  <c r="M14" i="14"/>
  <c r="AD18" i="14"/>
  <c r="AD18" i="15"/>
  <c r="L30" i="15"/>
  <c r="L30" i="14"/>
  <c r="AD62" i="14"/>
  <c r="L41" i="15"/>
  <c r="L21" i="16"/>
  <c r="L50" i="14"/>
  <c r="AD53" i="14"/>
  <c r="AD43" i="15"/>
  <c r="AD52" i="14"/>
  <c r="Z20" i="14"/>
  <c r="Z20" i="15"/>
  <c r="Z14" i="14"/>
  <c r="Z14" i="15"/>
  <c r="Z13" i="16"/>
  <c r="M16" i="15"/>
  <c r="M16" i="14"/>
  <c r="M54" i="14"/>
  <c r="M22" i="16"/>
  <c r="M37" i="14"/>
  <c r="M35" i="15"/>
  <c r="Z30" i="14"/>
  <c r="Z30" i="15"/>
  <c r="M34" i="15"/>
  <c r="M36" i="14"/>
  <c r="AD40" i="14"/>
  <c r="AD38" i="15"/>
  <c r="AD18" i="16"/>
  <c r="AD42" i="14"/>
  <c r="Z21" i="14"/>
  <c r="Z21" i="15"/>
  <c r="AD15" i="15"/>
  <c r="AD15" i="14"/>
  <c r="AD60" i="14"/>
  <c r="M38" i="14"/>
  <c r="M16" i="16"/>
  <c r="M36" i="15"/>
  <c r="AD48" i="14"/>
  <c r="L19" i="15"/>
  <c r="L19" i="14"/>
  <c r="L29" i="15"/>
  <c r="L29" i="14"/>
  <c r="M11" i="14"/>
  <c r="M11" i="15"/>
  <c r="M10" i="16"/>
  <c r="Z61" i="14"/>
  <c r="Z43" i="14"/>
  <c r="L33" i="14"/>
  <c r="L27" i="15"/>
  <c r="L27" i="14"/>
  <c r="L34" i="14"/>
  <c r="Z46" i="14"/>
  <c r="L23" i="14"/>
  <c r="L23" i="15"/>
  <c r="M41" i="15"/>
  <c r="M50" i="14"/>
  <c r="M21" i="16"/>
  <c r="L47" i="14"/>
  <c r="Z39" i="14"/>
  <c r="Z17" i="16"/>
  <c r="Z37" i="15"/>
  <c r="M53" i="14"/>
  <c r="M22" i="15"/>
  <c r="M22" i="14"/>
  <c r="M43" i="15"/>
  <c r="M52" i="14"/>
  <c r="AD20" i="15"/>
  <c r="AD20" i="14"/>
  <c r="Z12" i="15"/>
  <c r="Z11" i="16"/>
  <c r="Z12" i="14"/>
  <c r="L22" i="14"/>
  <c r="L22" i="15"/>
  <c r="AD21" i="15"/>
  <c r="AD21" i="14"/>
  <c r="Z9" i="14"/>
  <c r="Z9" i="16"/>
  <c r="Z9" i="15"/>
  <c r="AC118" i="8"/>
  <c r="M62" i="14"/>
  <c r="AD10" i="16"/>
  <c r="AD11" i="14"/>
  <c r="AD11" i="15"/>
  <c r="Z18" i="15"/>
  <c r="Z18" i="14"/>
  <c r="M35" i="14"/>
  <c r="M15" i="16"/>
  <c r="M33" i="15"/>
  <c r="L54" i="14"/>
  <c r="Z36" i="14"/>
  <c r="Z34" i="15"/>
  <c r="M40" i="15"/>
  <c r="M20" i="16"/>
  <c r="M49" i="14"/>
  <c r="Z18" i="16"/>
  <c r="Z40" i="14"/>
  <c r="Z38" i="15"/>
  <c r="L21" i="15"/>
  <c r="L21" i="14"/>
  <c r="L15" i="14"/>
  <c r="L15" i="15"/>
  <c r="Z60" i="14"/>
  <c r="Z16" i="16"/>
  <c r="Z36" i="15"/>
  <c r="Z38" i="14"/>
  <c r="AD29" i="15"/>
  <c r="AD29" i="14"/>
  <c r="AD25" i="14"/>
  <c r="AD25" i="15"/>
  <c r="AD9" i="15"/>
  <c r="AG118" i="8"/>
  <c r="AD9" i="16"/>
  <c r="AD9" i="14"/>
  <c r="Z14" i="16"/>
  <c r="Z32" i="14"/>
  <c r="Z32" i="15"/>
  <c r="L45" i="14"/>
  <c r="M9" i="16"/>
  <c r="M9" i="14"/>
  <c r="P118" i="8"/>
  <c r="M9" i="15"/>
  <c r="M19" i="16"/>
  <c r="M39" i="15"/>
  <c r="M41" i="14"/>
  <c r="L42" i="15"/>
  <c r="L51" i="14"/>
  <c r="AD27" i="15"/>
  <c r="AD27" i="14"/>
  <c r="AD45" i="15"/>
  <c r="AD57" i="14"/>
  <c r="AD24" i="14"/>
  <c r="AD24" i="15"/>
  <c r="Z17" i="14"/>
  <c r="Z17" i="15"/>
  <c r="M12" i="14"/>
  <c r="M11" i="16"/>
  <c r="M12" i="15"/>
  <c r="AD56" i="14"/>
  <c r="AD44" i="15"/>
  <c r="Z41" i="14"/>
  <c r="Z19" i="16"/>
  <c r="Z39" i="15"/>
  <c r="H30" i="5"/>
  <c r="F22" i="4"/>
  <c r="F20" i="4" s="1"/>
  <c r="L34" i="15"/>
  <c r="L36" i="14"/>
  <c r="M31" i="14"/>
  <c r="M31" i="15"/>
  <c r="Z19" i="15"/>
  <c r="Z19" i="14"/>
  <c r="M28" i="14"/>
  <c r="M28" i="15"/>
  <c r="M25" i="15"/>
  <c r="M25" i="14"/>
  <c r="L12" i="14"/>
  <c r="L11" i="16"/>
  <c r="L12" i="15"/>
  <c r="O118" i="8"/>
  <c r="L9" i="15"/>
  <c r="L9" i="14"/>
  <c r="L9" i="16"/>
  <c r="K24" i="16"/>
  <c r="F60" i="21"/>
  <c r="D60" i="21" s="1"/>
  <c r="AD23" i="15"/>
  <c r="AD23" i="14"/>
  <c r="Z55" i="14"/>
  <c r="L44" i="14"/>
  <c r="L26" i="14"/>
  <c r="L26" i="15"/>
  <c r="Z47" i="15"/>
  <c r="Z63" i="14"/>
  <c r="Z16" i="15"/>
  <c r="Z16" i="14"/>
  <c r="L61" i="14"/>
  <c r="Z10" i="15"/>
  <c r="Z10" i="14"/>
  <c r="L35" i="14"/>
  <c r="L15" i="16"/>
  <c r="L33" i="15"/>
  <c r="M46" i="15"/>
  <c r="M59" i="14"/>
  <c r="Z35" i="15"/>
  <c r="Z37" i="14"/>
  <c r="AD49" i="14"/>
  <c r="AD40" i="15"/>
  <c r="AD20" i="16"/>
  <c r="L40" i="14"/>
  <c r="L18" i="16"/>
  <c r="L38" i="15"/>
  <c r="M42" i="14"/>
  <c r="Z15" i="15"/>
  <c r="Z15" i="14"/>
  <c r="L45" i="15"/>
  <c r="L57" i="14"/>
  <c r="AD34" i="14"/>
  <c r="AD38" i="14"/>
  <c r="AD16" i="16"/>
  <c r="AD36" i="15"/>
  <c r="M19" i="14"/>
  <c r="M19" i="15"/>
  <c r="L39" i="14"/>
  <c r="L17" i="16"/>
  <c r="L37" i="15"/>
  <c r="M12" i="16"/>
  <c r="M13" i="15"/>
  <c r="M13" i="14"/>
  <c r="Z41" i="15"/>
  <c r="Z21" i="16"/>
  <c r="Z50" i="14"/>
  <c r="Z48" i="15"/>
  <c r="Z64" i="14"/>
  <c r="Z23" i="16"/>
  <c r="Z54" i="14"/>
  <c r="Z48" i="14"/>
  <c r="AD44" i="14"/>
  <c r="Z20" i="16"/>
  <c r="Z40" i="15"/>
  <c r="Z49" i="14"/>
  <c r="AD12" i="15"/>
  <c r="AD11" i="16"/>
  <c r="AD12" i="14"/>
  <c r="L62" i="14"/>
  <c r="AD35" i="14"/>
  <c r="AD15" i="16"/>
  <c r="AD33" i="15"/>
  <c r="AD54" i="14"/>
  <c r="Z59" i="14"/>
  <c r="Z46" i="15"/>
  <c r="L31" i="15"/>
  <c r="L31" i="14"/>
  <c r="Z28" i="14"/>
  <c r="Z28" i="15"/>
  <c r="Z25" i="14"/>
  <c r="Z25" i="15"/>
  <c r="Z58" i="14"/>
  <c r="Z45" i="14"/>
  <c r="Z56" i="14"/>
  <c r="Z44" i="15"/>
  <c r="M44" i="14"/>
  <c r="L10" i="15"/>
  <c r="L10" i="14"/>
  <c r="AD46" i="15"/>
  <c r="AD59" i="14"/>
  <c r="AD37" i="14"/>
  <c r="AD35" i="15"/>
  <c r="AD43" i="14"/>
  <c r="M38" i="15"/>
  <c r="M18" i="16"/>
  <c r="M40" i="14"/>
  <c r="L42" i="14"/>
  <c r="M21" i="15"/>
  <c r="M21" i="14"/>
  <c r="M45" i="15"/>
  <c r="M57" i="14"/>
  <c r="M24" i="15"/>
  <c r="M24" i="14"/>
  <c r="M34" i="14"/>
  <c r="AD19" i="16"/>
  <c r="AD41" i="14"/>
  <c r="AD39" i="15"/>
  <c r="AD19" i="15"/>
  <c r="AD19" i="14"/>
  <c r="Z29" i="15"/>
  <c r="Z29" i="14"/>
  <c r="M58" i="14"/>
  <c r="M46" i="14"/>
  <c r="L55" i="14"/>
  <c r="Z47" i="14"/>
  <c r="Z13" i="15"/>
  <c r="Z13" i="14"/>
  <c r="Z12" i="16"/>
  <c r="M10" i="14"/>
  <c r="M10" i="15"/>
  <c r="AD17" i="15"/>
  <c r="AD17" i="14"/>
  <c r="Z42" i="15"/>
  <c r="Z51" i="14"/>
  <c r="M45" i="14"/>
  <c r="M43" i="14"/>
  <c r="Z33" i="14"/>
  <c r="Z22" i="15"/>
  <c r="Z22" i="14"/>
  <c r="L44" i="15"/>
  <c r="L56" i="14"/>
  <c r="L49" i="14"/>
  <c r="L40" i="15"/>
  <c r="L20" i="16"/>
  <c r="M33" i="14"/>
  <c r="L28" i="15"/>
  <c r="L28" i="14"/>
  <c r="M17" i="15"/>
  <c r="M17" i="14"/>
  <c r="Z53" i="14"/>
  <c r="L23" i="16"/>
  <c r="L64" i="14"/>
  <c r="L48" i="15"/>
  <c r="Z26" i="14"/>
  <c r="Z26" i="15"/>
  <c r="AD13" i="14"/>
  <c r="AD13" i="15"/>
  <c r="AD12" i="16"/>
  <c r="L13" i="16"/>
  <c r="L14" i="14"/>
  <c r="L14" i="15"/>
  <c r="M18" i="14"/>
  <c r="M18" i="15"/>
  <c r="M30" i="14"/>
  <c r="M30" i="15"/>
  <c r="M60" i="14"/>
  <c r="L16" i="16"/>
  <c r="L38" i="14"/>
  <c r="L36" i="15"/>
  <c r="M48" i="14"/>
  <c r="M29" i="15"/>
  <c r="M29" i="14"/>
  <c r="Z31" i="14"/>
  <c r="Z31" i="15"/>
  <c r="K49" i="15"/>
  <c r="F100" i="19" s="1"/>
  <c r="F60" i="19"/>
  <c r="D60" i="19" s="1"/>
  <c r="Z52" i="14"/>
  <c r="Z43" i="15"/>
  <c r="M20" i="15"/>
  <c r="M20" i="14"/>
  <c r="AD64" i="14"/>
  <c r="AD23" i="16"/>
  <c r="AD48" i="15"/>
  <c r="AD32" i="15"/>
  <c r="AD32" i="14"/>
  <c r="AD14" i="16"/>
  <c r="AD55" i="14"/>
  <c r="M23" i="16"/>
  <c r="M64" i="14"/>
  <c r="M48" i="15"/>
  <c r="Z44" i="14"/>
  <c r="AD26" i="14"/>
  <c r="AD26" i="15"/>
  <c r="AD47" i="15"/>
  <c r="AD63" i="14"/>
  <c r="AD13" i="16"/>
  <c r="AD14" i="14"/>
  <c r="AD14" i="15"/>
  <c r="L16" i="15"/>
  <c r="L16" i="14"/>
  <c r="L11" i="15"/>
  <c r="L11" i="14"/>
  <c r="L10" i="16"/>
  <c r="AD61" i="14"/>
  <c r="AD31" i="14"/>
  <c r="AD31" i="15"/>
  <c r="AD28" i="14"/>
  <c r="AD28" i="15"/>
  <c r="AD42" i="15"/>
  <c r="AD51" i="14"/>
  <c r="L58" i="14"/>
  <c r="L25" i="14"/>
  <c r="L25" i="15"/>
  <c r="M51" i="14"/>
  <c r="M42" i="15"/>
  <c r="K65" i="14"/>
  <c r="F116" i="17" s="1"/>
  <c r="F60" i="17"/>
  <c r="D60" i="17" s="1"/>
  <c r="AD58" i="14"/>
  <c r="L14" i="16"/>
  <c r="L32" i="14"/>
  <c r="L32" i="15"/>
  <c r="AD45" i="14"/>
  <c r="L46" i="14"/>
  <c r="M23" i="14"/>
  <c r="M23" i="15"/>
  <c r="M55" i="14"/>
  <c r="M47" i="15"/>
  <c r="M63" i="14"/>
  <c r="AD39" i="14"/>
  <c r="AD37" i="15"/>
  <c r="AD17" i="16"/>
  <c r="AD16" i="15"/>
  <c r="AD16" i="14"/>
  <c r="Z11" i="15"/>
  <c r="Z11" i="14"/>
  <c r="Z10" i="16"/>
  <c r="M61" i="14"/>
  <c r="AD10" i="14"/>
  <c r="AD10" i="15"/>
  <c r="L46" i="15"/>
  <c r="L59" i="14"/>
  <c r="L35" i="15"/>
  <c r="L37" i="14"/>
  <c r="L22" i="16"/>
  <c r="L43" i="14"/>
  <c r="Z42" i="14"/>
  <c r="M15" i="15"/>
  <c r="M15" i="14"/>
  <c r="Z27" i="14"/>
  <c r="Z27" i="15"/>
  <c r="Z45" i="15"/>
  <c r="Z57" i="14"/>
  <c r="Z24" i="14"/>
  <c r="Z24" i="15"/>
  <c r="Z34" i="14"/>
  <c r="D116" i="17" l="1"/>
  <c r="H22" i="4"/>
  <c r="H20" i="4" s="1"/>
  <c r="L36" i="5"/>
  <c r="G40" i="5"/>
  <c r="R118" i="8"/>
  <c r="S10" i="8" s="1"/>
  <c r="I22" i="4"/>
  <c r="I20" i="4" s="1"/>
  <c r="AL29" i="5"/>
  <c r="Z49" i="15"/>
  <c r="M49" i="15"/>
  <c r="L24" i="16"/>
  <c r="M24" i="16"/>
  <c r="AL30" i="5"/>
  <c r="J22" i="4"/>
  <c r="J20" i="4" s="1"/>
  <c r="L65" i="14"/>
  <c r="AD49" i="15"/>
  <c r="AD65" i="14"/>
  <c r="F43" i="21"/>
  <c r="D43" i="21" s="1"/>
  <c r="F75" i="21"/>
  <c r="D75" i="21" s="1"/>
  <c r="M65" i="14"/>
  <c r="L49" i="15"/>
  <c r="L35" i="5"/>
  <c r="G22" i="4"/>
  <c r="G20" i="4" s="1"/>
  <c r="Z65" i="14"/>
  <c r="AD24" i="16"/>
  <c r="D100" i="19"/>
  <c r="Z24" i="16"/>
  <c r="S59" i="8" l="1"/>
  <c r="S107" i="8"/>
  <c r="S25" i="8"/>
  <c r="S96" i="8"/>
  <c r="S98" i="8"/>
  <c r="S33" i="8"/>
  <c r="S35" i="8"/>
  <c r="S110" i="8"/>
  <c r="S34" i="8"/>
  <c r="S48" i="8"/>
  <c r="S100" i="8"/>
  <c r="S85" i="8"/>
  <c r="S97" i="8"/>
  <c r="S106" i="8"/>
  <c r="S94" i="8"/>
  <c r="S36" i="8"/>
  <c r="S26" i="8"/>
  <c r="S115" i="8"/>
  <c r="S63" i="8"/>
  <c r="S18" i="8"/>
  <c r="S104" i="8"/>
  <c r="S30" i="8"/>
  <c r="S60" i="8"/>
  <c r="S54" i="8"/>
  <c r="S71" i="8"/>
  <c r="S14" i="8"/>
  <c r="S88" i="8"/>
  <c r="S86" i="8"/>
  <c r="S20" i="8"/>
  <c r="S16" i="8"/>
  <c r="S45" i="8"/>
  <c r="S77" i="8"/>
  <c r="S12" i="8"/>
  <c r="S37" i="8"/>
  <c r="S92" i="8"/>
  <c r="S102" i="8"/>
  <c r="S83" i="8"/>
  <c r="S81" i="8"/>
  <c r="S80" i="8"/>
  <c r="S57" i="8"/>
  <c r="S65" i="8"/>
  <c r="S84" i="8"/>
  <c r="S53" i="8"/>
  <c r="S55" i="8"/>
  <c r="G45" i="5"/>
  <c r="S73" i="8"/>
  <c r="S113" i="8"/>
  <c r="S23" i="8"/>
  <c r="S66" i="8"/>
  <c r="S93" i="8"/>
  <c r="S105" i="8"/>
  <c r="S46" i="8"/>
  <c r="S50" i="8"/>
  <c r="S108" i="8"/>
  <c r="S69" i="8"/>
  <c r="S111" i="8"/>
  <c r="S40" i="8"/>
  <c r="S79" i="8"/>
  <c r="S99" i="8"/>
  <c r="S47" i="8"/>
  <c r="S52" i="8"/>
  <c r="S29" i="8"/>
  <c r="S91" i="8"/>
  <c r="S87" i="8"/>
  <c r="S109" i="8"/>
  <c r="S17" i="8"/>
  <c r="S72" i="8"/>
  <c r="S78" i="8"/>
  <c r="S116" i="8"/>
  <c r="S51" i="8"/>
  <c r="S117" i="8"/>
  <c r="S38" i="8"/>
  <c r="S76" i="8"/>
  <c r="S112" i="8"/>
  <c r="S44" i="8"/>
  <c r="S67" i="8"/>
  <c r="S89" i="8"/>
  <c r="S15" i="8"/>
  <c r="S43" i="8"/>
  <c r="S28" i="8"/>
  <c r="S62" i="8"/>
  <c r="S32" i="8"/>
  <c r="S74" i="8"/>
  <c r="S58" i="8"/>
  <c r="S95" i="8"/>
  <c r="S39" i="8"/>
  <c r="S21" i="8"/>
  <c r="S64" i="8"/>
  <c r="S22" i="8"/>
  <c r="S41" i="8"/>
  <c r="S19" i="8"/>
  <c r="S49" i="8"/>
  <c r="S75" i="8"/>
  <c r="S90" i="8"/>
  <c r="S103" i="8"/>
  <c r="S70" i="8"/>
  <c r="S101" i="8"/>
  <c r="S82" i="8"/>
  <c r="S61" i="8"/>
  <c r="S24" i="8"/>
  <c r="S31" i="8"/>
  <c r="S68" i="8"/>
  <c r="S114" i="8"/>
  <c r="S27" i="8"/>
  <c r="S11" i="8"/>
  <c r="S13" i="8"/>
  <c r="S42" i="8"/>
  <c r="S56" i="8"/>
  <c r="T42" i="8" l="1"/>
  <c r="U42" i="8"/>
  <c r="U85" i="8"/>
  <c r="R42" i="14" s="1"/>
  <c r="T85" i="8"/>
  <c r="Q42" i="14" s="1"/>
  <c r="P42" i="14"/>
  <c r="U103" i="8"/>
  <c r="R54" i="14" s="1"/>
  <c r="P54" i="14"/>
  <c r="T103" i="8"/>
  <c r="Q54" i="14" s="1"/>
  <c r="T117" i="8"/>
  <c r="U117" i="8"/>
  <c r="P64" i="14"/>
  <c r="P48" i="15"/>
  <c r="P23" i="16"/>
  <c r="T92" i="8"/>
  <c r="U92" i="8"/>
  <c r="U11" i="8"/>
  <c r="P10" i="14"/>
  <c r="P10" i="15"/>
  <c r="T11" i="8"/>
  <c r="U51" i="8"/>
  <c r="P23" i="15"/>
  <c r="P23" i="14"/>
  <c r="T51" i="8"/>
  <c r="T37" i="8"/>
  <c r="U37" i="8"/>
  <c r="P35" i="14"/>
  <c r="U75" i="8"/>
  <c r="P33" i="15"/>
  <c r="T75" i="8"/>
  <c r="P15" i="16"/>
  <c r="T104" i="8"/>
  <c r="Q55" i="14" s="1"/>
  <c r="U104" i="8"/>
  <c r="R55" i="14" s="1"/>
  <c r="P55" i="14"/>
  <c r="P60" i="14"/>
  <c r="T111" i="8"/>
  <c r="Q60" i="14" s="1"/>
  <c r="U111" i="8"/>
  <c r="R60" i="14" s="1"/>
  <c r="U68" i="8"/>
  <c r="T68" i="8"/>
  <c r="U19" i="8"/>
  <c r="T19" i="8"/>
  <c r="T43" i="8"/>
  <c r="U43" i="8"/>
  <c r="T72" i="8"/>
  <c r="U72" i="8"/>
  <c r="U69" i="8"/>
  <c r="T69" i="8"/>
  <c r="P24" i="15"/>
  <c r="U53" i="8"/>
  <c r="P24" i="14"/>
  <c r="T53" i="8"/>
  <c r="U45" i="8"/>
  <c r="T45" i="8"/>
  <c r="P21" i="14"/>
  <c r="P21" i="15"/>
  <c r="U63" i="8"/>
  <c r="T63" i="8"/>
  <c r="T35" i="8"/>
  <c r="U35" i="8"/>
  <c r="P25" i="15"/>
  <c r="P25" i="14"/>
  <c r="T54" i="8"/>
  <c r="U54" i="8"/>
  <c r="T74" i="8"/>
  <c r="Q34" i="14" s="1"/>
  <c r="P34" i="14"/>
  <c r="U74" i="8"/>
  <c r="R34" i="14" s="1"/>
  <c r="U79" i="8"/>
  <c r="T79" i="8"/>
  <c r="P36" i="15"/>
  <c r="P38" i="14"/>
  <c r="P16" i="16"/>
  <c r="U28" i="8"/>
  <c r="T28" i="8"/>
  <c r="P17" i="14"/>
  <c r="P17" i="15"/>
  <c r="U55" i="8"/>
  <c r="T55" i="8"/>
  <c r="P26" i="14"/>
  <c r="P26" i="15"/>
  <c r="T31" i="8"/>
  <c r="U31" i="8"/>
  <c r="T17" i="8"/>
  <c r="P13" i="16"/>
  <c r="P14" i="14"/>
  <c r="P14" i="15"/>
  <c r="U17" i="8"/>
  <c r="T108" i="8"/>
  <c r="U108" i="8"/>
  <c r="T84" i="8"/>
  <c r="P19" i="16"/>
  <c r="P39" i="15"/>
  <c r="P41" i="14"/>
  <c r="U84" i="8"/>
  <c r="U16" i="8"/>
  <c r="T16" i="8"/>
  <c r="U115" i="8"/>
  <c r="T115" i="8"/>
  <c r="T33" i="8"/>
  <c r="U33" i="8"/>
  <c r="U70" i="8"/>
  <c r="T70" i="8"/>
  <c r="P16" i="15"/>
  <c r="P16" i="14"/>
  <c r="T23" i="8"/>
  <c r="U23" i="8"/>
  <c r="U113" i="8"/>
  <c r="R61" i="14" s="1"/>
  <c r="T113" i="8"/>
  <c r="Q61" i="14" s="1"/>
  <c r="P61" i="14"/>
  <c r="U30" i="8"/>
  <c r="T30" i="8"/>
  <c r="T40" i="8"/>
  <c r="U40" i="8"/>
  <c r="P22" i="15"/>
  <c r="U49" i="8"/>
  <c r="P22" i="14"/>
  <c r="T49" i="8"/>
  <c r="P59" i="14"/>
  <c r="T110" i="8"/>
  <c r="U110" i="8"/>
  <c r="P46" i="15"/>
  <c r="U41" i="8"/>
  <c r="P20" i="14"/>
  <c r="T41" i="8"/>
  <c r="P20" i="15"/>
  <c r="T24" i="8"/>
  <c r="U24" i="8"/>
  <c r="U109" i="8"/>
  <c r="T109" i="8"/>
  <c r="T50" i="8"/>
  <c r="U50" i="8"/>
  <c r="T65" i="8"/>
  <c r="U65" i="8"/>
  <c r="U20" i="8"/>
  <c r="T20" i="8"/>
  <c r="T26" i="8"/>
  <c r="U26" i="8"/>
  <c r="P21" i="16"/>
  <c r="U98" i="8"/>
  <c r="P50" i="14"/>
  <c r="P41" i="15"/>
  <c r="T98" i="8"/>
  <c r="U58" i="8"/>
  <c r="P28" i="15"/>
  <c r="T58" i="8"/>
  <c r="P28" i="14"/>
  <c r="U62" i="8"/>
  <c r="T62" i="8"/>
  <c r="P29" i="15"/>
  <c r="P29" i="14"/>
  <c r="U64" i="8"/>
  <c r="T64" i="8"/>
  <c r="P30" i="15"/>
  <c r="P30" i="14"/>
  <c r="U67" i="8"/>
  <c r="T67" i="8"/>
  <c r="P44" i="14"/>
  <c r="T87" i="8"/>
  <c r="Q44" i="14" s="1"/>
  <c r="U87" i="8"/>
  <c r="R44" i="14" s="1"/>
  <c r="U46" i="8"/>
  <c r="T46" i="8"/>
  <c r="T57" i="8"/>
  <c r="U57" i="8"/>
  <c r="T86" i="8"/>
  <c r="Q43" i="14" s="1"/>
  <c r="P43" i="14"/>
  <c r="U86" i="8"/>
  <c r="R43" i="14" s="1"/>
  <c r="P18" i="14"/>
  <c r="P18" i="15"/>
  <c r="U36" i="8"/>
  <c r="T36" i="8"/>
  <c r="T96" i="8"/>
  <c r="U96" i="8"/>
  <c r="T38" i="8"/>
  <c r="U38" i="8"/>
  <c r="P19" i="15"/>
  <c r="P19" i="14"/>
  <c r="T60" i="8"/>
  <c r="U60" i="8"/>
  <c r="U12" i="8"/>
  <c r="T12" i="8"/>
  <c r="U15" i="8"/>
  <c r="T15" i="8"/>
  <c r="P13" i="15"/>
  <c r="P12" i="16"/>
  <c r="P13" i="14"/>
  <c r="T80" i="8"/>
  <c r="P17" i="16"/>
  <c r="P39" i="14"/>
  <c r="U80" i="8"/>
  <c r="P37" i="15"/>
  <c r="U25" i="8"/>
  <c r="T25" i="8"/>
  <c r="U47" i="8"/>
  <c r="T47" i="8"/>
  <c r="U99" i="8"/>
  <c r="T99" i="8"/>
  <c r="P42" i="15"/>
  <c r="P51" i="14"/>
  <c r="T90" i="8"/>
  <c r="Q47" i="14" s="1"/>
  <c r="P47" i="14"/>
  <c r="U90" i="8"/>
  <c r="R47" i="14" s="1"/>
  <c r="P33" i="14"/>
  <c r="U73" i="8"/>
  <c r="R33" i="14" s="1"/>
  <c r="T73" i="8"/>
  <c r="Q33" i="14" s="1"/>
  <c r="P31" i="14"/>
  <c r="T27" i="8"/>
  <c r="U27" i="8"/>
  <c r="P31" i="15"/>
  <c r="P34" i="15"/>
  <c r="P36" i="14"/>
  <c r="U77" i="8"/>
  <c r="T77" i="8"/>
  <c r="U22" i="8"/>
  <c r="T22" i="8"/>
  <c r="U61" i="8"/>
  <c r="T61" i="8"/>
  <c r="U82" i="8"/>
  <c r="T82" i="8"/>
  <c r="T91" i="8"/>
  <c r="P48" i="14"/>
  <c r="U91" i="8"/>
  <c r="R48" i="14" s="1"/>
  <c r="P20" i="16"/>
  <c r="P49" i="14"/>
  <c r="T93" i="8"/>
  <c r="P40" i="15"/>
  <c r="U93" i="8"/>
  <c r="U107" i="8"/>
  <c r="P58" i="14"/>
  <c r="T107" i="8"/>
  <c r="T102" i="8"/>
  <c r="Q53" i="14" s="1"/>
  <c r="U102" i="8"/>
  <c r="R53" i="14" s="1"/>
  <c r="P53" i="14"/>
  <c r="U13" i="8"/>
  <c r="T13" i="8"/>
  <c r="P10" i="16"/>
  <c r="P11" i="15"/>
  <c r="P11" i="14"/>
  <c r="U100" i="8"/>
  <c r="T100" i="8"/>
  <c r="U32" i="8"/>
  <c r="T32" i="8"/>
  <c r="T48" i="8"/>
  <c r="U48" i="8"/>
  <c r="T116" i="8"/>
  <c r="P47" i="15"/>
  <c r="P63" i="14"/>
  <c r="U116" i="8"/>
  <c r="T34" i="8"/>
  <c r="U34" i="8"/>
  <c r="U114" i="8"/>
  <c r="T114" i="8"/>
  <c r="U78" i="8"/>
  <c r="P37" i="14"/>
  <c r="P35" i="15"/>
  <c r="T78" i="8"/>
  <c r="T18" i="8"/>
  <c r="U18" i="8"/>
  <c r="T89" i="8"/>
  <c r="Q46" i="14" s="1"/>
  <c r="U89" i="8"/>
  <c r="R46" i="14" s="1"/>
  <c r="P46" i="14"/>
  <c r="T21" i="8"/>
  <c r="P15" i="14"/>
  <c r="P15" i="15"/>
  <c r="U21" i="8"/>
  <c r="T44" i="8"/>
  <c r="U44" i="8"/>
  <c r="U105" i="8"/>
  <c r="P44" i="15"/>
  <c r="T105" i="8"/>
  <c r="P56" i="14"/>
  <c r="T88" i="8"/>
  <c r="Q45" i="14" s="1"/>
  <c r="U88" i="8"/>
  <c r="R45" i="14" s="1"/>
  <c r="P45" i="14"/>
  <c r="T94" i="8"/>
  <c r="U94" i="8"/>
  <c r="P9" i="16"/>
  <c r="T10" i="8"/>
  <c r="P9" i="14"/>
  <c r="U10" i="8"/>
  <c r="S118" i="8"/>
  <c r="P9" i="15"/>
  <c r="U39" i="8"/>
  <c r="T39" i="8"/>
  <c r="U112" i="8"/>
  <c r="T112" i="8"/>
  <c r="P62" i="14"/>
  <c r="T29" i="8"/>
  <c r="U29" i="8"/>
  <c r="U81" i="8"/>
  <c r="T81" i="8"/>
  <c r="P40" i="14"/>
  <c r="P18" i="16"/>
  <c r="P38" i="15"/>
  <c r="P11" i="16"/>
  <c r="P12" i="15"/>
  <c r="U14" i="8"/>
  <c r="P12" i="14"/>
  <c r="T14" i="8"/>
  <c r="P45" i="15"/>
  <c r="P57" i="14"/>
  <c r="T106" i="8"/>
  <c r="U106" i="8"/>
  <c r="T56" i="8"/>
  <c r="P27" i="15"/>
  <c r="U56" i="8"/>
  <c r="P27" i="14"/>
  <c r="T101" i="8"/>
  <c r="P52" i="14"/>
  <c r="U101" i="8"/>
  <c r="P43" i="15"/>
  <c r="T95" i="8"/>
  <c r="U95" i="8"/>
  <c r="U76" i="8"/>
  <c r="T76" i="8"/>
  <c r="U52" i="8"/>
  <c r="T52" i="8"/>
  <c r="T66" i="8"/>
  <c r="U66" i="8"/>
  <c r="T83" i="8"/>
  <c r="U83" i="8"/>
  <c r="P14" i="16"/>
  <c r="P32" i="14"/>
  <c r="P32" i="15"/>
  <c r="T71" i="8"/>
  <c r="U71" i="8"/>
  <c r="T97" i="8"/>
  <c r="U97" i="8"/>
  <c r="T59" i="8"/>
  <c r="U59" i="8"/>
  <c r="Q48" i="14" l="1"/>
  <c r="Q58" i="14"/>
  <c r="P24" i="16"/>
  <c r="R58" i="14"/>
  <c r="P65" i="14"/>
  <c r="Q57" i="14"/>
  <c r="Q45" i="15"/>
  <c r="R13" i="15"/>
  <c r="R12" i="16"/>
  <c r="R13" i="14"/>
  <c r="R18" i="15"/>
  <c r="R18" i="14"/>
  <c r="R17" i="15"/>
  <c r="R17" i="14"/>
  <c r="R40" i="15"/>
  <c r="R49" i="14"/>
  <c r="R20" i="16"/>
  <c r="Q50" i="14"/>
  <c r="Q21" i="16"/>
  <c r="Q41" i="15"/>
  <c r="R16" i="14"/>
  <c r="R16" i="15"/>
  <c r="R39" i="15"/>
  <c r="R19" i="16"/>
  <c r="R41" i="14"/>
  <c r="R23" i="15"/>
  <c r="R23" i="14"/>
  <c r="R43" i="15"/>
  <c r="R52" i="14"/>
  <c r="Q62" i="14"/>
  <c r="Q15" i="15"/>
  <c r="Q15" i="14"/>
  <c r="R37" i="15"/>
  <c r="R17" i="16"/>
  <c r="R39" i="14"/>
  <c r="Q22" i="15"/>
  <c r="Q22" i="14"/>
  <c r="Q16" i="14"/>
  <c r="Q16" i="15"/>
  <c r="Q38" i="14"/>
  <c r="Q36" i="15"/>
  <c r="Q16" i="16"/>
  <c r="Q10" i="14"/>
  <c r="Q10" i="15"/>
  <c r="R20" i="14"/>
  <c r="R20" i="15"/>
  <c r="Q17" i="15"/>
  <c r="Q17" i="14"/>
  <c r="R62" i="14"/>
  <c r="Q30" i="14"/>
  <c r="Q30" i="15"/>
  <c r="R16" i="16"/>
  <c r="R36" i="15"/>
  <c r="R38" i="14"/>
  <c r="R45" i="15"/>
  <c r="R57" i="14"/>
  <c r="R15" i="14"/>
  <c r="R15" i="15"/>
  <c r="R35" i="15"/>
  <c r="R37" i="14"/>
  <c r="R48" i="15"/>
  <c r="R23" i="16"/>
  <c r="R64" i="14"/>
  <c r="Q23" i="16"/>
  <c r="Q64" i="14"/>
  <c r="Q48" i="15"/>
  <c r="Q20" i="16"/>
  <c r="Q49" i="14"/>
  <c r="Q40" i="15"/>
  <c r="R63" i="14"/>
  <c r="R47" i="15"/>
  <c r="R30" i="14"/>
  <c r="R30" i="15"/>
  <c r="R50" i="14"/>
  <c r="R21" i="16"/>
  <c r="R41" i="15"/>
  <c r="R22" i="14"/>
  <c r="R22" i="15"/>
  <c r="Q35" i="14"/>
  <c r="Q15" i="16"/>
  <c r="Q33" i="15"/>
  <c r="Q40" i="14"/>
  <c r="Q18" i="16"/>
  <c r="Q38" i="15"/>
  <c r="R18" i="16"/>
  <c r="R38" i="15"/>
  <c r="R40" i="14"/>
  <c r="Q23" i="15"/>
  <c r="Q23" i="14"/>
  <c r="Q14" i="16"/>
  <c r="Q32" i="15"/>
  <c r="Q32" i="14"/>
  <c r="R28" i="14"/>
  <c r="R28" i="15"/>
  <c r="Q59" i="14"/>
  <c r="Q46" i="15"/>
  <c r="Q43" i="15"/>
  <c r="Q52" i="14"/>
  <c r="Q39" i="14"/>
  <c r="Q17" i="16"/>
  <c r="Q37" i="15"/>
  <c r="R19" i="14"/>
  <c r="R19" i="15"/>
  <c r="Q41" i="14"/>
  <c r="Q19" i="16"/>
  <c r="Q39" i="15"/>
  <c r="Q26" i="15"/>
  <c r="Q26" i="14"/>
  <c r="Q21" i="15"/>
  <c r="Q21" i="14"/>
  <c r="R10" i="14"/>
  <c r="R10" i="15"/>
  <c r="Q34" i="15"/>
  <c r="Q36" i="14"/>
  <c r="Q19" i="14"/>
  <c r="Q19" i="15"/>
  <c r="R26" i="15"/>
  <c r="R26" i="14"/>
  <c r="R21" i="15"/>
  <c r="R21" i="14"/>
  <c r="R35" i="14"/>
  <c r="R33" i="15"/>
  <c r="R15" i="16"/>
  <c r="R59" i="14"/>
  <c r="R46" i="15"/>
  <c r="Q11" i="14"/>
  <c r="Q11" i="15"/>
  <c r="Q10" i="16"/>
  <c r="R11" i="14"/>
  <c r="R10" i="16"/>
  <c r="R11" i="15"/>
  <c r="Q51" i="14"/>
  <c r="Q42" i="15"/>
  <c r="Q29" i="14"/>
  <c r="Q29" i="15"/>
  <c r="Q20" i="14"/>
  <c r="Q20" i="15"/>
  <c r="R25" i="14"/>
  <c r="R25" i="15"/>
  <c r="Q24" i="14"/>
  <c r="Q24" i="15"/>
  <c r="Q31" i="14"/>
  <c r="Q31" i="15"/>
  <c r="Q13" i="14"/>
  <c r="Q13" i="15"/>
  <c r="Q12" i="16"/>
  <c r="Q18" i="15"/>
  <c r="Q18" i="14"/>
  <c r="R24" i="14"/>
  <c r="R24" i="15"/>
  <c r="R14" i="16"/>
  <c r="R32" i="14"/>
  <c r="R32" i="15"/>
  <c r="Q9" i="16"/>
  <c r="Q9" i="14"/>
  <c r="Q9" i="15"/>
  <c r="D232" i="7" a="1"/>
  <c r="T118" i="8"/>
  <c r="D52" i="5" s="1"/>
  <c r="Q28" i="14"/>
  <c r="Q28" i="15"/>
  <c r="Q13" i="16"/>
  <c r="Q14" i="15"/>
  <c r="Q14" i="14"/>
  <c r="Q12" i="15"/>
  <c r="Q11" i="16"/>
  <c r="Q12" i="14"/>
  <c r="R12" i="14"/>
  <c r="R11" i="16"/>
  <c r="R12" i="15"/>
  <c r="R36" i="14"/>
  <c r="R34" i="15"/>
  <c r="R27" i="14"/>
  <c r="R27" i="15"/>
  <c r="P49" i="15"/>
  <c r="Q44" i="15"/>
  <c r="Q56" i="14"/>
  <c r="Q63" i="14"/>
  <c r="Q47" i="15"/>
  <c r="Q27" i="15"/>
  <c r="Q27" i="14"/>
  <c r="R9" i="16"/>
  <c r="R9" i="15"/>
  <c r="R9" i="14"/>
  <c r="U118" i="8"/>
  <c r="K52" i="5" s="1"/>
  <c r="R56" i="14"/>
  <c r="R44" i="15"/>
  <c r="Q35" i="15"/>
  <c r="Q37" i="14"/>
  <c r="R31" i="15"/>
  <c r="R31" i="14"/>
  <c r="R51" i="14"/>
  <c r="R42" i="15"/>
  <c r="R29" i="14"/>
  <c r="R29" i="15"/>
  <c r="R14" i="14"/>
  <c r="R13" i="16"/>
  <c r="R14" i="15"/>
  <c r="Q25" i="14"/>
  <c r="Q25" i="15"/>
  <c r="Q49" i="15" l="1"/>
  <c r="Q65" i="14"/>
  <c r="CH300" i="7"/>
  <c r="BC266" i="7"/>
  <c r="AQ237" i="7"/>
  <c r="AK301" i="7"/>
  <c r="BG260" i="7"/>
  <c r="BQ250" i="7"/>
  <c r="DC326" i="7"/>
  <c r="DG236" i="7"/>
  <c r="O336" i="7"/>
  <c r="AQ297" i="7"/>
  <c r="BI257" i="7"/>
  <c r="BG308" i="7"/>
  <c r="AH283" i="7"/>
  <c r="AO236" i="7"/>
  <c r="BG234" i="7"/>
  <c r="CA284" i="7"/>
  <c r="AF315" i="7"/>
  <c r="AW276" i="7"/>
  <c r="AN327" i="7"/>
  <c r="BR276" i="7"/>
  <c r="CW302" i="7"/>
  <c r="AE321" i="7"/>
  <c r="CS266" i="7"/>
  <c r="BI307" i="7"/>
  <c r="S309" i="7"/>
  <c r="CE309" i="7"/>
  <c r="BR305" i="7"/>
  <c r="BT287" i="7"/>
  <c r="AC291" i="7"/>
  <c r="Q299" i="7"/>
  <c r="G284" i="7"/>
  <c r="Z283" i="7"/>
  <c r="W322" i="7"/>
  <c r="P286" i="7"/>
  <c r="CL271" i="7"/>
  <c r="BQ248" i="7"/>
  <c r="AX308" i="7"/>
  <c r="BI288" i="7"/>
  <c r="BZ237" i="7"/>
  <c r="AJ252" i="7"/>
  <c r="AK325" i="7"/>
  <c r="AG263" i="7"/>
  <c r="CW290" i="7"/>
  <c r="CT287" i="7"/>
  <c r="BO305" i="7"/>
  <c r="CI238" i="7"/>
  <c r="CY328" i="7"/>
  <c r="CQ265" i="7"/>
  <c r="CO261" i="7"/>
  <c r="BA329" i="7"/>
  <c r="BW260" i="7"/>
  <c r="J300" i="7"/>
  <c r="CA259" i="7"/>
  <c r="BW315" i="7"/>
  <c r="CS314" i="7"/>
  <c r="BR260" i="7"/>
  <c r="AS327" i="7"/>
  <c r="E301" i="7"/>
  <c r="AO281" i="7"/>
  <c r="CZ304" i="7"/>
  <c r="BM238" i="7"/>
  <c r="CB337" i="7"/>
  <c r="G279" i="7"/>
  <c r="BG325" i="7"/>
  <c r="AM303" i="7"/>
  <c r="AI338" i="7"/>
  <c r="DC309" i="7"/>
  <c r="F302" i="7"/>
  <c r="BV323" i="7"/>
  <c r="BZ305" i="7"/>
  <c r="CH261" i="7"/>
  <c r="CR313" i="7"/>
  <c r="CW294" i="7"/>
  <c r="DE259" i="7"/>
  <c r="CB325" i="7"/>
  <c r="CI309" i="7"/>
  <c r="CK250" i="7"/>
  <c r="AK268" i="7"/>
  <c r="AT251" i="7"/>
  <c r="M283" i="7"/>
  <c r="BW294" i="7"/>
  <c r="AB280" i="7"/>
  <c r="R277" i="7"/>
  <c r="CV320" i="7"/>
  <c r="AS285" i="7"/>
  <c r="F235" i="7"/>
  <c r="CN242" i="7"/>
  <c r="BT299" i="7"/>
  <c r="N285" i="7"/>
  <c r="CI244" i="7"/>
  <c r="X292" i="7"/>
  <c r="CT246" i="7"/>
  <c r="M262" i="7"/>
  <c r="BK239" i="7"/>
  <c r="AA257" i="7"/>
  <c r="AL285" i="7"/>
  <c r="CS282" i="7"/>
  <c r="AM267" i="7"/>
  <c r="CY241" i="7"/>
  <c r="N284" i="7"/>
  <c r="R245" i="7"/>
  <c r="AF281" i="7"/>
  <c r="AX289" i="7"/>
  <c r="BS235" i="7"/>
  <c r="BC240" i="7"/>
  <c r="BX274" i="7"/>
  <c r="CH280" i="7"/>
  <c r="CC339" i="7"/>
  <c r="BQ309" i="7"/>
  <c r="DA331" i="7"/>
  <c r="CA310" i="7"/>
  <c r="CI239" i="7"/>
  <c r="CS295" i="7"/>
  <c r="BB281" i="7"/>
  <c r="U323" i="7"/>
  <c r="AC257" i="7"/>
  <c r="CV252" i="7"/>
  <c r="AG273" i="7"/>
  <c r="AP273" i="7"/>
  <c r="CZ329" i="7"/>
  <c r="CV300" i="7"/>
  <c r="AO282" i="7"/>
  <c r="X309" i="7"/>
  <c r="BO304" i="7"/>
  <c r="CO234" i="7"/>
  <c r="E298" i="7"/>
  <c r="BZ312" i="7"/>
  <c r="CF256" i="7"/>
  <c r="I339" i="7"/>
  <c r="CP233" i="7"/>
  <c r="BC337" i="7"/>
  <c r="CJ311" i="7"/>
  <c r="DE340" i="7"/>
  <c r="BJ321" i="7"/>
  <c r="BM272" i="7"/>
  <c r="BT259" i="7"/>
  <c r="BM307" i="7"/>
  <c r="AX236" i="7"/>
  <c r="AT286" i="7"/>
  <c r="BF248" i="7"/>
  <c r="L306" i="7"/>
  <c r="AM327" i="7"/>
  <c r="BR331" i="7"/>
  <c r="AD309" i="7"/>
  <c r="AT259" i="7"/>
  <c r="BZ336" i="7"/>
  <c r="AL236" i="7"/>
  <c r="CC251" i="7"/>
  <c r="L281" i="7"/>
  <c r="CO304" i="7"/>
  <c r="AV293" i="7"/>
  <c r="CH283" i="7"/>
  <c r="AV267" i="7"/>
  <c r="CR259" i="7"/>
  <c r="BP318" i="7"/>
  <c r="AB278" i="7"/>
  <c r="AJ332" i="7"/>
  <c r="K234" i="7"/>
  <c r="AH291" i="7"/>
  <c r="AB283" i="7"/>
  <c r="CJ244" i="7"/>
  <c r="CE261" i="7"/>
  <c r="AE325" i="7"/>
  <c r="S323" i="7"/>
  <c r="BC264" i="7"/>
  <c r="AB307" i="7"/>
  <c r="N234" i="7"/>
  <c r="J268" i="7"/>
  <c r="AJ280" i="7"/>
  <c r="BU310" i="7"/>
  <c r="CM242" i="7"/>
  <c r="X320" i="7"/>
  <c r="BL240" i="7"/>
  <c r="U247" i="7"/>
  <c r="DB267" i="7"/>
  <c r="BB308" i="7"/>
  <c r="BB277" i="7"/>
  <c r="BF271" i="7"/>
  <c r="DA322" i="7"/>
  <c r="AC302" i="7"/>
  <c r="BJ276" i="7"/>
  <c r="BX289" i="7"/>
  <c r="BJ233" i="7"/>
  <c r="CT326" i="7"/>
  <c r="BZ277" i="7"/>
  <c r="M325" i="7"/>
  <c r="AR280" i="7"/>
  <c r="CG250" i="7"/>
  <c r="AY318" i="7"/>
  <c r="CK303" i="7"/>
  <c r="CK284" i="7"/>
  <c r="P266" i="7"/>
  <c r="AA293" i="7"/>
  <c r="AO266" i="7"/>
  <c r="AD268" i="7"/>
  <c r="BN273" i="7"/>
  <c r="BG301" i="7"/>
  <c r="AU272" i="7"/>
  <c r="BA237" i="7"/>
  <c r="T242" i="7"/>
  <c r="AU253" i="7"/>
  <c r="AA258" i="7"/>
  <c r="CV246" i="7"/>
  <c r="CO323" i="7"/>
  <c r="P279" i="7"/>
  <c r="BQ271" i="7"/>
  <c r="AE271" i="7"/>
  <c r="CU309" i="7"/>
  <c r="AV237" i="7"/>
  <c r="AG258" i="7"/>
  <c r="CT279" i="7"/>
  <c r="CR236" i="7"/>
  <c r="CJ260" i="7"/>
  <c r="BQ265" i="7"/>
  <c r="DD334" i="7"/>
  <c r="BS328" i="7"/>
  <c r="DF328" i="7"/>
  <c r="CA293" i="7"/>
  <c r="CJ300" i="7"/>
  <c r="AA273" i="7"/>
  <c r="CQ252" i="7"/>
  <c r="AP270" i="7"/>
  <c r="AE260" i="7"/>
  <c r="AV276" i="7"/>
  <c r="CA331" i="7"/>
  <c r="CP336" i="7"/>
  <c r="T313" i="7"/>
  <c r="CJ295" i="7"/>
  <c r="DB308" i="7"/>
  <c r="BY267" i="7"/>
  <c r="AI263" i="7"/>
  <c r="CC239" i="7"/>
  <c r="AS315" i="7"/>
  <c r="BN280" i="7"/>
  <c r="AB255" i="7"/>
  <c r="BX331" i="7"/>
  <c r="AZ322" i="7"/>
  <c r="BR284" i="7"/>
  <c r="Y281" i="7"/>
  <c r="AK259" i="7"/>
  <c r="DF247" i="7"/>
  <c r="CQ290" i="7"/>
  <c r="BT336" i="7"/>
  <c r="AW338" i="7"/>
  <c r="CK300" i="7"/>
  <c r="BM245" i="7"/>
  <c r="AQ307" i="7"/>
  <c r="AI259" i="7"/>
  <c r="N339" i="7"/>
  <c r="AM328" i="7"/>
  <c r="CT243" i="7"/>
  <c r="AA308" i="7"/>
  <c r="S268" i="7"/>
  <c r="BU271" i="7"/>
  <c r="E287" i="7"/>
  <c r="U281" i="7"/>
  <c r="N236" i="7"/>
  <c r="CP302" i="7"/>
  <c r="BV321" i="7"/>
  <c r="BQ329" i="7"/>
  <c r="AK287" i="7"/>
  <c r="CZ256" i="7"/>
  <c r="BZ236" i="7"/>
  <c r="CF242" i="7"/>
  <c r="CJ334" i="7"/>
  <c r="AS233" i="7"/>
  <c r="CF302" i="7"/>
  <c r="N303" i="7"/>
  <c r="BZ300" i="7"/>
  <c r="DC272" i="7"/>
  <c r="F257" i="7"/>
  <c r="BI308" i="7"/>
  <c r="K294" i="7"/>
  <c r="CR316" i="7"/>
  <c r="BM295" i="7"/>
  <c r="BU298" i="7"/>
  <c r="P265" i="7"/>
  <c r="I285" i="7"/>
  <c r="AP314" i="7"/>
  <c r="AQ263" i="7"/>
  <c r="AE252" i="7"/>
  <c r="CL252" i="7"/>
  <c r="AV286" i="7"/>
  <c r="BF312" i="7"/>
  <c r="BD333" i="7"/>
  <c r="X297" i="7"/>
  <c r="DE331" i="7"/>
  <c r="BV240" i="7"/>
  <c r="BA307" i="7"/>
  <c r="AR290" i="7"/>
  <c r="BG288" i="7"/>
  <c r="BC324" i="7"/>
  <c r="BV319" i="7"/>
  <c r="BE240" i="7"/>
  <c r="BO249" i="7"/>
  <c r="CL323" i="7"/>
  <c r="CA244" i="7"/>
  <c r="DB234" i="7"/>
  <c r="CL313" i="7"/>
  <c r="AL233" i="7"/>
  <c r="CN286" i="7"/>
  <c r="AJ326" i="7"/>
  <c r="BY270" i="7"/>
  <c r="CI332" i="7"/>
  <c r="K274" i="7"/>
  <c r="N280" i="7"/>
  <c r="BV283" i="7"/>
  <c r="CK310" i="7"/>
  <c r="BG312" i="7"/>
  <c r="P324" i="7"/>
  <c r="AL266" i="7"/>
  <c r="BS261" i="7"/>
  <c r="AI336" i="7"/>
  <c r="CN313" i="7"/>
  <c r="BV296" i="7"/>
  <c r="BY244" i="7"/>
  <c r="P303" i="7"/>
  <c r="BS300" i="7"/>
  <c r="AR305" i="7"/>
  <c r="BK275" i="7"/>
  <c r="BL256" i="7"/>
  <c r="AN266" i="7"/>
  <c r="AP285" i="7"/>
  <c r="CI329" i="7"/>
  <c r="BA268" i="7"/>
  <c r="AC275" i="7"/>
  <c r="BX278" i="7"/>
  <c r="H284" i="7"/>
  <c r="BO270" i="7"/>
  <c r="CM292" i="7"/>
  <c r="CV290" i="7"/>
  <c r="CY265" i="7"/>
  <c r="K306" i="7"/>
  <c r="BB332" i="7"/>
  <c r="BK273" i="7"/>
  <c r="V252" i="7"/>
  <c r="AA329" i="7"/>
  <c r="CB305" i="7"/>
  <c r="Y298" i="7"/>
  <c r="CM279" i="7"/>
  <c r="BW262" i="7"/>
  <c r="CQ248" i="7"/>
  <c r="DE316" i="7"/>
  <c r="BP273" i="7"/>
  <c r="BV272" i="7"/>
  <c r="BD298" i="7"/>
  <c r="X318" i="7"/>
  <c r="CY244" i="7"/>
  <c r="BG298" i="7"/>
  <c r="BJ249" i="7"/>
  <c r="Y259" i="7"/>
  <c r="W267" i="7"/>
  <c r="R295" i="7"/>
  <c r="O247" i="7"/>
  <c r="CZ323" i="7"/>
  <c r="AO338" i="7"/>
  <c r="CR252" i="7"/>
  <c r="AB272" i="7"/>
  <c r="CB241" i="7"/>
  <c r="DF337" i="7"/>
  <c r="AX338" i="7"/>
  <c r="AK257" i="7"/>
  <c r="BK266" i="7"/>
  <c r="DC304" i="7"/>
  <c r="CY301" i="7"/>
  <c r="W262" i="7"/>
  <c r="CR302" i="7"/>
  <c r="DG269" i="7"/>
  <c r="CL288" i="7"/>
  <c r="H320" i="7"/>
  <c r="DB339" i="7"/>
  <c r="BG235" i="7"/>
  <c r="AY283" i="7"/>
  <c r="G294" i="7"/>
  <c r="BD315" i="7"/>
  <c r="BA244" i="7"/>
  <c r="BD241" i="7"/>
  <c r="DF310" i="7"/>
  <c r="BU254" i="7"/>
  <c r="DB333" i="7"/>
  <c r="AY294" i="7"/>
  <c r="AL235" i="7"/>
  <c r="BH291" i="7"/>
  <c r="AT244" i="7"/>
  <c r="T239" i="7"/>
  <c r="CO238" i="7"/>
  <c r="AY316" i="7"/>
  <c r="CL298" i="7"/>
  <c r="DC339" i="7"/>
  <c r="R270" i="7"/>
  <c r="CX258" i="7"/>
  <c r="AQ266" i="7"/>
  <c r="E290" i="7"/>
  <c r="CV250" i="7"/>
  <c r="BV255" i="7"/>
  <c r="AU234" i="7"/>
  <c r="BJ317" i="7"/>
  <c r="CU270" i="7"/>
  <c r="CK256" i="7"/>
  <c r="CP259" i="7"/>
  <c r="AD252" i="7"/>
  <c r="BC284" i="7"/>
  <c r="CS248" i="7"/>
  <c r="N264" i="7"/>
  <c r="W259" i="7"/>
  <c r="AE241" i="7"/>
  <c r="CR268" i="7"/>
  <c r="BR254" i="7"/>
  <c r="Q297" i="7"/>
  <c r="AB318" i="7"/>
  <c r="CW246" i="7"/>
  <c r="AM312" i="7"/>
  <c r="AU318" i="7"/>
  <c r="CY317" i="7"/>
  <c r="BE296" i="7"/>
  <c r="AK234" i="7"/>
  <c r="BC268" i="7"/>
  <c r="CN321" i="7"/>
  <c r="AC263" i="7"/>
  <c r="AJ243" i="7"/>
  <c r="V241" i="7"/>
  <c r="BB322" i="7"/>
  <c r="AS313" i="7"/>
  <c r="BZ286" i="7"/>
  <c r="BS233" i="7"/>
  <c r="BA306" i="7"/>
  <c r="DG288" i="7"/>
  <c r="BQ297" i="7"/>
  <c r="N235" i="7"/>
  <c r="CK319" i="7"/>
  <c r="BB234" i="7"/>
  <c r="CT253" i="7"/>
  <c r="I243" i="7"/>
  <c r="Y280" i="7"/>
  <c r="CD271" i="7"/>
  <c r="U288" i="7"/>
  <c r="CQ332" i="7"/>
  <c r="CS270" i="7"/>
  <c r="CS296" i="7"/>
  <c r="BY318" i="7"/>
  <c r="AG265" i="7"/>
  <c r="CK337" i="7"/>
  <c r="K297" i="7"/>
  <c r="E240" i="7"/>
  <c r="AO260" i="7"/>
  <c r="BZ287" i="7"/>
  <c r="BZ278" i="7"/>
  <c r="AR330" i="7"/>
  <c r="CT263" i="7"/>
  <c r="BX316" i="7"/>
  <c r="DB283" i="7"/>
  <c r="DA281" i="7"/>
  <c r="AT288" i="7"/>
  <c r="O267" i="7"/>
  <c r="AZ261" i="7"/>
  <c r="CH326" i="7"/>
  <c r="BU258" i="7"/>
  <c r="BN260" i="7"/>
  <c r="BC303" i="7"/>
  <c r="Y248" i="7"/>
  <c r="BS318" i="7"/>
  <c r="AC308" i="7"/>
  <c r="AQ271" i="7"/>
  <c r="J266" i="7"/>
  <c r="AW306" i="7"/>
  <c r="G330" i="7"/>
  <c r="K293" i="7"/>
  <c r="CI334" i="7"/>
  <c r="CN236" i="7"/>
  <c r="BQ251" i="7"/>
  <c r="BT246" i="7"/>
  <c r="CA269" i="7"/>
  <c r="AO245" i="7"/>
  <c r="L234" i="7"/>
  <c r="BT338" i="7"/>
  <c r="CL297" i="7"/>
  <c r="Z247" i="7"/>
  <c r="CZ261" i="7"/>
  <c r="T251" i="7"/>
  <c r="BF327" i="7"/>
  <c r="BG285" i="7"/>
  <c r="CN335" i="7"/>
  <c r="CC276" i="7"/>
  <c r="BW289" i="7"/>
  <c r="CX272" i="7"/>
  <c r="Y332" i="7"/>
  <c r="CN271" i="7"/>
  <c r="DG292" i="7"/>
  <c r="BS247" i="7"/>
  <c r="AK237" i="7"/>
  <c r="AQ233" i="7"/>
  <c r="BL333" i="7"/>
  <c r="AA241" i="7"/>
  <c r="CJ330" i="7"/>
  <c r="BD240" i="7"/>
  <c r="AC294" i="7"/>
  <c r="CY298" i="7"/>
  <c r="CV322" i="7"/>
  <c r="CK258" i="7"/>
  <c r="J297" i="7"/>
  <c r="CI315" i="7"/>
  <c r="BX332" i="7"/>
  <c r="AS241" i="7"/>
  <c r="BP331" i="7"/>
  <c r="DE332" i="7"/>
  <c r="AF241" i="7"/>
  <c r="AV337" i="7"/>
  <c r="BH237" i="7"/>
  <c r="CP319" i="7"/>
  <c r="AV272" i="7"/>
  <c r="AV305" i="7"/>
  <c r="BI303" i="7"/>
  <c r="V279" i="7"/>
  <c r="AK236" i="7"/>
  <c r="AA276" i="7"/>
  <c r="CX331" i="7"/>
  <c r="Q277" i="7"/>
  <c r="BV334" i="7"/>
  <c r="AZ294" i="7"/>
  <c r="BD284" i="7"/>
  <c r="AK289" i="7"/>
  <c r="CM249" i="7"/>
  <c r="BH312" i="7"/>
  <c r="BD291" i="7"/>
  <c r="BX328" i="7"/>
  <c r="BL250" i="7"/>
  <c r="DC311" i="7"/>
  <c r="AV246" i="7"/>
  <c r="CV261" i="7"/>
  <c r="BJ239" i="7"/>
  <c r="AL311" i="7"/>
  <c r="AP255" i="7"/>
  <c r="CJ290" i="7"/>
  <c r="AZ268" i="7"/>
  <c r="BV306" i="7"/>
  <c r="BA297" i="7"/>
  <c r="AY327" i="7"/>
  <c r="CH306" i="7"/>
  <c r="AA288" i="7"/>
  <c r="BV267" i="7"/>
  <c r="M239" i="7"/>
  <c r="CS290" i="7"/>
  <c r="AO273" i="7"/>
  <c r="CT335" i="7"/>
  <c r="U307" i="7"/>
  <c r="BS276" i="7"/>
  <c r="BQ259" i="7"/>
  <c r="BK334" i="7"/>
  <c r="P246" i="7"/>
  <c r="CL338" i="7"/>
  <c r="BM340" i="7"/>
  <c r="AO262" i="7"/>
  <c r="DD272" i="7"/>
  <c r="BS286" i="7"/>
  <c r="AL306" i="7"/>
  <c r="CK249" i="7"/>
  <c r="CX292" i="7"/>
  <c r="BI329" i="7"/>
  <c r="CC308" i="7"/>
  <c r="CZ335" i="7"/>
  <c r="AK311" i="7"/>
  <c r="AO253" i="7"/>
  <c r="AC266" i="7"/>
  <c r="R251" i="7"/>
  <c r="DG330" i="7"/>
  <c r="CL333" i="7"/>
  <c r="DA304" i="7"/>
  <c r="BN256" i="7"/>
  <c r="AN286" i="7"/>
  <c r="BI273" i="7"/>
  <c r="CK295" i="7"/>
  <c r="F303" i="7"/>
  <c r="CC279" i="7"/>
  <c r="AI270" i="7"/>
  <c r="CN305" i="7"/>
  <c r="DC298" i="7"/>
  <c r="H314" i="7"/>
  <c r="CQ333" i="7"/>
  <c r="BT312" i="7"/>
  <c r="I264" i="7"/>
  <c r="BH241" i="7"/>
  <c r="AU291" i="7"/>
  <c r="CP301" i="7"/>
  <c r="AM306" i="7"/>
  <c r="CX252" i="7"/>
  <c r="CE302" i="7"/>
  <c r="BF234" i="7"/>
  <c r="BX306" i="7"/>
  <c r="T324" i="7"/>
  <c r="AP337" i="7"/>
  <c r="CH239" i="7"/>
  <c r="CR285" i="7"/>
  <c r="O266" i="7"/>
  <c r="DE335" i="7"/>
  <c r="AS236" i="7"/>
  <c r="BY334" i="7"/>
  <c r="CM286" i="7"/>
  <c r="N266" i="7"/>
  <c r="AR269" i="7"/>
  <c r="BA245" i="7"/>
  <c r="F277" i="7"/>
  <c r="CZ311" i="7"/>
  <c r="P277" i="7"/>
  <c r="E250" i="7"/>
  <c r="BY331" i="7"/>
  <c r="CN330" i="7"/>
  <c r="BY236" i="7"/>
  <c r="CQ262" i="7"/>
  <c r="AW329" i="7"/>
  <c r="BO235" i="7"/>
  <c r="BG239" i="7"/>
  <c r="AX318" i="7"/>
  <c r="BO273" i="7"/>
  <c r="BV233" i="7"/>
  <c r="BU267" i="7"/>
  <c r="DD268" i="7"/>
  <c r="DB327" i="7"/>
  <c r="CI299" i="7"/>
  <c r="DF312" i="7"/>
  <c r="BW245" i="7"/>
  <c r="AS328" i="7"/>
  <c r="CM240" i="7"/>
  <c r="BH335" i="7"/>
  <c r="O233" i="7"/>
  <c r="CE331" i="7"/>
  <c r="AQ256" i="7"/>
  <c r="BP282" i="7"/>
  <c r="AS301" i="7"/>
  <c r="BG307" i="7"/>
  <c r="CB254" i="7"/>
  <c r="BS329" i="7"/>
  <c r="CA328" i="7"/>
  <c r="DC233" i="7"/>
  <c r="AE290" i="7"/>
  <c r="AV320" i="7"/>
  <c r="AU249" i="7"/>
  <c r="DB274" i="7"/>
  <c r="AD247" i="7"/>
  <c r="AR248" i="7"/>
  <c r="AO249" i="7"/>
  <c r="CY270" i="7"/>
  <c r="W323" i="7"/>
  <c r="BF332" i="7"/>
  <c r="AY297" i="7"/>
  <c r="BQ333" i="7"/>
  <c r="DE250" i="7"/>
  <c r="AO286" i="7"/>
  <c r="CW312" i="7"/>
  <c r="AD319" i="7"/>
  <c r="DE284" i="7"/>
  <c r="O234" i="7"/>
  <c r="BW319" i="7"/>
  <c r="U293" i="7"/>
  <c r="AB265" i="7"/>
  <c r="AM321" i="7"/>
  <c r="DD326" i="7"/>
  <c r="CC245" i="7"/>
  <c r="AS307" i="7"/>
  <c r="AO295" i="7"/>
  <c r="BL314" i="7"/>
  <c r="P293" i="7"/>
  <c r="AS332" i="7"/>
  <c r="DE317" i="7"/>
  <c r="BA279" i="7"/>
  <c r="AY259" i="7"/>
  <c r="AZ293" i="7"/>
  <c r="CF270" i="7"/>
  <c r="BC245" i="7"/>
  <c r="J273" i="7"/>
  <c r="BF270" i="7"/>
  <c r="BM255" i="7"/>
  <c r="P314" i="7"/>
  <c r="G235" i="7"/>
  <c r="CT278" i="7"/>
  <c r="AE263" i="7"/>
  <c r="CU250" i="7"/>
  <c r="BC269" i="7"/>
  <c r="CQ281" i="7"/>
  <c r="AP320" i="7"/>
  <c r="BU252" i="7"/>
  <c r="BX329" i="7"/>
  <c r="CD295" i="7"/>
  <c r="AK320" i="7"/>
  <c r="CG332" i="7"/>
  <c r="CA243" i="7"/>
  <c r="DA261" i="7"/>
  <c r="BA257" i="7"/>
  <c r="AB315" i="7"/>
  <c r="BD233" i="7"/>
  <c r="AC305" i="7"/>
  <c r="Q289" i="7"/>
  <c r="S292" i="7"/>
  <c r="BR264" i="7"/>
  <c r="AI265" i="7"/>
  <c r="Q331" i="7"/>
  <c r="H234" i="7"/>
  <c r="N323" i="7"/>
  <c r="BE256" i="7"/>
  <c r="V299" i="7"/>
  <c r="CL273" i="7"/>
  <c r="G307" i="7"/>
  <c r="DB266" i="7"/>
  <c r="R334" i="7"/>
  <c r="CV270" i="7"/>
  <c r="AS235" i="7"/>
  <c r="CO310" i="7"/>
  <c r="CV258" i="7"/>
  <c r="BV333" i="7"/>
  <c r="DB310" i="7"/>
  <c r="AT267" i="7"/>
  <c r="U272" i="7"/>
  <c r="BF300" i="7"/>
  <c r="AU285" i="7"/>
  <c r="BG247" i="7"/>
  <c r="AC298" i="7"/>
  <c r="AX297" i="7"/>
  <c r="BL330" i="7"/>
  <c r="DA257" i="7"/>
  <c r="AI303" i="7"/>
  <c r="BC234" i="7"/>
  <c r="CV275" i="7"/>
  <c r="CK280" i="7"/>
  <c r="I262" i="7"/>
  <c r="F325" i="7"/>
  <c r="BY264" i="7"/>
  <c r="CK247" i="7"/>
  <c r="AL305" i="7"/>
  <c r="AY243" i="7"/>
  <c r="BN244" i="7"/>
  <c r="AD299" i="7"/>
  <c r="CW270" i="7"/>
  <c r="BW243" i="7"/>
  <c r="R326" i="7"/>
  <c r="CS301" i="7"/>
  <c r="CK263" i="7"/>
  <c r="AG260" i="7"/>
  <c r="CI269" i="7"/>
  <c r="CZ247" i="7"/>
  <c r="AG278" i="7"/>
  <c r="BR290" i="7"/>
  <c r="BK260" i="7"/>
  <c r="AL251" i="7"/>
  <c r="DB240" i="7"/>
  <c r="S303" i="7"/>
  <c r="Y288" i="7"/>
  <c r="H323" i="7"/>
  <c r="BK265" i="7"/>
  <c r="CW267" i="7"/>
  <c r="AB234" i="7"/>
  <c r="CH331" i="7"/>
  <c r="BE283" i="7"/>
  <c r="AH331" i="7"/>
  <c r="CG271" i="7"/>
  <c r="CI326" i="7"/>
  <c r="AO244" i="7"/>
  <c r="CE259" i="7"/>
  <c r="AI293" i="7"/>
  <c r="CO317" i="7"/>
  <c r="BQ282" i="7"/>
  <c r="AR319" i="7"/>
  <c r="AR273" i="7"/>
  <c r="X296" i="7"/>
  <c r="BS320" i="7"/>
  <c r="BX283" i="7"/>
  <c r="BH257" i="7"/>
  <c r="E267" i="7"/>
  <c r="G266" i="7"/>
  <c r="E275" i="7"/>
  <c r="BA280" i="7"/>
  <c r="DD280" i="7"/>
  <c r="AB247" i="7"/>
  <c r="CE297" i="7"/>
  <c r="CZ252" i="7"/>
  <c r="AY313" i="7"/>
  <c r="AT299" i="7"/>
  <c r="BC305" i="7"/>
  <c r="CC337" i="7"/>
  <c r="CV277" i="7"/>
  <c r="I289" i="7"/>
  <c r="BU260" i="7"/>
  <c r="AL245" i="7"/>
  <c r="CN252" i="7"/>
  <c r="O340" i="7"/>
  <c r="U315" i="7"/>
  <c r="Z239" i="7"/>
  <c r="W281" i="7"/>
  <c r="CZ239" i="7"/>
  <c r="E338" i="7"/>
  <c r="BQ260" i="7"/>
  <c r="J304" i="7"/>
  <c r="Q266" i="7"/>
  <c r="K325" i="7"/>
  <c r="F244" i="7"/>
  <c r="DG334" i="7"/>
  <c r="DA333" i="7"/>
  <c r="AQ312" i="7"/>
  <c r="AY323" i="7"/>
  <c r="CV235" i="7"/>
  <c r="M333" i="7"/>
  <c r="BD300" i="7"/>
  <c r="CB330" i="7"/>
  <c r="BG313" i="7"/>
  <c r="BM300" i="7"/>
  <c r="E288" i="7"/>
  <c r="CQ303" i="7"/>
  <c r="H294" i="7"/>
  <c r="BM301" i="7"/>
  <c r="K235" i="7"/>
  <c r="BS295" i="7"/>
  <c r="AF303" i="7"/>
  <c r="DG275" i="7"/>
  <c r="L255" i="7"/>
  <c r="V319" i="7"/>
  <c r="AZ242" i="7"/>
  <c r="M252" i="7"/>
  <c r="M288" i="7"/>
  <c r="O286" i="7"/>
  <c r="BP304" i="7"/>
  <c r="CY314" i="7"/>
  <c r="AO291" i="7"/>
  <c r="AP240" i="7"/>
  <c r="CS306" i="7"/>
  <c r="AG247" i="7"/>
  <c r="BX269" i="7"/>
  <c r="AW332" i="7"/>
  <c r="AW235" i="7"/>
  <c r="CV274" i="7"/>
  <c r="CI267" i="7"/>
  <c r="CY304" i="7"/>
  <c r="CO313" i="7"/>
  <c r="BS311" i="7"/>
  <c r="W274" i="7"/>
  <c r="R268" i="7"/>
  <c r="AZ327" i="7"/>
  <c r="CS339" i="7"/>
  <c r="CQ309" i="7"/>
  <c r="BE311" i="7"/>
  <c r="BY292" i="7"/>
  <c r="CS233" i="7"/>
  <c r="AV256" i="7"/>
  <c r="CK289" i="7"/>
  <c r="CR289" i="7"/>
  <c r="Y272" i="7"/>
  <c r="V316" i="7"/>
  <c r="Y241" i="7"/>
  <c r="CO233" i="7"/>
  <c r="F272" i="7"/>
  <c r="V327" i="7"/>
  <c r="AJ302" i="7"/>
  <c r="BE318" i="7"/>
  <c r="CY246" i="7"/>
  <c r="AN282" i="7"/>
  <c r="DE246" i="7"/>
  <c r="CU300" i="7"/>
  <c r="AC325" i="7"/>
  <c r="BP306" i="7"/>
  <c r="AH276" i="7"/>
  <c r="CK333" i="7"/>
  <c r="CT312" i="7"/>
  <c r="AD321" i="7"/>
  <c r="BY336" i="7"/>
  <c r="L340" i="7"/>
  <c r="BL340" i="7"/>
  <c r="BG319" i="7"/>
  <c r="E239" i="7"/>
  <c r="AZ304" i="7"/>
  <c r="CO257" i="7"/>
  <c r="CG288" i="7"/>
  <c r="DA303" i="7"/>
  <c r="CZ296" i="7"/>
  <c r="CK312" i="7"/>
  <c r="DC281" i="7"/>
  <c r="Q330" i="7"/>
  <c r="BF240" i="7"/>
  <c r="AV332" i="7"/>
  <c r="CT332" i="7"/>
  <c r="CQ294" i="7"/>
  <c r="CV335" i="7"/>
  <c r="AP260" i="7"/>
  <c r="AC282" i="7"/>
  <c r="BD288" i="7"/>
  <c r="CD264" i="7"/>
  <c r="X279" i="7"/>
  <c r="BJ337" i="7"/>
  <c r="AJ330" i="7"/>
  <c r="BX320" i="7"/>
  <c r="E295" i="7"/>
  <c r="CW327" i="7"/>
  <c r="U280" i="7"/>
  <c r="CJ308" i="7"/>
  <c r="L318" i="7"/>
  <c r="BE334" i="7"/>
  <c r="BU250" i="7"/>
  <c r="Q287" i="7"/>
  <c r="CM332" i="7"/>
  <c r="P274" i="7"/>
  <c r="AM325" i="7"/>
  <c r="BJ270" i="7"/>
  <c r="CQ280" i="7"/>
  <c r="AX274" i="7"/>
  <c r="BX246" i="7"/>
  <c r="Z335" i="7"/>
  <c r="DB332" i="7"/>
  <c r="AW299" i="7"/>
  <c r="CD278" i="7"/>
  <c r="CE238" i="7"/>
  <c r="AR239" i="7"/>
  <c r="AN279" i="7"/>
  <c r="AH275" i="7"/>
  <c r="AS305" i="7"/>
  <c r="Q338" i="7"/>
  <c r="AP243" i="7"/>
  <c r="CF286" i="7"/>
  <c r="Q337" i="7"/>
  <c r="AY332" i="7"/>
  <c r="DA294" i="7"/>
  <c r="CM308" i="7"/>
  <c r="CG235" i="7"/>
  <c r="CR273" i="7"/>
  <c r="AE234" i="7"/>
  <c r="AF260" i="7"/>
  <c r="CY313" i="7"/>
  <c r="BL303" i="7"/>
  <c r="I241" i="7"/>
  <c r="K251" i="7"/>
  <c r="CP255" i="7"/>
  <c r="H334" i="7"/>
  <c r="J313" i="7"/>
  <c r="CM301" i="7"/>
  <c r="CM258" i="7"/>
  <c r="CZ300" i="7"/>
  <c r="CC326" i="7"/>
  <c r="BM312" i="7"/>
  <c r="S234" i="7"/>
  <c r="AK265" i="7"/>
  <c r="F305" i="7"/>
  <c r="BA262" i="7"/>
  <c r="Q327" i="7"/>
  <c r="AD280" i="7"/>
  <c r="AT261" i="7"/>
  <c r="CT266" i="7"/>
  <c r="AF326" i="7"/>
  <c r="CF240" i="7"/>
  <c r="AE277" i="7"/>
  <c r="U339" i="7"/>
  <c r="S281" i="7"/>
  <c r="CG327" i="7"/>
  <c r="CJ289" i="7"/>
  <c r="AQ328" i="7"/>
  <c r="CJ249" i="7"/>
  <c r="BM286" i="7"/>
  <c r="AF294" i="7"/>
  <c r="S276" i="7"/>
  <c r="AR279" i="7"/>
  <c r="CV293" i="7"/>
  <c r="AV299" i="7"/>
  <c r="AD239" i="7"/>
  <c r="AU273" i="7"/>
  <c r="G302" i="7"/>
  <c r="AT312" i="7"/>
  <c r="AU263" i="7"/>
  <c r="AI311" i="7"/>
  <c r="CZ242" i="7"/>
  <c r="BX299" i="7"/>
  <c r="CW254" i="7"/>
  <c r="BW258" i="7"/>
  <c r="CK336" i="7"/>
  <c r="CJ264" i="7"/>
  <c r="CU339" i="7"/>
  <c r="BO318" i="7"/>
  <c r="CL267" i="7"/>
  <c r="AX234" i="7"/>
  <c r="BO284" i="7"/>
  <c r="CT265" i="7"/>
  <c r="AR311" i="7"/>
  <c r="DD328" i="7"/>
  <c r="DC279" i="7"/>
  <c r="N305" i="7"/>
  <c r="BM293" i="7"/>
  <c r="DG336" i="7"/>
  <c r="CM338" i="7"/>
  <c r="X294" i="7"/>
  <c r="CB311" i="7"/>
  <c r="BD243" i="7"/>
  <c r="DD242" i="7"/>
  <c r="BL252" i="7"/>
  <c r="BQ244" i="7"/>
  <c r="I283" i="7"/>
  <c r="BQ320" i="7"/>
  <c r="AQ324" i="7"/>
  <c r="DB303" i="7"/>
  <c r="W293" i="7"/>
  <c r="CI328" i="7"/>
  <c r="CU255" i="7"/>
  <c r="U246" i="7"/>
  <c r="O331" i="7"/>
  <c r="BV327" i="7"/>
  <c r="BQ308" i="7"/>
  <c r="BS280" i="7"/>
  <c r="M245" i="7"/>
  <c r="AZ250" i="7"/>
  <c r="AW336" i="7"/>
  <c r="AH286" i="7"/>
  <c r="H332" i="7"/>
  <c r="CB279" i="7"/>
  <c r="AS331" i="7"/>
  <c r="CQ283" i="7"/>
  <c r="AS248" i="7"/>
  <c r="CN281" i="7"/>
  <c r="CD279" i="7"/>
  <c r="X286" i="7"/>
  <c r="AP325" i="7"/>
  <c r="V328" i="7"/>
  <c r="AN309" i="7"/>
  <c r="G336" i="7"/>
  <c r="CE317" i="7"/>
  <c r="BP262" i="7"/>
  <c r="BQ298" i="7"/>
  <c r="CG284" i="7"/>
  <c r="BI313" i="7"/>
  <c r="AH298" i="7"/>
  <c r="AN268" i="7"/>
  <c r="AN292" i="7"/>
  <c r="P239" i="7"/>
  <c r="W273" i="7"/>
  <c r="CK240" i="7"/>
  <c r="DE322" i="7"/>
  <c r="CI306" i="7"/>
  <c r="CK317" i="7"/>
  <c r="CU282" i="7"/>
  <c r="AJ276" i="7"/>
  <c r="BQ280" i="7"/>
  <c r="AC265" i="7"/>
  <c r="BO290" i="7"/>
  <c r="T316" i="7"/>
  <c r="AA271" i="7"/>
  <c r="BR287" i="7"/>
  <c r="AV266" i="7"/>
  <c r="BB337" i="7"/>
  <c r="BC237" i="7"/>
  <c r="T334" i="7"/>
  <c r="BD289" i="7"/>
  <c r="BB242" i="7"/>
  <c r="V288" i="7"/>
  <c r="BX245" i="7"/>
  <c r="CJ277" i="7"/>
  <c r="BK323" i="7"/>
  <c r="CX299" i="7"/>
  <c r="BX236" i="7"/>
  <c r="CV313" i="7"/>
  <c r="CK276" i="7"/>
  <c r="AB305" i="7"/>
  <c r="AW265" i="7"/>
  <c r="AL327" i="7"/>
  <c r="L244" i="7"/>
  <c r="I234" i="7"/>
  <c r="BF326" i="7"/>
  <c r="AM292" i="7"/>
  <c r="BJ291" i="7"/>
  <c r="G301" i="7"/>
  <c r="L294" i="7"/>
  <c r="CF249" i="7"/>
  <c r="BC289" i="7"/>
  <c r="Z273" i="7"/>
  <c r="BJ283" i="7"/>
  <c r="BL288" i="7"/>
  <c r="AR241" i="7"/>
  <c r="DE238" i="7"/>
  <c r="BC267" i="7"/>
  <c r="BP316" i="7"/>
  <c r="CY234" i="7"/>
  <c r="AJ266" i="7"/>
  <c r="BU308" i="7"/>
  <c r="I326" i="7"/>
  <c r="AK338" i="7"/>
  <c r="CQ330" i="7"/>
  <c r="BL315" i="7"/>
  <c r="CN245" i="7"/>
  <c r="CN312" i="7"/>
  <c r="J237" i="7"/>
  <c r="M314" i="7"/>
  <c r="CK285" i="7"/>
  <c r="BP339" i="7"/>
  <c r="BN271" i="7"/>
  <c r="CW314" i="7"/>
  <c r="BK252" i="7"/>
  <c r="BC323" i="7"/>
  <c r="AG303" i="7"/>
  <c r="CN307" i="7"/>
  <c r="BT243" i="7"/>
  <c r="AV333" i="7"/>
  <c r="AW308" i="7"/>
  <c r="AQ243" i="7"/>
  <c r="BH260" i="7"/>
  <c r="L313" i="7"/>
  <c r="AH234" i="7"/>
  <c r="BZ283" i="7"/>
  <c r="AX303" i="7"/>
  <c r="BD258" i="7"/>
  <c r="CB304" i="7"/>
  <c r="BJ279" i="7"/>
  <c r="CC233" i="7"/>
  <c r="X272" i="7"/>
  <c r="CC260" i="7"/>
  <c r="DD250" i="7"/>
  <c r="R304" i="7"/>
  <c r="BN253" i="7"/>
  <c r="CD294" i="7"/>
  <c r="CP328" i="7"/>
  <c r="BR334" i="7"/>
  <c r="BX297" i="7"/>
  <c r="CA290" i="7"/>
  <c r="H312" i="7"/>
  <c r="AL280" i="7"/>
  <c r="BT323" i="7"/>
  <c r="V244" i="7"/>
  <c r="AL337" i="7"/>
  <c r="AB311" i="7"/>
  <c r="AN330" i="7"/>
  <c r="CL335" i="7"/>
  <c r="BD311" i="7"/>
  <c r="AF292" i="7"/>
  <c r="K329" i="7"/>
  <c r="L279" i="7"/>
  <c r="BU256" i="7"/>
  <c r="BU324" i="7"/>
  <c r="X290" i="7"/>
  <c r="AT249" i="7"/>
  <c r="S240" i="7"/>
  <c r="BQ273" i="7"/>
  <c r="CB271" i="7"/>
  <c r="BB235" i="7"/>
  <c r="L286" i="7"/>
  <c r="Y331" i="7"/>
  <c r="AT277" i="7"/>
  <c r="CJ261" i="7"/>
  <c r="W236" i="7"/>
  <c r="BW278" i="7"/>
  <c r="DC296" i="7"/>
  <c r="BR309" i="7"/>
  <c r="AF268" i="7"/>
  <c r="E255" i="7"/>
  <c r="DF280" i="7"/>
  <c r="DD257" i="7"/>
  <c r="BQ321" i="7"/>
  <c r="BL276" i="7"/>
  <c r="BN299" i="7"/>
  <c r="CV319" i="7"/>
  <c r="AV319" i="7"/>
  <c r="CN317" i="7"/>
  <c r="V235" i="7"/>
  <c r="AN270" i="7"/>
  <c r="AR289" i="7"/>
  <c r="AR270" i="7"/>
  <c r="AM278" i="7"/>
  <c r="CN319" i="7"/>
  <c r="AA235" i="7"/>
  <c r="F237" i="7"/>
  <c r="CE237" i="7"/>
  <c r="CF255" i="7"/>
  <c r="AS310" i="7"/>
  <c r="E265" i="7"/>
  <c r="P328" i="7"/>
  <c r="AM319" i="7"/>
  <c r="DG308" i="7"/>
  <c r="BJ240" i="7"/>
  <c r="CU233" i="7"/>
  <c r="BD285" i="7"/>
  <c r="AU237" i="7"/>
  <c r="I310" i="7"/>
  <c r="X251" i="7"/>
  <c r="DB324" i="7"/>
  <c r="AJ294" i="7"/>
  <c r="AA284" i="7"/>
  <c r="AV248" i="7"/>
  <c r="BS271" i="7"/>
  <c r="AO270" i="7"/>
  <c r="CR310" i="7"/>
  <c r="BX239" i="7"/>
  <c r="BT339" i="7"/>
  <c r="BB283" i="7"/>
  <c r="BC281" i="7"/>
  <c r="N250" i="7"/>
  <c r="BI277" i="7"/>
  <c r="Z330" i="7"/>
  <c r="AG240" i="7"/>
  <c r="U309" i="7"/>
  <c r="E262" i="7"/>
  <c r="BF313" i="7"/>
  <c r="AS319" i="7"/>
  <c r="AH306" i="7"/>
  <c r="CG335" i="7"/>
  <c r="DC333" i="7"/>
  <c r="BB301" i="7"/>
  <c r="BI260" i="7"/>
  <c r="BJ320" i="7"/>
  <c r="DE280" i="7"/>
  <c r="E280" i="7"/>
  <c r="AO314" i="7"/>
  <c r="AH336" i="7"/>
  <c r="Z336" i="7"/>
  <c r="I303" i="7"/>
  <c r="DB273" i="7"/>
  <c r="BX326" i="7"/>
  <c r="P298" i="7"/>
  <c r="AE332" i="7"/>
  <c r="BV320" i="7"/>
  <c r="CJ269" i="7"/>
  <c r="AS279" i="7"/>
  <c r="BH263" i="7"/>
  <c r="E297" i="7"/>
  <c r="DE244" i="7"/>
  <c r="V254" i="7"/>
  <c r="CY323" i="7"/>
  <c r="W285" i="7"/>
  <c r="BY290" i="7"/>
  <c r="BV318" i="7"/>
  <c r="AH330" i="7"/>
  <c r="CQ338" i="7"/>
  <c r="AB289" i="7"/>
  <c r="DG296" i="7"/>
  <c r="CA260" i="7"/>
  <c r="N261" i="7"/>
  <c r="CM236" i="7"/>
  <c r="CA273" i="7"/>
  <c r="AF256" i="7"/>
  <c r="CD330" i="7"/>
  <c r="BI294" i="7"/>
  <c r="AF273" i="7"/>
  <c r="CD267" i="7"/>
  <c r="AO234" i="7"/>
  <c r="CT284" i="7"/>
  <c r="DG256" i="7"/>
  <c r="AA340" i="7"/>
  <c r="CL337" i="7"/>
  <c r="BD327" i="7"/>
  <c r="CD246" i="7"/>
  <c r="BP296" i="7"/>
  <c r="CU256" i="7"/>
  <c r="R300" i="7"/>
  <c r="DD238" i="7"/>
  <c r="AM314" i="7"/>
  <c r="AO312" i="7"/>
  <c r="Z268" i="7"/>
  <c r="CT317" i="7"/>
  <c r="CQ249" i="7"/>
  <c r="BE271" i="7"/>
  <c r="CP306" i="7"/>
  <c r="BR307" i="7"/>
  <c r="AS294" i="7"/>
  <c r="CL270" i="7"/>
  <c r="CX283" i="7"/>
  <c r="H287" i="7"/>
  <c r="E317" i="7"/>
  <c r="BQ311" i="7"/>
  <c r="AJ241" i="7"/>
  <c r="BO286" i="7"/>
  <c r="BS322" i="7"/>
  <c r="M318" i="7"/>
  <c r="AA306" i="7"/>
  <c r="CG270" i="7"/>
  <c r="Z332" i="7"/>
  <c r="Q332" i="7"/>
  <c r="H308" i="7"/>
  <c r="BG295" i="7"/>
  <c r="BZ268" i="7"/>
  <c r="E305" i="7"/>
  <c r="Z318" i="7"/>
  <c r="BJ234" i="7"/>
  <c r="CA302" i="7"/>
  <c r="R272" i="7"/>
  <c r="U300" i="7"/>
  <c r="N337" i="7"/>
  <c r="V289" i="7"/>
  <c r="BZ301" i="7"/>
  <c r="AO288" i="7"/>
  <c r="DB260" i="7"/>
  <c r="DE272" i="7"/>
  <c r="AU333" i="7"/>
  <c r="U287" i="7"/>
  <c r="AZ241" i="7"/>
  <c r="CM289" i="7"/>
  <c r="AS290" i="7"/>
  <c r="E335" i="7"/>
  <c r="BK300" i="7"/>
  <c r="BL325" i="7"/>
  <c r="U284" i="7"/>
  <c r="AT275" i="7"/>
  <c r="R302" i="7"/>
  <c r="AA327" i="7"/>
  <c r="DB261" i="7"/>
  <c r="AH277" i="7"/>
  <c r="CT255" i="7"/>
  <c r="R239" i="7"/>
  <c r="CQ264" i="7"/>
  <c r="BK287" i="7"/>
  <c r="AE274" i="7"/>
  <c r="H340" i="7"/>
  <c r="BM249" i="7"/>
  <c r="AM236" i="7"/>
  <c r="AH249" i="7"/>
  <c r="BM252" i="7"/>
  <c r="V300" i="7"/>
  <c r="BE331" i="7"/>
  <c r="BI326" i="7"/>
  <c r="AE297" i="7"/>
  <c r="CM325" i="7"/>
  <c r="BZ320" i="7"/>
  <c r="AI234" i="7"/>
  <c r="DA308" i="7"/>
  <c r="BM258" i="7"/>
  <c r="V314" i="7"/>
  <c r="DE326" i="7"/>
  <c r="BZ244" i="7"/>
  <c r="BA315" i="7"/>
  <c r="DG247" i="7"/>
  <c r="BU247" i="7"/>
  <c r="BB262" i="7"/>
  <c r="DG339" i="7"/>
  <c r="AD305" i="7"/>
  <c r="CP297" i="7"/>
  <c r="CX238" i="7"/>
  <c r="AG315" i="7"/>
  <c r="BR310" i="7"/>
  <c r="DA283" i="7"/>
  <c r="BS321" i="7"/>
  <c r="CA275" i="7"/>
  <c r="BZ275" i="7"/>
  <c r="BO276" i="7"/>
  <c r="DF306" i="7"/>
  <c r="T312" i="7"/>
  <c r="CP278" i="7"/>
  <c r="AI251" i="7"/>
  <c r="L233" i="7"/>
  <c r="DF250" i="7"/>
  <c r="Z261" i="7"/>
  <c r="CE310" i="7"/>
  <c r="CP332" i="7"/>
  <c r="CX303" i="7"/>
  <c r="AE239" i="7"/>
  <c r="K263" i="7"/>
  <c r="BC255" i="7"/>
  <c r="CW303" i="7"/>
  <c r="CM320" i="7"/>
  <c r="BH329" i="7"/>
  <c r="Z271" i="7"/>
  <c r="CG247" i="7"/>
  <c r="AC310" i="7"/>
  <c r="BP291" i="7"/>
  <c r="BI249" i="7"/>
  <c r="DF257" i="7"/>
  <c r="BB248" i="7"/>
  <c r="AI249" i="7"/>
  <c r="L268" i="7"/>
  <c r="AH239" i="7"/>
  <c r="BN236" i="7"/>
  <c r="BY277" i="7"/>
  <c r="AD327" i="7"/>
  <c r="T338" i="7"/>
  <c r="Z290" i="7"/>
  <c r="AU248" i="7"/>
  <c r="AL272" i="7"/>
  <c r="U234" i="7"/>
  <c r="W338" i="7"/>
  <c r="CR299" i="7"/>
  <c r="T277" i="7"/>
  <c r="BJ335" i="7"/>
  <c r="CR280" i="7"/>
  <c r="CU267" i="7"/>
  <c r="BC313" i="7"/>
  <c r="F236" i="7"/>
  <c r="DC301" i="7"/>
  <c r="BW288" i="7"/>
  <c r="AC270" i="7"/>
  <c r="CB248" i="7"/>
  <c r="BW299" i="7"/>
  <c r="P332" i="7"/>
  <c r="AV318" i="7"/>
  <c r="Q305" i="7"/>
  <c r="O270" i="7"/>
  <c r="CN265" i="7"/>
  <c r="BD235" i="7"/>
  <c r="AT281" i="7"/>
  <c r="AJ269" i="7"/>
  <c r="CT302" i="7"/>
  <c r="AJ304" i="7"/>
  <c r="AE337" i="7"/>
  <c r="AI283" i="7"/>
  <c r="BT284" i="7"/>
  <c r="BV260" i="7"/>
  <c r="CC236" i="7"/>
  <c r="CY287" i="7"/>
  <c r="AC242" i="7"/>
  <c r="CR297" i="7"/>
  <c r="AR288" i="7"/>
  <c r="AK270" i="7"/>
  <c r="CF299" i="7"/>
  <c r="DC291" i="7"/>
  <c r="Z295" i="7"/>
  <c r="CB268" i="7"/>
  <c r="CG248" i="7"/>
  <c r="G291" i="7"/>
  <c r="K280" i="7"/>
  <c r="O260" i="7"/>
  <c r="X264" i="7"/>
  <c r="V253" i="7"/>
  <c r="BC233" i="7"/>
  <c r="AP309" i="7"/>
  <c r="BB239" i="7"/>
  <c r="AZ329" i="7"/>
  <c r="BJ308" i="7"/>
  <c r="CV331" i="7"/>
  <c r="F281" i="7"/>
  <c r="BY251" i="7"/>
  <c r="BT329" i="7"/>
  <c r="H299" i="7"/>
  <c r="T248" i="7"/>
  <c r="BP256" i="7"/>
  <c r="CC284" i="7"/>
  <c r="CR255" i="7"/>
  <c r="CK236" i="7"/>
  <c r="DD246" i="7"/>
  <c r="AB245" i="7"/>
  <c r="BS266" i="7"/>
  <c r="BW233" i="7"/>
  <c r="BD257" i="7"/>
  <c r="DC302" i="7"/>
  <c r="X237" i="7"/>
  <c r="CC262" i="7"/>
  <c r="Y283" i="7"/>
  <c r="CX306" i="7"/>
  <c r="BB249" i="7"/>
  <c r="CY322" i="7"/>
  <c r="X250" i="7"/>
  <c r="I292" i="7"/>
  <c r="CJ242" i="7"/>
  <c r="AV304" i="7"/>
  <c r="U254" i="7"/>
  <c r="CY277" i="7"/>
  <c r="AX270" i="7"/>
  <c r="CV249" i="7"/>
  <c r="DD254" i="7"/>
  <c r="CA249" i="7"/>
  <c r="DC306" i="7"/>
  <c r="AY315" i="7"/>
  <c r="BH314" i="7"/>
  <c r="N329" i="7"/>
  <c r="DF279" i="7"/>
  <c r="V261" i="7"/>
  <c r="CH317" i="7"/>
  <c r="BD322" i="7"/>
  <c r="AH267" i="7"/>
  <c r="CU301" i="7"/>
  <c r="AR329" i="7"/>
  <c r="AJ311" i="7"/>
  <c r="AC274" i="7"/>
  <c r="DD283" i="7"/>
  <c r="AW295" i="7"/>
  <c r="BD313" i="7"/>
  <c r="CJ282" i="7"/>
  <c r="AE299" i="7"/>
  <c r="AS300" i="7"/>
  <c r="BM283" i="7"/>
  <c r="DB318" i="7"/>
  <c r="DD309" i="7"/>
  <c r="AY301" i="7"/>
  <c r="O261" i="7"/>
  <c r="CR276" i="7"/>
  <c r="BG321" i="7"/>
  <c r="CG299" i="7"/>
  <c r="AB308" i="7"/>
  <c r="P299" i="7"/>
  <c r="AD272" i="7"/>
  <c r="CK235" i="7"/>
  <c r="BD265" i="7"/>
  <c r="DC261" i="7"/>
  <c r="BF329" i="7"/>
  <c r="BT250" i="7"/>
  <c r="DE296" i="7"/>
  <c r="BW257" i="7"/>
  <c r="AE316" i="7"/>
  <c r="DE325" i="7"/>
  <c r="Q300" i="7"/>
  <c r="BK340" i="7"/>
  <c r="AZ307" i="7"/>
  <c r="BX285" i="7"/>
  <c r="K316" i="7"/>
  <c r="AB292" i="7"/>
  <c r="CR330" i="7"/>
  <c r="CP242" i="7"/>
  <c r="DB312" i="7"/>
  <c r="AM257" i="7"/>
  <c r="K244" i="7"/>
  <c r="AN337" i="7"/>
  <c r="AV314" i="7"/>
  <c r="CQ296" i="7"/>
  <c r="AA333" i="7"/>
  <c r="AH235" i="7"/>
  <c r="AI309" i="7"/>
  <c r="W333" i="7"/>
  <c r="CZ312" i="7"/>
  <c r="CS299" i="7"/>
  <c r="CB319" i="7"/>
  <c r="T317" i="7"/>
  <c r="K324" i="7"/>
  <c r="CV267" i="7"/>
  <c r="CS279" i="7"/>
  <c r="AY236" i="7"/>
  <c r="AE312" i="7"/>
  <c r="X298" i="7"/>
  <c r="V335" i="7"/>
  <c r="BE287" i="7"/>
  <c r="BI267" i="7"/>
  <c r="AN243" i="7"/>
  <c r="AY276" i="7"/>
  <c r="BO254" i="7"/>
  <c r="BQ272" i="7"/>
  <c r="BR308" i="7"/>
  <c r="DD247" i="7"/>
  <c r="CZ303" i="7"/>
  <c r="DA297" i="7"/>
  <c r="AN295" i="7"/>
  <c r="CM259" i="7"/>
  <c r="BA275" i="7"/>
  <c r="BE294" i="7"/>
  <c r="BW252" i="7"/>
  <c r="CQ266" i="7"/>
  <c r="CF300" i="7"/>
  <c r="CW326" i="7"/>
  <c r="V308" i="7"/>
  <c r="DD249" i="7"/>
  <c r="DC332" i="7"/>
  <c r="BX258" i="7"/>
  <c r="AB273" i="7"/>
  <c r="CC270" i="7"/>
  <c r="Z293" i="7"/>
  <c r="BA320" i="7"/>
  <c r="AZ320" i="7"/>
  <c r="BQ300" i="7"/>
  <c r="CB276" i="7"/>
  <c r="CB237" i="7"/>
  <c r="CT297" i="7"/>
  <c r="BB328" i="7"/>
  <c r="BE236" i="7"/>
  <c r="BB286" i="7"/>
  <c r="CL303" i="7"/>
  <c r="DC319" i="7"/>
  <c r="P297" i="7"/>
  <c r="AO332" i="7"/>
  <c r="AM243" i="7"/>
  <c r="E333" i="7"/>
  <c r="CW329" i="7"/>
  <c r="BV284" i="7"/>
  <c r="U236" i="7"/>
  <c r="DF290" i="7"/>
  <c r="CK293" i="7"/>
  <c r="AC317" i="7"/>
  <c r="K286" i="7"/>
  <c r="AP237" i="7"/>
  <c r="K252" i="7"/>
  <c r="X335" i="7"/>
  <c r="AK329" i="7"/>
  <c r="CD298" i="7"/>
  <c r="CL262" i="7"/>
  <c r="I282" i="7"/>
  <c r="AA299" i="7"/>
  <c r="F239" i="7"/>
  <c r="CI331" i="7"/>
  <c r="S321" i="7"/>
  <c r="T244" i="7"/>
  <c r="AM254" i="7"/>
  <c r="CZ286" i="7"/>
  <c r="BC306" i="7"/>
  <c r="R301" i="7"/>
  <c r="AL274" i="7"/>
  <c r="DA244" i="7"/>
  <c r="Q335" i="7"/>
  <c r="X276" i="7"/>
  <c r="CF258" i="7"/>
  <c r="AR271" i="7"/>
  <c r="X329" i="7"/>
  <c r="U244" i="7"/>
  <c r="CX304" i="7"/>
  <c r="BH250" i="7"/>
  <c r="CK257" i="7"/>
  <c r="DF313" i="7"/>
  <c r="AV313" i="7"/>
  <c r="Q267" i="7"/>
  <c r="BP310" i="7"/>
  <c r="DB269" i="7"/>
  <c r="BU263" i="7"/>
  <c r="AR281" i="7"/>
  <c r="F296" i="7"/>
  <c r="BL281" i="7"/>
  <c r="AY254" i="7"/>
  <c r="AQ281" i="7"/>
  <c r="AJ247" i="7"/>
  <c r="AU280" i="7"/>
  <c r="BB287" i="7"/>
  <c r="CC273" i="7"/>
  <c r="CK330" i="7"/>
  <c r="CF319" i="7"/>
  <c r="CU305" i="7"/>
  <c r="BY247" i="7"/>
  <c r="W244" i="7"/>
  <c r="Y235" i="7"/>
  <c r="CL326" i="7"/>
  <c r="AQ337" i="7"/>
  <c r="AD233" i="7"/>
  <c r="BA271" i="7"/>
  <c r="J336" i="7"/>
  <c r="BP261" i="7"/>
  <c r="AN306" i="7"/>
  <c r="BH259" i="7"/>
  <c r="BI335" i="7"/>
  <c r="CW278" i="7"/>
  <c r="AZ263" i="7"/>
  <c r="BQ249" i="7"/>
  <c r="AJ264" i="7"/>
  <c r="AA326" i="7"/>
  <c r="DA326" i="7"/>
  <c r="BV236" i="7"/>
  <c r="CS305" i="7"/>
  <c r="BN294" i="7"/>
  <c r="CX300" i="7"/>
  <c r="CX312" i="7"/>
  <c r="AD301" i="7"/>
  <c r="AI334" i="7"/>
  <c r="BZ299" i="7"/>
  <c r="AW262" i="7"/>
  <c r="CN274" i="7"/>
  <c r="AZ257" i="7"/>
  <c r="I329" i="7"/>
  <c r="BI245" i="7"/>
  <c r="S324" i="7"/>
  <c r="AZ315" i="7"/>
  <c r="BO274" i="7"/>
  <c r="CD282" i="7"/>
  <c r="CZ250" i="7"/>
  <c r="AR332" i="7"/>
  <c r="CL299" i="7"/>
  <c r="CV333" i="7"/>
  <c r="DB246" i="7"/>
  <c r="CG245" i="7"/>
  <c r="CW332" i="7"/>
  <c r="AA290" i="7"/>
  <c r="CA309" i="7"/>
  <c r="CZ271" i="7"/>
  <c r="AZ292" i="7"/>
  <c r="V333" i="7"/>
  <c r="CU330" i="7"/>
  <c r="DB277" i="7"/>
  <c r="CQ279" i="7"/>
  <c r="M250" i="7"/>
  <c r="AZ333" i="7"/>
  <c r="P233" i="7"/>
  <c r="K247" i="7"/>
  <c r="BG246" i="7"/>
  <c r="F311" i="7"/>
  <c r="CN273" i="7"/>
  <c r="J280" i="7"/>
  <c r="DE255" i="7"/>
  <c r="AQ330" i="7"/>
  <c r="E324" i="7"/>
  <c r="AO323" i="7"/>
  <c r="DF314" i="7"/>
  <c r="AN242" i="7"/>
  <c r="DE249" i="7"/>
  <c r="N256" i="7"/>
  <c r="Q304" i="7"/>
  <c r="CI335" i="7"/>
  <c r="F253" i="7"/>
  <c r="AT306" i="7"/>
  <c r="AF257" i="7"/>
  <c r="Z299" i="7"/>
  <c r="AD302" i="7"/>
  <c r="S337" i="7"/>
  <c r="BU292" i="7"/>
  <c r="AW331" i="7"/>
  <c r="P313" i="7"/>
  <c r="Y302" i="7"/>
  <c r="AX302" i="7"/>
  <c r="BI262" i="7"/>
  <c r="P288" i="7"/>
  <c r="AO261" i="7"/>
  <c r="K255" i="7"/>
  <c r="M290" i="7"/>
  <c r="AF316" i="7"/>
  <c r="G287" i="7"/>
  <c r="H285" i="7"/>
  <c r="AA274" i="7"/>
  <c r="BQ338" i="7"/>
  <c r="G276" i="7"/>
  <c r="AQ261" i="7"/>
  <c r="CA339" i="7"/>
  <c r="BI321" i="7"/>
  <c r="CL282" i="7"/>
  <c r="CY250" i="7"/>
  <c r="BN257" i="7"/>
  <c r="CV233" i="7"/>
  <c r="AD328" i="7"/>
  <c r="BZ247" i="7"/>
  <c r="AF258" i="7"/>
  <c r="BB310" i="7"/>
  <c r="AO278" i="7"/>
  <c r="AR293" i="7"/>
  <c r="AO242" i="7"/>
  <c r="AE255" i="7"/>
  <c r="AD303" i="7"/>
  <c r="Q245" i="7"/>
  <c r="AZ259" i="7"/>
  <c r="BQ322" i="7"/>
  <c r="BY295" i="7"/>
  <c r="BQ266" i="7"/>
  <c r="BS291" i="7"/>
  <c r="E245" i="7"/>
  <c r="BZ291" i="7"/>
  <c r="CL302" i="7"/>
  <c r="AD276" i="7"/>
  <c r="AH327" i="7"/>
  <c r="CB263" i="7"/>
  <c r="BV324" i="7"/>
  <c r="F243" i="7"/>
  <c r="CE286" i="7"/>
  <c r="AF284" i="7"/>
  <c r="Q315" i="7"/>
  <c r="AZ297" i="7"/>
  <c r="G337" i="7"/>
  <c r="DG323" i="7"/>
  <c r="CT259" i="7"/>
  <c r="BJ330" i="7"/>
  <c r="CW292" i="7"/>
  <c r="BA288" i="7"/>
  <c r="BJ236" i="7"/>
  <c r="BB330" i="7"/>
  <c r="AL316" i="7"/>
  <c r="BN322" i="7"/>
  <c r="AM335" i="7"/>
  <c r="AY277" i="7"/>
  <c r="AP253" i="7"/>
  <c r="AX304" i="7"/>
  <c r="F258" i="7"/>
  <c r="CN324" i="7"/>
  <c r="AQ296" i="7"/>
  <c r="DA328" i="7"/>
  <c r="AO327" i="7"/>
  <c r="CY326" i="7"/>
  <c r="M255" i="7"/>
  <c r="K279" i="7"/>
  <c r="AU271" i="7"/>
  <c r="CF288" i="7"/>
  <c r="R286" i="7"/>
  <c r="AK269" i="7"/>
  <c r="CV323" i="7"/>
  <c r="I311" i="7"/>
  <c r="CH233" i="7"/>
  <c r="AG319" i="7"/>
  <c r="CG328" i="7"/>
  <c r="CI246" i="7"/>
  <c r="CT329" i="7"/>
  <c r="CI276" i="7"/>
  <c r="BN323" i="7"/>
  <c r="AC258" i="7"/>
  <c r="AV300" i="7"/>
  <c r="AY322" i="7"/>
  <c r="AI239" i="7"/>
  <c r="BI312" i="7"/>
  <c r="CO274" i="7"/>
  <c r="AB285" i="7"/>
  <c r="BQ302" i="7"/>
  <c r="BY286" i="7"/>
  <c r="DE269" i="7"/>
  <c r="E306" i="7"/>
  <c r="CR314" i="7"/>
  <c r="O258" i="7"/>
  <c r="AO252" i="7"/>
  <c r="O322" i="7"/>
  <c r="CR329" i="7"/>
  <c r="BZ328" i="7"/>
  <c r="BJ312" i="7"/>
  <c r="AM293" i="7"/>
  <c r="CQ244" i="7"/>
  <c r="AP316" i="7"/>
  <c r="R260" i="7"/>
  <c r="J251" i="7"/>
  <c r="AJ333" i="7"/>
  <c r="BJ336" i="7"/>
  <c r="AQ293" i="7"/>
  <c r="K295" i="7"/>
  <c r="AO275" i="7"/>
  <c r="CP238" i="7"/>
  <c r="BZ302" i="7"/>
  <c r="E313" i="7"/>
  <c r="BR242" i="7"/>
  <c r="CT249" i="7"/>
  <c r="CS275" i="7"/>
  <c r="U296" i="7"/>
  <c r="DB236" i="7"/>
  <c r="AV262" i="7"/>
  <c r="AX335" i="7"/>
  <c r="BT266" i="7"/>
  <c r="BH287" i="7"/>
  <c r="DD279" i="7"/>
  <c r="CQ306" i="7"/>
  <c r="AU334" i="7"/>
  <c r="AQ265" i="7"/>
  <c r="AM305" i="7"/>
  <c r="CO271" i="7"/>
  <c r="BT237" i="7"/>
  <c r="DC243" i="7"/>
  <c r="BT281" i="7"/>
  <c r="CX265" i="7"/>
  <c r="CO275" i="7"/>
  <c r="J290" i="7"/>
  <c r="G308" i="7"/>
  <c r="H269" i="7"/>
  <c r="H333" i="7"/>
  <c r="BT252" i="7"/>
  <c r="CJ254" i="7"/>
  <c r="BS290" i="7"/>
  <c r="CJ321" i="7"/>
  <c r="S256" i="7"/>
  <c r="CA268" i="7"/>
  <c r="CK237" i="7"/>
  <c r="AG289" i="7"/>
  <c r="BH308" i="7"/>
  <c r="CN270" i="7"/>
  <c r="DA315" i="7"/>
  <c r="BB325" i="7"/>
  <c r="AJ281" i="7"/>
  <c r="BQ276" i="7"/>
  <c r="BW327" i="7"/>
  <c r="F337" i="7"/>
  <c r="CW252" i="7"/>
  <c r="U320" i="7"/>
  <c r="BK234" i="7"/>
  <c r="AA292" i="7"/>
  <c r="BR335" i="7"/>
  <c r="BU261" i="7"/>
  <c r="BN245" i="7"/>
  <c r="P249" i="7"/>
  <c r="AR312" i="7"/>
  <c r="AS311" i="7"/>
  <c r="BH248" i="7"/>
  <c r="CN314" i="7"/>
  <c r="CL328" i="7"/>
  <c r="W329" i="7"/>
  <c r="BL269" i="7"/>
  <c r="CY236" i="7"/>
  <c r="BW296" i="7"/>
  <c r="P325" i="7"/>
  <c r="T323" i="7"/>
  <c r="BE297" i="7"/>
  <c r="BN309" i="7"/>
  <c r="CI311" i="7"/>
  <c r="CS268" i="7"/>
  <c r="BM331" i="7"/>
  <c r="P278" i="7"/>
  <c r="DC271" i="7"/>
  <c r="CB312" i="7"/>
  <c r="P312" i="7"/>
  <c r="BC285" i="7"/>
  <c r="AJ290" i="7"/>
  <c r="AF278" i="7"/>
  <c r="DE275" i="7"/>
  <c r="BR296" i="7"/>
  <c r="O256" i="7"/>
  <c r="BP285" i="7"/>
  <c r="AI248" i="7"/>
  <c r="R243" i="7"/>
  <c r="F287" i="7"/>
  <c r="Q264" i="7"/>
  <c r="CZ269" i="7"/>
  <c r="AO319" i="7"/>
  <c r="CR246" i="7"/>
  <c r="CO254" i="7"/>
  <c r="AP288" i="7"/>
  <c r="AY300" i="7"/>
  <c r="AM331" i="7"/>
  <c r="DD329" i="7"/>
  <c r="K266" i="7"/>
  <c r="AF330" i="7"/>
  <c r="BW249" i="7"/>
  <c r="Z334" i="7"/>
  <c r="K315" i="7"/>
  <c r="DE321" i="7"/>
  <c r="CC274" i="7"/>
  <c r="AQ334" i="7"/>
  <c r="CS311" i="7"/>
  <c r="AM299" i="7"/>
  <c r="L302" i="7"/>
  <c r="T291" i="7"/>
  <c r="BL326" i="7"/>
  <c r="DF259" i="7"/>
  <c r="CY327" i="7"/>
  <c r="F274" i="7"/>
  <c r="M264" i="7"/>
  <c r="Z327" i="7"/>
  <c r="CM284" i="7"/>
  <c r="CH290" i="7"/>
  <c r="N315" i="7"/>
  <c r="CT308" i="7"/>
  <c r="BP240" i="7"/>
  <c r="AZ330" i="7"/>
  <c r="AL242" i="7"/>
  <c r="AD250" i="7"/>
  <c r="AX256" i="7"/>
  <c r="BD331" i="7"/>
  <c r="F318" i="7"/>
  <c r="AY291" i="7"/>
  <c r="AY319" i="7"/>
  <c r="BU317" i="7"/>
  <c r="BA340" i="7"/>
  <c r="BS331" i="7"/>
  <c r="CE275" i="7"/>
  <c r="CU237" i="7"/>
  <c r="BG326" i="7"/>
  <c r="J295" i="7"/>
  <c r="AG300" i="7"/>
  <c r="DG242" i="7"/>
  <c r="BN290" i="7"/>
  <c r="BL235" i="7"/>
  <c r="BB302" i="7"/>
  <c r="N295" i="7"/>
  <c r="CY281" i="7"/>
  <c r="BE320" i="7"/>
  <c r="BT274" i="7"/>
  <c r="AH256" i="7"/>
  <c r="BZ331" i="7"/>
  <c r="W321" i="7"/>
  <c r="K245" i="7"/>
  <c r="CU266" i="7"/>
  <c r="AK241" i="7"/>
  <c r="BH325" i="7"/>
  <c r="CT240" i="7"/>
  <c r="CX319" i="7"/>
  <c r="AQ252" i="7"/>
  <c r="CL233" i="7"/>
  <c r="AR249" i="7"/>
  <c r="X315" i="7"/>
  <c r="AH274" i="7"/>
  <c r="AC336" i="7"/>
  <c r="BF287" i="7"/>
  <c r="M267" i="7"/>
  <c r="BV325" i="7"/>
  <c r="CE339" i="7"/>
  <c r="BU276" i="7"/>
  <c r="CF334" i="7"/>
  <c r="AY296" i="7"/>
  <c r="AN299" i="7"/>
  <c r="BK283" i="7"/>
  <c r="CD263" i="7"/>
  <c r="BZ239" i="7"/>
  <c r="CQ247" i="7"/>
  <c r="AY287" i="7"/>
  <c r="DE311" i="7"/>
  <c r="AF307" i="7"/>
  <c r="Y312" i="7"/>
  <c r="AQ253" i="7"/>
  <c r="BP246" i="7"/>
  <c r="BZ260" i="7"/>
  <c r="BW276" i="7"/>
  <c r="CW265" i="7"/>
  <c r="Y266" i="7"/>
  <c r="DC248" i="7"/>
  <c r="CV329" i="7"/>
  <c r="CP338" i="7"/>
  <c r="S238" i="7"/>
  <c r="AX322" i="7"/>
  <c r="S252" i="7"/>
  <c r="O323" i="7"/>
  <c r="E331" i="7"/>
  <c r="BU293" i="7"/>
  <c r="Y321" i="7"/>
  <c r="DA238" i="7"/>
  <c r="CX314" i="7"/>
  <c r="Y336" i="7"/>
  <c r="BO323" i="7"/>
  <c r="N283" i="7"/>
  <c r="BO257" i="7"/>
  <c r="BT244" i="7"/>
  <c r="E299" i="7"/>
  <c r="Y304" i="7"/>
  <c r="CM295" i="7"/>
  <c r="CM239" i="7"/>
  <c r="AP233" i="7"/>
  <c r="CK328" i="7"/>
  <c r="AP290" i="7"/>
  <c r="CQ278" i="7"/>
  <c r="AA321" i="7"/>
  <c r="AZ317" i="7"/>
  <c r="BV312" i="7"/>
  <c r="T286" i="7"/>
  <c r="H235" i="7"/>
  <c r="BF338" i="7"/>
  <c r="AJ338" i="7"/>
  <c r="AP244" i="7"/>
  <c r="W328" i="7"/>
  <c r="AU265" i="7"/>
  <c r="CM252" i="7"/>
  <c r="AW326" i="7"/>
  <c r="AL330" i="7"/>
  <c r="BK319" i="7"/>
  <c r="BO307" i="7"/>
  <c r="DE310" i="7"/>
  <c r="AO335" i="7"/>
  <c r="E294" i="7"/>
  <c r="S245" i="7"/>
  <c r="CB318" i="7"/>
  <c r="AK295" i="7"/>
  <c r="DD300" i="7"/>
  <c r="I331" i="7"/>
  <c r="AQ251" i="7"/>
  <c r="CO319" i="7"/>
  <c r="AU267" i="7"/>
  <c r="CL284" i="7"/>
  <c r="DG294" i="7"/>
  <c r="DE295" i="7"/>
  <c r="CM304" i="7"/>
  <c r="BY297" i="7"/>
  <c r="CM280" i="7"/>
  <c r="Q274" i="7"/>
  <c r="G259" i="7"/>
  <c r="AO339" i="7"/>
  <c r="CI297" i="7"/>
  <c r="F262" i="7"/>
  <c r="BJ325" i="7"/>
  <c r="AC241" i="7"/>
  <c r="BO278" i="7"/>
  <c r="CS258" i="7"/>
  <c r="DD288" i="7"/>
  <c r="CO242" i="7"/>
  <c r="BL337" i="7"/>
  <c r="CD307" i="7"/>
  <c r="BN277" i="7"/>
  <c r="AT297" i="7"/>
  <c r="BY263" i="7"/>
  <c r="DB302" i="7"/>
  <c r="CW281" i="7"/>
  <c r="AB324" i="7"/>
  <c r="AT278" i="7"/>
  <c r="BP328" i="7"/>
  <c r="AF310" i="7"/>
  <c r="CM324" i="7"/>
  <c r="CU262" i="7"/>
  <c r="CZ283" i="7"/>
  <c r="BA286" i="7"/>
  <c r="O278" i="7"/>
  <c r="BU238" i="7"/>
  <c r="X277" i="7"/>
  <c r="L277" i="7"/>
  <c r="BE250" i="7"/>
  <c r="BY249" i="7"/>
  <c r="CV318" i="7"/>
  <c r="CI325" i="7"/>
  <c r="AB328" i="7"/>
  <c r="CY299" i="7"/>
  <c r="P306" i="7"/>
  <c r="R252" i="7"/>
  <c r="BH292" i="7"/>
  <c r="BR248" i="7"/>
  <c r="O265" i="7"/>
  <c r="N254" i="7"/>
  <c r="J253" i="7"/>
  <c r="BV292" i="7"/>
  <c r="O335" i="7"/>
  <c r="AV338" i="7"/>
  <c r="DF276" i="7"/>
  <c r="CG313" i="7"/>
  <c r="CA239" i="7"/>
  <c r="BA276" i="7"/>
  <c r="AL279" i="7"/>
  <c r="AJ275" i="7"/>
  <c r="BF237" i="7"/>
  <c r="V277" i="7"/>
  <c r="X319" i="7"/>
  <c r="BB269" i="7"/>
  <c r="AI233" i="7"/>
  <c r="G304" i="7"/>
  <c r="BX309" i="7"/>
  <c r="BN264" i="7"/>
  <c r="CI303" i="7"/>
  <c r="CT320" i="7"/>
  <c r="AN251" i="7"/>
  <c r="CV239" i="7"/>
  <c r="AF280" i="7"/>
  <c r="BV235" i="7"/>
  <c r="AR276" i="7"/>
  <c r="AK310" i="7"/>
  <c r="CZ340" i="7"/>
  <c r="M338" i="7"/>
  <c r="CM257" i="7"/>
  <c r="I249" i="7"/>
  <c r="AK281" i="7"/>
  <c r="E282" i="7"/>
  <c r="AP265" i="7"/>
  <c r="BD329" i="7"/>
  <c r="AS302" i="7"/>
  <c r="AA335" i="7"/>
  <c r="CD340" i="7"/>
  <c r="CC275" i="7"/>
  <c r="DE299" i="7"/>
  <c r="CK248" i="7"/>
  <c r="AI318" i="7"/>
  <c r="BJ255" i="7"/>
  <c r="CN294" i="7"/>
  <c r="DD244" i="7"/>
  <c r="BP312" i="7"/>
  <c r="CA322" i="7"/>
  <c r="CK279" i="7"/>
  <c r="DD273" i="7"/>
  <c r="BM259" i="7"/>
  <c r="AN256" i="7"/>
  <c r="AD335" i="7"/>
  <c r="AS242" i="7"/>
  <c r="CH244" i="7"/>
  <c r="BI298" i="7"/>
  <c r="CU277" i="7"/>
  <c r="BX310" i="7"/>
  <c r="DG306" i="7"/>
  <c r="CK269" i="7"/>
  <c r="Q317" i="7"/>
  <c r="AO239" i="7"/>
  <c r="CT264" i="7"/>
  <c r="BZ316" i="7"/>
  <c r="T300" i="7"/>
  <c r="AH297" i="7"/>
  <c r="AV257" i="7"/>
  <c r="AO256" i="7"/>
  <c r="CV307" i="7"/>
  <c r="BB276" i="7"/>
  <c r="BE260" i="7"/>
  <c r="DA321" i="7"/>
  <c r="BA305" i="7"/>
  <c r="AB309" i="7"/>
  <c r="CD306" i="7"/>
  <c r="AE311" i="7"/>
  <c r="M280" i="7"/>
  <c r="CP317" i="7"/>
  <c r="Z321" i="7"/>
  <c r="G258" i="7"/>
  <c r="AI266" i="7"/>
  <c r="P326" i="7"/>
  <c r="AB242" i="7"/>
  <c r="AW327" i="7"/>
  <c r="AL303" i="7"/>
  <c r="DF295" i="7"/>
  <c r="I272" i="7"/>
  <c r="BF290" i="7"/>
  <c r="CA272" i="7"/>
  <c r="CQ334" i="7"/>
  <c r="T307" i="7"/>
  <c r="BL311" i="7"/>
  <c r="CE260" i="7"/>
  <c r="AF283" i="7"/>
  <c r="BW300" i="7"/>
  <c r="L276" i="7"/>
  <c r="DA312" i="7"/>
  <c r="CM241" i="7"/>
  <c r="CM333" i="7"/>
  <c r="AG333" i="7"/>
  <c r="AQ309" i="7"/>
  <c r="DD301" i="7"/>
  <c r="AC261" i="7"/>
  <c r="CH287" i="7"/>
  <c r="BJ261" i="7"/>
  <c r="AN264" i="7"/>
  <c r="AF287" i="7"/>
  <c r="CO292" i="7"/>
  <c r="BU268" i="7"/>
  <c r="H289" i="7"/>
  <c r="DG291" i="7"/>
  <c r="DC293" i="7"/>
  <c r="DF316" i="7"/>
  <c r="CA308" i="7"/>
  <c r="CZ292" i="7"/>
  <c r="CJ240" i="7"/>
  <c r="BA331" i="7"/>
  <c r="Y295" i="7"/>
  <c r="O272" i="7"/>
  <c r="AS336" i="7"/>
  <c r="E233" i="7"/>
  <c r="CY284" i="7"/>
  <c r="H265" i="7"/>
  <c r="T332" i="7"/>
  <c r="CO267" i="7"/>
  <c r="CE304" i="7"/>
  <c r="T258" i="7"/>
  <c r="BX248" i="7"/>
  <c r="W313" i="7"/>
  <c r="AQ290" i="7"/>
  <c r="BF278" i="7"/>
  <c r="X325" i="7"/>
  <c r="G309" i="7"/>
  <c r="BR270" i="7"/>
  <c r="K285" i="7"/>
  <c r="DB296" i="7"/>
  <c r="BE246" i="7"/>
  <c r="I319" i="7"/>
  <c r="CA313" i="7"/>
  <c r="CJ255" i="7"/>
  <c r="BW267" i="7"/>
  <c r="G315" i="7"/>
  <c r="I320" i="7"/>
  <c r="CX338" i="7"/>
  <c r="AZ295" i="7"/>
  <c r="AB277" i="7"/>
  <c r="AR336" i="7"/>
  <c r="AE251" i="7"/>
  <c r="R284" i="7"/>
  <c r="CY269" i="7"/>
  <c r="DD322" i="7"/>
  <c r="AJ282" i="7"/>
  <c r="BJ299" i="7"/>
  <c r="CL320" i="7"/>
  <c r="CD324" i="7"/>
  <c r="CN267" i="7"/>
  <c r="DC288" i="7"/>
  <c r="AC269" i="7"/>
  <c r="BP317" i="7"/>
  <c r="E270" i="7"/>
  <c r="CW238" i="7"/>
  <c r="DC252" i="7"/>
  <c r="AP330" i="7"/>
  <c r="AA295" i="7"/>
  <c r="CI330" i="7"/>
  <c r="BT289" i="7"/>
  <c r="AO301" i="7"/>
  <c r="BZ270" i="7"/>
  <c r="CV268" i="7"/>
  <c r="AW275" i="7"/>
  <c r="CL276" i="7"/>
  <c r="CE241" i="7"/>
  <c r="CS244" i="7"/>
  <c r="AT271" i="7"/>
  <c r="BA234" i="7"/>
  <c r="BZ235" i="7"/>
  <c r="BP309" i="7"/>
  <c r="CF330" i="7"/>
  <c r="CG329" i="7"/>
  <c r="CL236" i="7"/>
  <c r="AM259" i="7"/>
  <c r="CZ332" i="7"/>
  <c r="DD275" i="7"/>
  <c r="M259" i="7"/>
  <c r="CN340" i="7"/>
  <c r="CA234" i="7"/>
  <c r="BA278" i="7"/>
  <c r="CA252" i="7"/>
  <c r="CY251" i="7"/>
  <c r="BL259" i="7"/>
  <c r="AP312" i="7"/>
  <c r="V310" i="7"/>
  <c r="CZ293" i="7"/>
  <c r="Z317" i="7"/>
  <c r="DF239" i="7"/>
  <c r="DF275" i="7"/>
  <c r="CL314" i="7"/>
  <c r="R290" i="7"/>
  <c r="BK261" i="7"/>
  <c r="BU301" i="7"/>
  <c r="Z326" i="7"/>
  <c r="DG340" i="7"/>
  <c r="DB239" i="7"/>
  <c r="J247" i="7"/>
  <c r="AX269" i="7"/>
  <c r="AX281" i="7"/>
  <c r="BQ275" i="7"/>
  <c r="I302" i="7"/>
  <c r="AR258" i="7"/>
  <c r="AL270" i="7"/>
  <c r="BC325" i="7"/>
  <c r="CK296" i="7"/>
  <c r="CM250" i="7"/>
  <c r="CN278" i="7"/>
  <c r="AS286" i="7"/>
  <c r="Q325" i="7"/>
  <c r="J327" i="7"/>
  <c r="J326" i="7"/>
  <c r="J275" i="7"/>
  <c r="J294" i="7"/>
  <c r="X323" i="7"/>
  <c r="BR266" i="7"/>
  <c r="Y320" i="7"/>
  <c r="AM277" i="7"/>
  <c r="BB305" i="7"/>
  <c r="CQ239" i="7"/>
  <c r="P289" i="7"/>
  <c r="BT280" i="7"/>
  <c r="AI276" i="7"/>
  <c r="CL285" i="7"/>
  <c r="CN297" i="7"/>
  <c r="V283" i="7"/>
  <c r="DA267" i="7"/>
  <c r="CT291" i="7"/>
  <c r="CF279" i="7"/>
  <c r="F288" i="7"/>
  <c r="BS267" i="7"/>
  <c r="CW261" i="7"/>
  <c r="AK323" i="7"/>
  <c r="R330" i="7"/>
  <c r="AF245" i="7"/>
  <c r="AJ271" i="7"/>
  <c r="DB292" i="7"/>
  <c r="BK278" i="7"/>
  <c r="G280" i="7"/>
  <c r="CR320" i="7"/>
  <c r="AB235" i="7"/>
  <c r="AW289" i="7"/>
  <c r="CZ234" i="7"/>
  <c r="AV273" i="7"/>
  <c r="AK286" i="7"/>
  <c r="O326" i="7"/>
  <c r="CZ327" i="7"/>
  <c r="BV280" i="7"/>
  <c r="T271" i="7"/>
  <c r="BC340" i="7"/>
  <c r="CX248" i="7"/>
  <c r="BP313" i="7"/>
  <c r="BI252" i="7"/>
  <c r="CP266" i="7"/>
  <c r="BI316" i="7"/>
  <c r="CH257" i="7"/>
  <c r="Q236" i="7"/>
  <c r="CM248" i="7"/>
  <c r="CC317" i="7"/>
  <c r="CC316" i="7"/>
  <c r="DG250" i="7"/>
  <c r="BE252" i="7"/>
  <c r="CZ246" i="7"/>
  <c r="AN287" i="7"/>
  <c r="Q235" i="7"/>
  <c r="BM285" i="7"/>
  <c r="BT328" i="7"/>
  <c r="K307" i="7"/>
  <c r="BA290" i="7"/>
  <c r="S305" i="7"/>
  <c r="DC336" i="7"/>
  <c r="S277" i="7"/>
  <c r="CI265" i="7"/>
  <c r="N240" i="7"/>
  <c r="CJ303" i="7"/>
  <c r="AK261" i="7"/>
  <c r="CP260" i="7"/>
  <c r="BO324" i="7"/>
  <c r="CP285" i="7"/>
  <c r="BN258" i="7"/>
  <c r="M304" i="7"/>
  <c r="DC318" i="7"/>
  <c r="CG311" i="7"/>
  <c r="CH289" i="7"/>
  <c r="DE329" i="7"/>
  <c r="CP239" i="7"/>
  <c r="DB295" i="7"/>
  <c r="L278" i="7"/>
  <c r="BO337" i="7"/>
  <c r="BR239" i="7"/>
  <c r="BX233" i="7"/>
  <c r="CI296" i="7"/>
  <c r="BR233" i="7"/>
  <c r="U256" i="7"/>
  <c r="O250" i="7"/>
  <c r="DE290" i="7"/>
  <c r="CD304" i="7"/>
  <c r="BW297" i="7"/>
  <c r="BN272" i="7"/>
  <c r="BG264" i="7"/>
  <c r="CJ270" i="7"/>
  <c r="CH265" i="7"/>
  <c r="DA241" i="7"/>
  <c r="L250" i="7"/>
  <c r="BV271" i="7"/>
  <c r="AA239" i="7"/>
  <c r="T288" i="7"/>
  <c r="I306" i="7"/>
  <c r="AE287" i="7"/>
  <c r="CA319" i="7"/>
  <c r="BI271" i="7"/>
  <c r="CG285" i="7"/>
  <c r="DG270" i="7"/>
  <c r="BV279" i="7"/>
  <c r="CR248" i="7"/>
  <c r="BB315" i="7"/>
  <c r="P243" i="7"/>
  <c r="Y254" i="7"/>
  <c r="AH338" i="7"/>
  <c r="BW236" i="7"/>
  <c r="AD290" i="7"/>
  <c r="AV261" i="7"/>
  <c r="CW308" i="7"/>
  <c r="BZ319" i="7"/>
  <c r="BM237" i="7"/>
  <c r="CF257" i="7"/>
  <c r="DD292" i="7"/>
  <c r="DD294" i="7"/>
  <c r="AW333" i="7"/>
  <c r="BH284" i="7"/>
  <c r="BN312" i="7"/>
  <c r="CQ317" i="7"/>
  <c r="AA298" i="7"/>
  <c r="H339" i="7"/>
  <c r="BH261" i="7"/>
  <c r="AJ339" i="7"/>
  <c r="BC292" i="7"/>
  <c r="BR338" i="7"/>
  <c r="CP315" i="7"/>
  <c r="CS264" i="7"/>
  <c r="BI296" i="7"/>
  <c r="BI299" i="7"/>
  <c r="BO252" i="7"/>
  <c r="BF255" i="7"/>
  <c r="V284" i="7"/>
  <c r="Z256" i="7"/>
  <c r="BJ238" i="7"/>
  <c r="DF338" i="7"/>
  <c r="AC239" i="7"/>
  <c r="BA256" i="7"/>
  <c r="P248" i="7"/>
  <c r="Z270" i="7"/>
  <c r="BR251" i="7"/>
  <c r="BJ327" i="7"/>
  <c r="Z324" i="7"/>
  <c r="AS281" i="7"/>
  <c r="P251" i="7"/>
  <c r="CL289" i="7"/>
  <c r="BY340" i="7"/>
  <c r="AI285" i="7"/>
  <c r="BJ286" i="7"/>
  <c r="BS306" i="7"/>
  <c r="BN250" i="7"/>
  <c r="CF250" i="7"/>
  <c r="CB267" i="7"/>
  <c r="CT254" i="7"/>
  <c r="BE323" i="7"/>
  <c r="AS297" i="7"/>
  <c r="CG336" i="7"/>
  <c r="P276" i="7"/>
  <c r="BA233" i="7"/>
  <c r="O327" i="7"/>
  <c r="AJ314" i="7"/>
  <c r="BS251" i="7"/>
  <c r="O295" i="7"/>
  <c r="CM235" i="7"/>
  <c r="AV239" i="7"/>
  <c r="DD295" i="7"/>
  <c r="AX286" i="7"/>
  <c r="G265" i="7"/>
  <c r="CF337" i="7"/>
  <c r="X283" i="7"/>
  <c r="CL237" i="7"/>
  <c r="DC317" i="7"/>
  <c r="DG290" i="7"/>
  <c r="AW253" i="7"/>
  <c r="AU256" i="7"/>
  <c r="DF249" i="7"/>
  <c r="AY270" i="7"/>
  <c r="BQ335" i="7"/>
  <c r="BY269" i="7"/>
  <c r="AI323" i="7"/>
  <c r="AJ309" i="7"/>
  <c r="CV262" i="7"/>
  <c r="BB278" i="7"/>
  <c r="Y323" i="7"/>
  <c r="CG330" i="7"/>
  <c r="AP272" i="7"/>
  <c r="AA253" i="7"/>
  <c r="AC300" i="7"/>
  <c r="DF305" i="7"/>
  <c r="CB323" i="7"/>
  <c r="AL294" i="7"/>
  <c r="BR330" i="7"/>
  <c r="Y296" i="7"/>
  <c r="CZ338" i="7"/>
  <c r="AL319" i="7"/>
  <c r="CL280" i="7"/>
  <c r="AM281" i="7"/>
  <c r="CB334" i="7"/>
  <c r="DD287" i="7"/>
  <c r="BB291" i="7"/>
  <c r="AH250" i="7"/>
  <c r="CQ273" i="7"/>
  <c r="BY288" i="7"/>
  <c r="J315" i="7"/>
  <c r="CF297" i="7"/>
  <c r="AB316" i="7"/>
  <c r="AB336" i="7"/>
  <c r="P339" i="7"/>
  <c r="AW261" i="7"/>
  <c r="AZ256" i="7"/>
  <c r="AW247" i="7"/>
  <c r="BI285" i="7"/>
  <c r="CB296" i="7"/>
  <c r="AI337" i="7"/>
  <c r="Q276" i="7"/>
  <c r="BU274" i="7"/>
  <c r="BO237" i="7"/>
  <c r="AX266" i="7"/>
  <c r="AC252" i="7"/>
  <c r="CH302" i="7"/>
  <c r="BN335" i="7"/>
  <c r="E323" i="7"/>
  <c r="AA248" i="7"/>
  <c r="CY305" i="7"/>
  <c r="BV258" i="7"/>
  <c r="CQ287" i="7"/>
  <c r="AB237" i="7"/>
  <c r="DA266" i="7"/>
  <c r="BT294" i="7"/>
  <c r="E332" i="7"/>
  <c r="AS255" i="7"/>
  <c r="BD246" i="7"/>
  <c r="DB248" i="7"/>
  <c r="Y270" i="7"/>
  <c r="BH303" i="7"/>
  <c r="AT298" i="7"/>
  <c r="I280" i="7"/>
  <c r="BY233" i="7"/>
  <c r="AV281" i="7"/>
  <c r="DC320" i="7"/>
  <c r="H244" i="7"/>
  <c r="BM306" i="7"/>
  <c r="M312" i="7"/>
  <c r="BE244" i="7"/>
  <c r="BA259" i="7"/>
  <c r="AL252" i="7"/>
  <c r="K254" i="7"/>
  <c r="CU258" i="7"/>
  <c r="N300" i="7"/>
  <c r="AZ318" i="7"/>
  <c r="BG293" i="7"/>
  <c r="AB302" i="7"/>
  <c r="BE286" i="7"/>
  <c r="BB251" i="7"/>
  <c r="R264" i="7"/>
  <c r="E319" i="7"/>
  <c r="BG280" i="7"/>
  <c r="BB300" i="7"/>
  <c r="CE301" i="7"/>
  <c r="AG296" i="7"/>
  <c r="AX282" i="7"/>
  <c r="DG295" i="7"/>
  <c r="DD286" i="7"/>
  <c r="CH276" i="7"/>
  <c r="AX284" i="7"/>
  <c r="CH241" i="7"/>
  <c r="CT305" i="7"/>
  <c r="BW322" i="7"/>
  <c r="P272" i="7"/>
  <c r="BV253" i="7"/>
  <c r="Z275" i="7"/>
  <c r="Q273" i="7"/>
  <c r="V304" i="7"/>
  <c r="AK332" i="7"/>
  <c r="BV273" i="7"/>
  <c r="AG338" i="7"/>
  <c r="CO328" i="7"/>
  <c r="AC289" i="7"/>
  <c r="CG316" i="7"/>
  <c r="BD273" i="7"/>
  <c r="BB254" i="7"/>
  <c r="AW241" i="7"/>
  <c r="AH315" i="7"/>
  <c r="BA330" i="7"/>
  <c r="BK264" i="7"/>
  <c r="AW287" i="7"/>
  <c r="BP322" i="7"/>
  <c r="CK261" i="7"/>
  <c r="O308" i="7"/>
  <c r="BC286" i="7"/>
  <c r="BW275" i="7"/>
  <c r="CW251" i="7"/>
  <c r="Y268" i="7"/>
  <c r="CK338" i="7"/>
  <c r="CS239" i="7"/>
  <c r="CJ286" i="7"/>
  <c r="AB258" i="7"/>
  <c r="AX328" i="7"/>
  <c r="DG285" i="7"/>
  <c r="DF248" i="7"/>
  <c r="DF281" i="7"/>
  <c r="CX254" i="7"/>
  <c r="CM294" i="7"/>
  <c r="CF333" i="7"/>
  <c r="CC258" i="7"/>
  <c r="W235" i="7"/>
  <c r="U317" i="7"/>
  <c r="AO284" i="7"/>
  <c r="BZ272" i="7"/>
  <c r="BJ318" i="7"/>
  <c r="BI332" i="7"/>
  <c r="DD291" i="7"/>
  <c r="DE298" i="7"/>
  <c r="BT238" i="7"/>
  <c r="CV308" i="7"/>
  <c r="F267" i="7"/>
  <c r="DA327" i="7"/>
  <c r="CC330" i="7"/>
  <c r="BK277" i="7"/>
  <c r="CL304" i="7"/>
  <c r="CT306" i="7"/>
  <c r="BA296" i="7"/>
  <c r="CK299" i="7"/>
  <c r="BM278" i="7"/>
  <c r="BY241" i="7"/>
  <c r="M251" i="7"/>
  <c r="BM264" i="7"/>
  <c r="BY260" i="7"/>
  <c r="AY280" i="7"/>
  <c r="AL339" i="7"/>
  <c r="CE258" i="7"/>
  <c r="BU332" i="7"/>
  <c r="BL302" i="7"/>
  <c r="I242" i="7"/>
  <c r="CN276" i="7"/>
  <c r="BT316" i="7"/>
  <c r="AU327" i="7"/>
  <c r="J254" i="7"/>
  <c r="AP283" i="7"/>
  <c r="DF321" i="7"/>
  <c r="BI266" i="7"/>
  <c r="BE269" i="7"/>
  <c r="CK234" i="7"/>
  <c r="I317" i="7"/>
  <c r="AT300" i="7"/>
  <c r="DE265" i="7"/>
  <c r="AA262" i="7"/>
  <c r="J235" i="7"/>
  <c r="CU273" i="7"/>
  <c r="BQ240" i="7"/>
  <c r="AY298" i="7"/>
  <c r="BO322" i="7"/>
  <c r="CY300" i="7"/>
  <c r="BK246" i="7"/>
  <c r="CL253" i="7"/>
  <c r="BD269" i="7"/>
  <c r="DC235" i="7"/>
  <c r="BX304" i="7"/>
  <c r="AX323" i="7"/>
  <c r="BV269" i="7"/>
  <c r="CH309" i="7"/>
  <c r="V248" i="7"/>
  <c r="AM318" i="7"/>
  <c r="BS283" i="7"/>
  <c r="CE320" i="7"/>
  <c r="AE302" i="7"/>
  <c r="AJ317" i="7"/>
  <c r="CL339" i="7"/>
  <c r="BJ306" i="7"/>
  <c r="BK250" i="7"/>
  <c r="O241" i="7"/>
  <c r="CI318" i="7"/>
  <c r="AJ261" i="7"/>
  <c r="BH326" i="7"/>
  <c r="CZ236" i="7"/>
  <c r="BB263" i="7"/>
  <c r="BL321" i="7"/>
  <c r="CD248" i="7"/>
  <c r="AP293" i="7"/>
  <c r="I253" i="7"/>
  <c r="AV280" i="7"/>
  <c r="W251" i="7"/>
  <c r="AA254" i="7"/>
  <c r="AE237" i="7"/>
  <c r="CV286" i="7"/>
  <c r="CR272" i="7"/>
  <c r="DB309" i="7"/>
  <c r="BP334" i="7"/>
  <c r="AO340" i="7"/>
  <c r="AV282" i="7"/>
  <c r="AL250" i="7"/>
  <c r="CA291" i="7"/>
  <c r="AH242" i="7"/>
  <c r="R325" i="7"/>
  <c r="BS244" i="7"/>
  <c r="CX249" i="7"/>
  <c r="F242" i="7"/>
  <c r="BZ245" i="7"/>
  <c r="AT241" i="7"/>
  <c r="AF338" i="7"/>
  <c r="BP323" i="7"/>
  <c r="AT264" i="7"/>
  <c r="AQ260" i="7"/>
  <c r="AR261" i="7"/>
  <c r="BN269" i="7"/>
  <c r="BB298" i="7"/>
  <c r="AO299" i="7"/>
  <c r="BR326" i="7"/>
  <c r="CQ268" i="7"/>
  <c r="AC328" i="7"/>
  <c r="AC278" i="7"/>
  <c r="BP265" i="7"/>
  <c r="AR309" i="7"/>
  <c r="W240" i="7"/>
  <c r="AS262" i="7"/>
  <c r="O333" i="7"/>
  <c r="AJ329" i="7"/>
  <c r="BC321" i="7"/>
  <c r="BU304" i="7"/>
  <c r="CL261" i="7"/>
  <c r="CY302" i="7"/>
  <c r="BZ306" i="7"/>
  <c r="AU236" i="7"/>
  <c r="AC320" i="7"/>
  <c r="CE242" i="7"/>
  <c r="AF299" i="7"/>
  <c r="CD338" i="7"/>
  <c r="CK238" i="7"/>
  <c r="CI252" i="7"/>
  <c r="P283" i="7"/>
  <c r="CU265" i="7"/>
  <c r="CR237" i="7"/>
  <c r="DC264" i="7"/>
  <c r="AV277" i="7"/>
  <c r="BW266" i="7"/>
  <c r="AI326" i="7"/>
  <c r="AA319" i="7"/>
  <c r="AV278" i="7"/>
  <c r="CS330" i="7"/>
  <c r="CT256" i="7"/>
  <c r="AZ237" i="7"/>
  <c r="AF272" i="7"/>
  <c r="AO254" i="7"/>
  <c r="BH322" i="7"/>
  <c r="BK255" i="7"/>
  <c r="CM264" i="7"/>
  <c r="CZ336" i="7"/>
  <c r="BX291" i="7"/>
  <c r="CZ289" i="7"/>
  <c r="T245" i="7"/>
  <c r="L319" i="7"/>
  <c r="M328" i="7"/>
  <c r="BI304" i="7"/>
  <c r="AV322" i="7"/>
  <c r="L325" i="7"/>
  <c r="AF243" i="7"/>
  <c r="BX235" i="7"/>
  <c r="W320" i="7"/>
  <c r="AD288" i="7"/>
  <c r="CT340" i="7"/>
  <c r="AT274" i="7"/>
  <c r="DF265" i="7"/>
  <c r="CS285" i="7"/>
  <c r="BI234" i="7"/>
  <c r="BP253" i="7"/>
  <c r="CM256" i="7"/>
  <c r="DD318" i="7"/>
  <c r="DG278" i="7"/>
  <c r="CH272" i="7"/>
  <c r="BY302" i="7"/>
  <c r="AK317" i="7"/>
  <c r="AT338" i="7"/>
  <c r="BX293" i="7"/>
  <c r="BG254" i="7"/>
  <c r="CN243" i="7"/>
  <c r="DC287" i="7"/>
  <c r="DA254" i="7"/>
  <c r="CS237" i="7"/>
  <c r="CE277" i="7"/>
  <c r="Y287" i="7"/>
  <c r="L258" i="7"/>
  <c r="AE238" i="7"/>
  <c r="AX300" i="7"/>
  <c r="BA235" i="7"/>
  <c r="H253" i="7"/>
  <c r="CY240" i="7"/>
  <c r="CU254" i="7"/>
  <c r="BG284" i="7"/>
  <c r="AT310" i="7"/>
  <c r="BR291" i="7"/>
  <c r="CZ279" i="7"/>
  <c r="BE274" i="7"/>
  <c r="AK233" i="7"/>
  <c r="CX317" i="7"/>
  <c r="CH264" i="7"/>
  <c r="CY329" i="7"/>
  <c r="AA260" i="7"/>
  <c r="CH328" i="7"/>
  <c r="BR267" i="7"/>
  <c r="BM318" i="7"/>
  <c r="U277" i="7"/>
  <c r="BR289" i="7"/>
  <c r="CX285" i="7"/>
  <c r="AB319" i="7"/>
  <c r="H324" i="7"/>
  <c r="R322" i="7"/>
  <c r="Y247" i="7"/>
  <c r="AX327" i="7"/>
  <c r="AJ265" i="7"/>
  <c r="AF337" i="7"/>
  <c r="AP300" i="7"/>
  <c r="BQ238" i="7"/>
  <c r="AX288" i="7"/>
  <c r="AD314" i="7"/>
  <c r="BS338" i="7"/>
  <c r="AO289" i="7"/>
  <c r="V331" i="7"/>
  <c r="BS278" i="7"/>
  <c r="CX243" i="7"/>
  <c r="Q262" i="7"/>
  <c r="BD259" i="7"/>
  <c r="P275" i="7"/>
  <c r="AR326" i="7"/>
  <c r="DF293" i="7"/>
  <c r="CD243" i="7"/>
  <c r="CE255" i="7"/>
  <c r="AK271" i="7"/>
  <c r="J264" i="7"/>
  <c r="AP264" i="7"/>
  <c r="BJ241" i="7"/>
  <c r="E242" i="7"/>
  <c r="BJ329" i="7"/>
  <c r="CZ255" i="7"/>
  <c r="AD340" i="7"/>
  <c r="CR265" i="7"/>
  <c r="BV274" i="7"/>
  <c r="BF323" i="7"/>
  <c r="BE255" i="7"/>
  <c r="BY242" i="7"/>
  <c r="DF335" i="7"/>
  <c r="DF273" i="7"/>
  <c r="J319" i="7"/>
  <c r="CY238" i="7"/>
  <c r="DA338" i="7"/>
  <c r="AX334" i="7"/>
  <c r="AZ254" i="7"/>
  <c r="AT336" i="7"/>
  <c r="DG276" i="7"/>
  <c r="K267" i="7"/>
  <c r="CH266" i="7"/>
  <c r="R332" i="7"/>
  <c r="AI331" i="7"/>
  <c r="O296" i="7"/>
  <c r="T311" i="7"/>
  <c r="AO263" i="7"/>
  <c r="I235" i="7"/>
  <c r="O321" i="7"/>
  <c r="AI240" i="7"/>
  <c r="CU296" i="7"/>
  <c r="CJ315" i="7"/>
  <c r="CJ298" i="7"/>
  <c r="AQ247" i="7"/>
  <c r="AO336" i="7"/>
  <c r="Y335" i="7"/>
  <c r="E289" i="7"/>
  <c r="AI327" i="7"/>
  <c r="CX339" i="7"/>
  <c r="CW321" i="7"/>
  <c r="CQ255" i="7"/>
  <c r="AX260" i="7"/>
  <c r="CH291" i="7"/>
  <c r="AG310" i="7"/>
  <c r="BS308" i="7"/>
  <c r="I251" i="7"/>
  <c r="BA332" i="7"/>
  <c r="U279" i="7"/>
  <c r="BK329" i="7"/>
  <c r="BI253" i="7"/>
  <c r="BD290" i="7"/>
  <c r="BN327" i="7"/>
  <c r="Y308" i="7"/>
  <c r="CT272" i="7"/>
  <c r="AA265" i="7"/>
  <c r="T335" i="7"/>
  <c r="CW250" i="7"/>
  <c r="AW246" i="7"/>
  <c r="CG319" i="7"/>
  <c r="BW264" i="7"/>
  <c r="Y326" i="7"/>
  <c r="BE340" i="7"/>
  <c r="BK280" i="7"/>
  <c r="CA317" i="7"/>
  <c r="CB255" i="7"/>
  <c r="Q329" i="7"/>
  <c r="DD321" i="7"/>
  <c r="G286" i="7"/>
  <c r="DB330" i="7"/>
  <c r="F293" i="7"/>
  <c r="BQ274" i="7"/>
  <c r="AW238" i="7"/>
  <c r="CU263" i="7"/>
  <c r="AU321" i="7"/>
  <c r="BX256" i="7"/>
  <c r="BR312" i="7"/>
  <c r="N274" i="7"/>
  <c r="CE235" i="7"/>
  <c r="K258" i="7"/>
  <c r="BQ267" i="7"/>
  <c r="BK291" i="7"/>
  <c r="BO331" i="7"/>
  <c r="BS246" i="7"/>
  <c r="AY252" i="7"/>
  <c r="BU286" i="7"/>
  <c r="AV249" i="7"/>
  <c r="N331" i="7"/>
  <c r="AT289" i="7"/>
  <c r="CX277" i="7"/>
  <c r="BG245" i="7"/>
  <c r="CD332" i="7"/>
  <c r="U253" i="7"/>
  <c r="CW307" i="7"/>
  <c r="AV247" i="7"/>
  <c r="CV310" i="7"/>
  <c r="CO247" i="7"/>
  <c r="AL255" i="7"/>
  <c r="BR299" i="7"/>
  <c r="BV317" i="7"/>
  <c r="AY303" i="7"/>
  <c r="BB250" i="7"/>
  <c r="DE319" i="7"/>
  <c r="J239" i="7"/>
  <c r="O317" i="7"/>
  <c r="AR297" i="7"/>
  <c r="CG238" i="7"/>
  <c r="BE278" i="7"/>
  <c r="CF324" i="7"/>
  <c r="CV340" i="7"/>
  <c r="DD289" i="7"/>
  <c r="AE293" i="7"/>
  <c r="CD265" i="7"/>
  <c r="BR320" i="7"/>
  <c r="AO237" i="7"/>
  <c r="CS318" i="7"/>
  <c r="BU264" i="7"/>
  <c r="AI325" i="7"/>
  <c r="BJ296" i="7"/>
  <c r="DA288" i="7"/>
  <c r="BN237" i="7"/>
  <c r="V238" i="7"/>
  <c r="CP316" i="7"/>
  <c r="CR242" i="7"/>
  <c r="BA327" i="7"/>
  <c r="BG289" i="7"/>
  <c r="BO262" i="7"/>
  <c r="O310" i="7"/>
  <c r="BN247" i="7"/>
  <c r="X265" i="7"/>
  <c r="CW235" i="7"/>
  <c r="CK275" i="7"/>
  <c r="I291" i="7"/>
  <c r="AJ263" i="7"/>
  <c r="BV243" i="7"/>
  <c r="BU303" i="7"/>
  <c r="AQ284" i="7"/>
  <c r="DF285" i="7"/>
  <c r="BY308" i="7"/>
  <c r="DE282" i="7"/>
  <c r="BK238" i="7"/>
  <c r="CC261" i="7"/>
  <c r="AJ327" i="7"/>
  <c r="BP329" i="7"/>
  <c r="CF281" i="7"/>
  <c r="BT319" i="7"/>
  <c r="BT283" i="7"/>
  <c r="AW254" i="7"/>
  <c r="AC250" i="7"/>
  <c r="CV312" i="7"/>
  <c r="J340" i="7"/>
  <c r="AH253" i="7"/>
  <c r="CX291" i="7"/>
  <c r="V262" i="7"/>
  <c r="O290" i="7"/>
  <c r="BY285" i="7"/>
  <c r="CW247" i="7"/>
  <c r="DF303" i="7"/>
  <c r="Y277" i="7"/>
  <c r="AI292" i="7"/>
  <c r="CE300" i="7"/>
  <c r="CS254" i="7"/>
  <c r="AV274" i="7"/>
  <c r="CR309" i="7"/>
  <c r="DF317" i="7"/>
  <c r="AQ258" i="7"/>
  <c r="BG287" i="7"/>
  <c r="I290" i="7"/>
  <c r="CK286" i="7"/>
  <c r="AV258" i="7"/>
  <c r="BL279" i="7"/>
  <c r="W336" i="7"/>
  <c r="AC321" i="7"/>
  <c r="BG267" i="7"/>
  <c r="CK277" i="7"/>
  <c r="R297" i="7"/>
  <c r="O281" i="7"/>
  <c r="AS309" i="7"/>
  <c r="CS247" i="7"/>
  <c r="AB288" i="7"/>
  <c r="L245" i="7"/>
  <c r="BQ245" i="7"/>
  <c r="AL321" i="7"/>
  <c r="AB261" i="7"/>
  <c r="AN329" i="7"/>
  <c r="AK248" i="7"/>
  <c r="BL300" i="7"/>
  <c r="CE284" i="7"/>
  <c r="CB314" i="7"/>
  <c r="CM322" i="7"/>
  <c r="BT262" i="7"/>
  <c r="DB319" i="7"/>
  <c r="AE249" i="7"/>
  <c r="CD249" i="7"/>
  <c r="DB282" i="7"/>
  <c r="Z242" i="7"/>
  <c r="CP262" i="7"/>
  <c r="Q281" i="7"/>
  <c r="M332" i="7"/>
  <c r="CU318" i="7"/>
  <c r="BL312" i="7"/>
  <c r="AT265" i="7"/>
  <c r="G255" i="7"/>
  <c r="X338" i="7"/>
  <c r="BU325" i="7"/>
  <c r="BT278" i="7"/>
  <c r="M247" i="7"/>
  <c r="CE298" i="7"/>
  <c r="AS244" i="7"/>
  <c r="BZ308" i="7"/>
  <c r="BH299" i="7"/>
  <c r="CE305" i="7"/>
  <c r="AV308" i="7"/>
  <c r="BG237" i="7"/>
  <c r="V246" i="7"/>
  <c r="BL309" i="7"/>
  <c r="BX334" i="7"/>
  <c r="V281" i="7"/>
  <c r="L310" i="7"/>
  <c r="AL291" i="7"/>
  <c r="DE242" i="7"/>
  <c r="CO316" i="7"/>
  <c r="AF321" i="7"/>
  <c r="DF287" i="7"/>
  <c r="BB267" i="7"/>
  <c r="AR339" i="7"/>
  <c r="H272" i="7"/>
  <c r="W316" i="7"/>
  <c r="BH246" i="7"/>
  <c r="AE338" i="7"/>
  <c r="K309" i="7"/>
  <c r="AE284" i="7"/>
  <c r="BR269" i="7"/>
  <c r="AI258" i="7"/>
  <c r="CD273" i="7"/>
  <c r="BU282" i="7"/>
  <c r="CS335" i="7"/>
  <c r="CH247" i="7"/>
  <c r="AK235" i="7"/>
  <c r="H260" i="7"/>
  <c r="I328" i="7"/>
  <c r="I333" i="7"/>
  <c r="BD234" i="7"/>
  <c r="AD251" i="7"/>
  <c r="CO324" i="7"/>
  <c r="H295" i="7"/>
  <c r="AF298" i="7"/>
  <c r="W296" i="7"/>
  <c r="BT264" i="7"/>
  <c r="H233" i="7"/>
  <c r="G241" i="7"/>
  <c r="AZ260" i="7"/>
  <c r="AH243" i="7"/>
  <c r="CH338" i="7"/>
  <c r="K326" i="7"/>
  <c r="BP234" i="7"/>
  <c r="BE243" i="7"/>
  <c r="BH286" i="7"/>
  <c r="BW282" i="7"/>
  <c r="BB303" i="7"/>
  <c r="DB321" i="7"/>
  <c r="M309" i="7"/>
  <c r="CN287" i="7"/>
  <c r="BC294" i="7"/>
  <c r="AY238" i="7"/>
  <c r="BJ266" i="7"/>
  <c r="CC272" i="7"/>
  <c r="BF253" i="7"/>
  <c r="E279" i="7"/>
  <c r="CG303" i="7"/>
  <c r="CD270" i="7"/>
  <c r="T265" i="7"/>
  <c r="O332" i="7"/>
  <c r="BC257" i="7"/>
  <c r="AY302" i="7"/>
  <c r="CF264" i="7"/>
  <c r="BG278" i="7"/>
  <c r="AP238" i="7"/>
  <c r="CV291" i="7"/>
  <c r="CY333" i="7"/>
  <c r="CC322" i="7"/>
  <c r="CF318" i="7"/>
  <c r="BL301" i="7"/>
  <c r="O287" i="7"/>
  <c r="M297" i="7"/>
  <c r="DE327" i="7"/>
  <c r="CL309" i="7"/>
  <c r="CS265" i="7"/>
  <c r="CE289" i="7"/>
  <c r="DA293" i="7"/>
  <c r="CV338" i="7"/>
  <c r="BL298" i="7"/>
  <c r="CA262" i="7"/>
  <c r="E272" i="7"/>
  <c r="BE337" i="7"/>
  <c r="U239" i="7"/>
  <c r="AV309" i="7"/>
  <c r="BT334" i="7"/>
  <c r="CQ238" i="7"/>
  <c r="BF272" i="7"/>
  <c r="BJ340" i="7"/>
  <c r="CG314" i="7"/>
  <c r="AS295" i="7"/>
  <c r="DC267" i="7"/>
  <c r="Q334" i="7"/>
  <c r="DG239" i="7"/>
  <c r="AL284" i="7"/>
  <c r="CE336" i="7"/>
  <c r="BG281" i="7"/>
  <c r="BU339" i="7"/>
  <c r="CQ293" i="7"/>
  <c r="BA284" i="7"/>
  <c r="AE233" i="7"/>
  <c r="U294" i="7"/>
  <c r="DE237" i="7"/>
  <c r="BO316" i="7"/>
  <c r="F247" i="7"/>
  <c r="BU333" i="7"/>
  <c r="Q252" i="7"/>
  <c r="CF289" i="7"/>
  <c r="R254" i="7"/>
  <c r="R283" i="7"/>
  <c r="AC322" i="7"/>
  <c r="P295" i="7"/>
  <c r="BU307" i="7"/>
  <c r="CI338" i="7"/>
  <c r="Z278" i="7"/>
  <c r="CZ260" i="7"/>
  <c r="X291" i="7"/>
  <c r="CT267" i="7"/>
  <c r="BO336" i="7"/>
  <c r="AT276" i="7"/>
  <c r="O330" i="7"/>
  <c r="W330" i="7"/>
  <c r="AO258" i="7"/>
  <c r="BC319" i="7"/>
  <c r="BC263" i="7"/>
  <c r="CT257" i="7"/>
  <c r="CY292" i="7"/>
  <c r="S262" i="7"/>
  <c r="BC315" i="7"/>
  <c r="W311" i="7"/>
  <c r="AB240" i="7"/>
  <c r="E234" i="7"/>
  <c r="AJ234" i="7"/>
  <c r="BX282" i="7"/>
  <c r="CN299" i="7"/>
  <c r="CT323" i="7"/>
  <c r="CF328" i="7"/>
  <c r="CS303" i="7"/>
  <c r="AH262" i="7"/>
  <c r="DD285" i="7"/>
  <c r="CZ308" i="7"/>
  <c r="BL310" i="7"/>
  <c r="BS309" i="7"/>
  <c r="CW304" i="7"/>
  <c r="BF317" i="7"/>
  <c r="BQ325" i="7"/>
  <c r="Y290" i="7"/>
  <c r="AC238" i="7"/>
  <c r="CE287" i="7"/>
  <c r="H271" i="7"/>
  <c r="CG282" i="7"/>
  <c r="M299" i="7"/>
  <c r="R311" i="7"/>
  <c r="BE272" i="7"/>
  <c r="M289" i="7"/>
  <c r="BG282" i="7"/>
  <c r="AN267" i="7"/>
  <c r="AQ270" i="7"/>
  <c r="BA241" i="7"/>
  <c r="F269" i="7"/>
  <c r="BC262" i="7"/>
  <c r="AX340" i="7"/>
  <c r="AI281" i="7"/>
  <c r="L265" i="7"/>
  <c r="AX298" i="7"/>
  <c r="BU275" i="7"/>
  <c r="AV329" i="7"/>
  <c r="F323" i="7"/>
  <c r="AD293" i="7"/>
  <c r="AT319" i="7"/>
  <c r="CI273" i="7"/>
  <c r="CJ266" i="7"/>
  <c r="AQ302" i="7"/>
  <c r="AF246" i="7"/>
  <c r="BZ303" i="7"/>
  <c r="AA259" i="7"/>
  <c r="BU321" i="7"/>
  <c r="AQ331" i="7"/>
  <c r="DC321" i="7"/>
  <c r="BY311" i="7"/>
  <c r="AH318" i="7"/>
  <c r="G244" i="7"/>
  <c r="I295" i="7"/>
  <c r="AT260" i="7"/>
  <c r="J267" i="7"/>
  <c r="CF329" i="7"/>
  <c r="BY256" i="7"/>
  <c r="Z308" i="7"/>
  <c r="CI291" i="7"/>
  <c r="AY258" i="7"/>
  <c r="CL254" i="7"/>
  <c r="AZ290" i="7"/>
  <c r="CY282" i="7"/>
  <c r="DE251" i="7"/>
  <c r="N327" i="7"/>
  <c r="W278" i="7"/>
  <c r="CV309" i="7"/>
  <c r="CX234" i="7"/>
  <c r="BI330" i="7"/>
  <c r="AG306" i="7"/>
  <c r="BP247" i="7"/>
  <c r="CA281" i="7"/>
  <c r="BP319" i="7"/>
  <c r="AA334" i="7"/>
  <c r="Y307" i="7"/>
  <c r="E308" i="7"/>
  <c r="BF319" i="7"/>
  <c r="DB289" i="7"/>
  <c r="CB299" i="7"/>
  <c r="DB242" i="7"/>
  <c r="AR340" i="7"/>
  <c r="K261" i="7"/>
  <c r="BN288" i="7"/>
  <c r="AF325" i="7"/>
  <c r="CG246" i="7"/>
  <c r="BS336" i="7"/>
  <c r="AD311" i="7"/>
  <c r="E235" i="7"/>
  <c r="AV252" i="7"/>
  <c r="BL334" i="7"/>
  <c r="DF251" i="7"/>
  <c r="H261" i="7"/>
  <c r="CX260" i="7"/>
  <c r="CM274" i="7"/>
  <c r="DG332" i="7"/>
  <c r="CO276" i="7"/>
  <c r="CR327" i="7"/>
  <c r="CI272" i="7"/>
  <c r="CG309" i="7"/>
  <c r="AJ308" i="7"/>
  <c r="AA304" i="7"/>
  <c r="AG241" i="7"/>
  <c r="L322" i="7"/>
  <c r="AY273" i="7"/>
  <c r="AG245" i="7"/>
  <c r="X262" i="7"/>
  <c r="DC242" i="7"/>
  <c r="BF311" i="7"/>
  <c r="J332" i="7"/>
  <c r="AK291" i="7"/>
  <c r="P317" i="7"/>
  <c r="DB263" i="7"/>
  <c r="E327" i="7"/>
  <c r="CK316" i="7"/>
  <c r="BE301" i="7"/>
  <c r="CI264" i="7"/>
  <c r="AB248" i="7"/>
  <c r="AQ336" i="7"/>
  <c r="CS252" i="7"/>
  <c r="BY280" i="7"/>
  <c r="BP275" i="7"/>
  <c r="BR257" i="7"/>
  <c r="AM241" i="7"/>
  <c r="CX284" i="7"/>
  <c r="CJ301" i="7"/>
  <c r="AZ262" i="7"/>
  <c r="E253" i="7"/>
  <c r="CY303" i="7"/>
  <c r="BV247" i="7"/>
  <c r="AE243" i="7"/>
  <c r="CU245" i="7"/>
  <c r="CI323" i="7"/>
  <c r="AY272" i="7"/>
  <c r="AS267" i="7"/>
  <c r="CM266" i="7"/>
  <c r="AU340" i="7"/>
  <c r="CO280" i="7"/>
  <c r="W248" i="7"/>
  <c r="AM310" i="7"/>
  <c r="CF268" i="7"/>
  <c r="CD283" i="7"/>
  <c r="AL263" i="7"/>
  <c r="BD261" i="7"/>
  <c r="BA328" i="7"/>
  <c r="BZ252" i="7"/>
  <c r="BP248" i="7"/>
  <c r="BH337" i="7"/>
  <c r="CB321" i="7"/>
  <c r="AK240" i="7"/>
  <c r="K241" i="7"/>
  <c r="U255" i="7"/>
  <c r="Y265" i="7"/>
  <c r="G335" i="7"/>
  <c r="CT268" i="7"/>
  <c r="CC296" i="7"/>
  <c r="BA336" i="7"/>
  <c r="BS240" i="7"/>
  <c r="Y303" i="7"/>
  <c r="DD233" i="7"/>
  <c r="P264" i="7"/>
  <c r="H331" i="7"/>
  <c r="CU283" i="7"/>
  <c r="AV255" i="7"/>
  <c r="AW296" i="7"/>
  <c r="AE308" i="7"/>
  <c r="AJ277" i="7"/>
  <c r="DF325" i="7"/>
  <c r="AU266" i="7"/>
  <c r="DB315" i="7"/>
  <c r="DA296" i="7"/>
  <c r="BX305" i="7"/>
  <c r="AK300" i="7"/>
  <c r="BG269" i="7"/>
  <c r="BK256" i="7"/>
  <c r="AY331" i="7"/>
  <c r="CB242" i="7"/>
  <c r="AG282" i="7"/>
  <c r="DE301" i="7"/>
  <c r="BY262" i="7"/>
  <c r="BV270" i="7"/>
  <c r="AV331" i="7"/>
  <c r="CB339" i="7"/>
  <c r="CB286" i="7"/>
  <c r="AB317" i="7"/>
  <c r="CP267" i="7"/>
  <c r="BM284" i="7"/>
  <c r="H262" i="7"/>
  <c r="CM273" i="7"/>
  <c r="CV238" i="7"/>
  <c r="CF276" i="7"/>
  <c r="V243" i="7"/>
  <c r="S311" i="7"/>
  <c r="X317" i="7"/>
  <c r="AL265" i="7"/>
  <c r="F295" i="7"/>
  <c r="BE306" i="7"/>
  <c r="CV330" i="7"/>
  <c r="BC244" i="7"/>
  <c r="S248" i="7"/>
  <c r="T340" i="7"/>
  <c r="AW260" i="7"/>
  <c r="J284" i="7"/>
  <c r="L254" i="7"/>
  <c r="BR318" i="7"/>
  <c r="K250" i="7"/>
  <c r="CG272" i="7"/>
  <c r="H251" i="7"/>
  <c r="DB305" i="7"/>
  <c r="CL255" i="7"/>
  <c r="BI280" i="7"/>
  <c r="CH249" i="7"/>
  <c r="DB270" i="7"/>
  <c r="BE268" i="7"/>
  <c r="Y319" i="7"/>
  <c r="L257" i="7"/>
  <c r="BB316" i="7"/>
  <c r="CN272" i="7"/>
  <c r="BO332" i="7"/>
  <c r="L311" i="7"/>
  <c r="BK262" i="7"/>
  <c r="AN294" i="7"/>
  <c r="CH332" i="7"/>
  <c r="AO285" i="7"/>
  <c r="CZ277" i="7"/>
  <c r="CD257" i="7"/>
  <c r="BG274" i="7"/>
  <c r="Q320" i="7"/>
  <c r="BS272" i="7"/>
  <c r="BX250" i="7"/>
  <c r="AS288" i="7"/>
  <c r="CE256" i="7"/>
  <c r="CR267" i="7"/>
  <c r="AI284" i="7"/>
  <c r="CQ234" i="7"/>
  <c r="AP236" i="7"/>
  <c r="AO302" i="7"/>
  <c r="BG309" i="7"/>
  <c r="K237" i="7"/>
  <c r="DF238" i="7"/>
  <c r="CN251" i="7"/>
  <c r="AV275" i="7"/>
  <c r="AK296" i="7"/>
  <c r="AG284" i="7"/>
  <c r="CM234" i="7"/>
  <c r="AE295" i="7"/>
  <c r="AB333" i="7"/>
  <c r="BV300" i="7"/>
  <c r="BP269" i="7"/>
  <c r="DG297" i="7"/>
  <c r="CY336" i="7"/>
  <c r="BI275" i="7"/>
  <c r="BX281" i="7"/>
  <c r="DE305" i="7"/>
  <c r="AF291" i="7"/>
  <c r="AM291" i="7"/>
  <c r="AF305" i="7"/>
  <c r="BZ243" i="7"/>
  <c r="K332" i="7"/>
  <c r="CF340" i="7"/>
  <c r="BO319" i="7"/>
  <c r="L334" i="7"/>
  <c r="AM304" i="7"/>
  <c r="CW257" i="7"/>
  <c r="CF248" i="7"/>
  <c r="AX261" i="7"/>
  <c r="BQ252" i="7"/>
  <c r="BL289" i="7"/>
  <c r="BT337" i="7"/>
  <c r="AF332" i="7"/>
  <c r="AC248" i="7"/>
  <c r="CX251" i="7"/>
  <c r="BN289" i="7"/>
  <c r="BC327" i="7"/>
  <c r="DC315" i="7"/>
  <c r="CV288" i="7"/>
  <c r="AX325" i="7"/>
  <c r="AZ289" i="7"/>
  <c r="Q239" i="7"/>
  <c r="CR326" i="7"/>
  <c r="BH236" i="7"/>
  <c r="V313" i="7"/>
  <c r="O282" i="7"/>
  <c r="CQ272" i="7"/>
  <c r="AY240" i="7"/>
  <c r="Z266" i="7"/>
  <c r="BD293" i="7"/>
  <c r="AX244" i="7"/>
  <c r="K265" i="7"/>
  <c r="CK272" i="7"/>
  <c r="AT308" i="7"/>
  <c r="V265" i="7"/>
  <c r="CV241" i="7"/>
  <c r="BJ339" i="7"/>
  <c r="BP337" i="7"/>
  <c r="BH238" i="7"/>
  <c r="AX259" i="7"/>
  <c r="V280" i="7"/>
  <c r="CB303" i="7"/>
  <c r="AP317" i="7"/>
  <c r="AN260" i="7"/>
  <c r="BU240" i="7"/>
  <c r="U275" i="7"/>
  <c r="AL273" i="7"/>
  <c r="AW304" i="7"/>
  <c r="Y258" i="7"/>
  <c r="CZ254" i="7"/>
  <c r="AW330" i="7"/>
  <c r="BO295" i="7"/>
  <c r="CM263" i="7"/>
  <c r="DD338" i="7"/>
  <c r="CA246" i="7"/>
  <c r="AO268" i="7"/>
  <c r="BD278" i="7"/>
  <c r="AX285" i="7"/>
  <c r="BF257" i="7"/>
  <c r="CV259" i="7"/>
  <c r="CD259" i="7"/>
  <c r="AU257" i="7"/>
  <c r="S283" i="7"/>
  <c r="BU330" i="7"/>
  <c r="CZ275" i="7"/>
  <c r="J248" i="7"/>
  <c r="AK334" i="7"/>
  <c r="Z262" i="7"/>
  <c r="AD286" i="7"/>
  <c r="S254" i="7"/>
  <c r="K301" i="7"/>
  <c r="O252" i="7"/>
  <c r="P322" i="7"/>
  <c r="BE329" i="7"/>
  <c r="AA301" i="7"/>
  <c r="BU237" i="7"/>
  <c r="BS256" i="7"/>
  <c r="AH314" i="7"/>
  <c r="BB334" i="7"/>
  <c r="O268" i="7"/>
  <c r="BX315" i="7"/>
  <c r="AP281" i="7"/>
  <c r="BJ285" i="7"/>
  <c r="BK309" i="7"/>
  <c r="BL319" i="7"/>
  <c r="CW279" i="7"/>
  <c r="AC295" i="7"/>
  <c r="BE293" i="7"/>
  <c r="BU314" i="7"/>
  <c r="M278" i="7"/>
  <c r="BZ267" i="7"/>
  <c r="CR270" i="7"/>
  <c r="BX265" i="7"/>
  <c r="DE318" i="7"/>
  <c r="AM263" i="7"/>
  <c r="F283" i="7"/>
  <c r="Y313" i="7"/>
  <c r="M313" i="7"/>
  <c r="AD307" i="7"/>
  <c r="BE257" i="7"/>
  <c r="CA247" i="7"/>
  <c r="AZ313" i="7"/>
  <c r="AN237" i="7"/>
  <c r="AI294" i="7"/>
  <c r="CI241" i="7"/>
  <c r="BZ310" i="7"/>
  <c r="CG269" i="7"/>
  <c r="BV262" i="7"/>
  <c r="BZ289" i="7"/>
  <c r="S269" i="7"/>
  <c r="K323" i="7"/>
  <c r="CI268" i="7"/>
  <c r="AL287" i="7"/>
  <c r="S235" i="7"/>
  <c r="AR254" i="7"/>
  <c r="DD276" i="7"/>
  <c r="BH317" i="7"/>
  <c r="CG237" i="7"/>
  <c r="BA247" i="7"/>
  <c r="I337" i="7"/>
  <c r="CD284" i="7"/>
  <c r="BE305" i="7"/>
  <c r="BQ304" i="7"/>
  <c r="BO282" i="7"/>
  <c r="AI314" i="7"/>
  <c r="CG324" i="7"/>
  <c r="X333" i="7"/>
  <c r="CJ310" i="7"/>
  <c r="CT324" i="7"/>
  <c r="AA324" i="7"/>
  <c r="CX246" i="7"/>
  <c r="DD303" i="7"/>
  <c r="U316" i="7"/>
  <c r="V306" i="7"/>
  <c r="BR249" i="7"/>
  <c r="BX251" i="7"/>
  <c r="BV285" i="7"/>
  <c r="F248" i="7"/>
  <c r="BO247" i="7"/>
  <c r="DG284" i="7"/>
  <c r="AG302" i="7"/>
  <c r="CN280" i="7"/>
  <c r="CP252" i="7"/>
  <c r="CN269" i="7"/>
  <c r="BC311" i="7"/>
  <c r="P327" i="7"/>
  <c r="AO235" i="7"/>
  <c r="BX336" i="7"/>
  <c r="DC303" i="7"/>
  <c r="CE245" i="7"/>
  <c r="CF303" i="7"/>
  <c r="BK303" i="7"/>
  <c r="CK314" i="7"/>
  <c r="DE303" i="7"/>
  <c r="BY309" i="7"/>
  <c r="BV281" i="7"/>
  <c r="AC329" i="7"/>
  <c r="L248" i="7"/>
  <c r="AG334" i="7"/>
  <c r="BY330" i="7"/>
  <c r="AK306" i="7"/>
  <c r="H254" i="7"/>
  <c r="W255" i="7"/>
  <c r="CC265" i="7"/>
  <c r="R249" i="7"/>
  <c r="BS287" i="7"/>
  <c r="CE329" i="7"/>
  <c r="BE310" i="7"/>
  <c r="CS336" i="7"/>
  <c r="AU332" i="7"/>
  <c r="U249" i="7"/>
  <c r="BD330" i="7"/>
  <c r="AM315" i="7"/>
  <c r="P319" i="7"/>
  <c r="BU289" i="7"/>
  <c r="AE246" i="7"/>
  <c r="AP275" i="7"/>
  <c r="DA252" i="7"/>
  <c r="L251" i="7"/>
  <c r="I254" i="7"/>
  <c r="CN259" i="7"/>
  <c r="BP268" i="7"/>
  <c r="BA333" i="7"/>
  <c r="CP245" i="7"/>
  <c r="BF331" i="7"/>
  <c r="W258" i="7"/>
  <c r="CU310" i="7"/>
  <c r="AJ321" i="7"/>
  <c r="BH295" i="7"/>
  <c r="AH264" i="7"/>
  <c r="CV276" i="7"/>
  <c r="AH328" i="7"/>
  <c r="BS264" i="7"/>
  <c r="BG266" i="7"/>
  <c r="CH340" i="7"/>
  <c r="AB251" i="7"/>
  <c r="Z339" i="7"/>
  <c r="AX309" i="7"/>
  <c r="BH323" i="7"/>
  <c r="E247" i="7"/>
  <c r="CM237" i="7"/>
  <c r="CE274" i="7"/>
  <c r="G296" i="7"/>
  <c r="BD323" i="7"/>
  <c r="L238" i="7"/>
  <c r="BO326" i="7"/>
  <c r="AI279" i="7"/>
  <c r="P330" i="7"/>
  <c r="CB335" i="7"/>
  <c r="BE300" i="7"/>
  <c r="AA280" i="7"/>
  <c r="BE298" i="7"/>
  <c r="AY336" i="7"/>
  <c r="AX332" i="7"/>
  <c r="R261" i="7"/>
  <c r="AB335" i="7"/>
  <c r="Y238" i="7"/>
  <c r="BS263" i="7"/>
  <c r="CO246" i="7"/>
  <c r="CL305" i="7"/>
  <c r="Z240" i="7"/>
  <c r="AN280" i="7"/>
  <c r="AG239" i="7"/>
  <c r="CX267" i="7"/>
  <c r="P273" i="7"/>
  <c r="BV302" i="7"/>
  <c r="BW329" i="7"/>
  <c r="CI237" i="7"/>
  <c r="BS252" i="7"/>
  <c r="V312" i="7"/>
  <c r="AL312" i="7"/>
  <c r="AY253" i="7"/>
  <c r="AO317" i="7"/>
  <c r="W299" i="7"/>
  <c r="AY265" i="7"/>
  <c r="U331" i="7"/>
  <c r="CH297" i="7"/>
  <c r="BV335" i="7"/>
  <c r="AT335" i="7"/>
  <c r="CO250" i="7"/>
  <c r="DB253" i="7"/>
  <c r="BF310" i="7"/>
  <c r="CL269" i="7"/>
  <c r="F299" i="7"/>
  <c r="CC306" i="7"/>
  <c r="CG331" i="7"/>
  <c r="CO263" i="7"/>
  <c r="AD285" i="7"/>
  <c r="DC327" i="7"/>
  <c r="CA333" i="7"/>
  <c r="AF317" i="7"/>
  <c r="CM314" i="7"/>
  <c r="AO321" i="7"/>
  <c r="CY289" i="7"/>
  <c r="AY269" i="7"/>
  <c r="AQ272" i="7"/>
  <c r="AL336" i="7"/>
  <c r="BH277" i="7"/>
  <c r="U297" i="7"/>
  <c r="R288" i="7"/>
  <c r="Z244" i="7"/>
  <c r="CW240" i="7"/>
  <c r="AJ310" i="7"/>
  <c r="BX241" i="7"/>
  <c r="X236" i="7"/>
  <c r="CL300" i="7"/>
  <c r="CL340" i="7"/>
  <c r="CQ258" i="7"/>
  <c r="BK296" i="7"/>
  <c r="BF303" i="7"/>
  <c r="CF265" i="7"/>
  <c r="Q328" i="7"/>
  <c r="BU290" i="7"/>
  <c r="AR321" i="7"/>
  <c r="AW233" i="7"/>
  <c r="DA258" i="7"/>
  <c r="CL234" i="7"/>
  <c r="Z257" i="7"/>
  <c r="E249" i="7"/>
  <c r="BC277" i="7"/>
  <c r="AF312" i="7"/>
  <c r="CA297" i="7"/>
  <c r="AG235" i="7"/>
  <c r="BI284" i="7"/>
  <c r="AZ298" i="7"/>
  <c r="AP294" i="7"/>
  <c r="AR265" i="7"/>
  <c r="DF233" i="7"/>
  <c r="AT266" i="7"/>
  <c r="CQ251" i="7"/>
  <c r="AT263" i="7"/>
  <c r="T337" i="7"/>
  <c r="AD316" i="7"/>
  <c r="AY317" i="7"/>
  <c r="AD292" i="7"/>
  <c r="BM262" i="7"/>
  <c r="BZ326" i="7"/>
  <c r="X300" i="7"/>
  <c r="AC244" i="7"/>
  <c r="AH292" i="7"/>
  <c r="BZ327" i="7"/>
  <c r="CY235" i="7"/>
  <c r="AI287" i="7"/>
  <c r="J289" i="7"/>
  <c r="M275" i="7"/>
  <c r="Z269" i="7"/>
  <c r="AP331" i="7"/>
  <c r="AA320" i="7"/>
  <c r="DA272" i="7"/>
  <c r="BX340" i="7"/>
  <c r="DG338" i="7"/>
  <c r="BD334" i="7"/>
  <c r="BI259" i="7"/>
  <c r="CV315" i="7"/>
  <c r="BE234" i="7"/>
  <c r="BH253" i="7"/>
  <c r="AO325" i="7"/>
  <c r="AC303" i="7"/>
  <c r="BM235" i="7"/>
  <c r="BH271" i="7"/>
  <c r="AT248" i="7"/>
  <c r="BZ307" i="7"/>
  <c r="BM317" i="7"/>
  <c r="CU319" i="7"/>
  <c r="CV254" i="7"/>
  <c r="AS265" i="7"/>
  <c r="CZ267" i="7"/>
  <c r="Z252" i="7"/>
  <c r="BF254" i="7"/>
  <c r="BM310" i="7"/>
  <c r="X248" i="7"/>
  <c r="G322" i="7"/>
  <c r="CG278" i="7"/>
  <c r="BO309" i="7"/>
  <c r="CL244" i="7"/>
  <c r="Z248" i="7"/>
  <c r="CY293" i="7"/>
  <c r="DD256" i="7"/>
  <c r="BC290" i="7"/>
  <c r="BO325" i="7"/>
  <c r="BF280" i="7"/>
  <c r="BK270" i="7"/>
  <c r="CS324" i="7"/>
  <c r="BX266" i="7"/>
  <c r="AL259" i="7"/>
  <c r="CB293" i="7"/>
  <c r="CS310" i="7"/>
  <c r="M291" i="7"/>
  <c r="N324" i="7"/>
  <c r="F310" i="7"/>
  <c r="J317" i="7"/>
  <c r="AH272" i="7"/>
  <c r="BN339" i="7"/>
  <c r="DE291" i="7"/>
  <c r="BL234" i="7"/>
  <c r="AO272" i="7"/>
  <c r="AR308" i="7"/>
  <c r="CD315" i="7"/>
  <c r="AX238" i="7"/>
  <c r="DF298" i="7"/>
  <c r="AO333" i="7"/>
  <c r="E307" i="7"/>
  <c r="M244" i="7"/>
  <c r="CA233" i="7"/>
  <c r="AK339" i="7"/>
  <c r="AT334" i="7"/>
  <c r="CF305" i="7"/>
  <c r="BU284" i="7"/>
  <c r="U324" i="7"/>
  <c r="CC267" i="7"/>
  <c r="K304" i="7"/>
  <c r="E281" i="7"/>
  <c r="BT254" i="7"/>
  <c r="DE276" i="7"/>
  <c r="P270" i="7"/>
  <c r="BB271" i="7"/>
  <c r="W263" i="7"/>
  <c r="CA236" i="7"/>
  <c r="CN264" i="7"/>
  <c r="AW270" i="7"/>
  <c r="CD296" i="7"/>
  <c r="CX271" i="7"/>
  <c r="Q243" i="7"/>
  <c r="AZ283" i="7"/>
  <c r="CA330" i="7"/>
  <c r="CY332" i="7"/>
  <c r="AB337" i="7"/>
  <c r="AM311" i="7"/>
  <c r="N265" i="7"/>
  <c r="CH237" i="7"/>
  <c r="BY324" i="7"/>
  <c r="BM254" i="7"/>
  <c r="BA323" i="7"/>
  <c r="BC252" i="7"/>
  <c r="AY237" i="7"/>
  <c r="DD245" i="7"/>
  <c r="CT300" i="7"/>
  <c r="BK331" i="7"/>
  <c r="AU239" i="7"/>
  <c r="AL253" i="7"/>
  <c r="CZ318" i="7"/>
  <c r="CN260" i="7"/>
  <c r="P336" i="7"/>
  <c r="CD286" i="7"/>
  <c r="DA319" i="7"/>
  <c r="CS325" i="7"/>
  <c r="AH302" i="7"/>
  <c r="O243" i="7"/>
  <c r="Z258" i="7"/>
  <c r="K253" i="7"/>
  <c r="CD242" i="7"/>
  <c r="BX254" i="7"/>
  <c r="AJ251" i="7"/>
  <c r="CL324" i="7"/>
  <c r="AP246" i="7"/>
  <c r="CV256" i="7"/>
  <c r="AM289" i="7"/>
  <c r="BE270" i="7"/>
  <c r="L280" i="7"/>
  <c r="R305" i="7"/>
  <c r="AE236" i="7"/>
  <c r="CB234" i="7"/>
  <c r="BS292" i="7"/>
  <c r="CG281" i="7"/>
  <c r="CX240" i="7"/>
  <c r="BB311" i="7"/>
  <c r="BK281" i="7"/>
  <c r="CT330" i="7"/>
  <c r="CR292" i="7"/>
  <c r="BC316" i="7"/>
  <c r="BS339" i="7"/>
  <c r="Q282" i="7"/>
  <c r="DE304" i="7"/>
  <c r="CC290" i="7"/>
  <c r="J281" i="7"/>
  <c r="CE266" i="7"/>
  <c r="BL248" i="7"/>
  <c r="CO282" i="7"/>
  <c r="BV338" i="7"/>
  <c r="AD234" i="7"/>
  <c r="BU259" i="7"/>
  <c r="K338" i="7"/>
  <c r="CK297" i="7"/>
  <c r="AE339" i="7"/>
  <c r="CO296" i="7"/>
  <c r="CZ305" i="7"/>
  <c r="BM288" i="7"/>
  <c r="BC293" i="7"/>
  <c r="R310" i="7"/>
  <c r="M335" i="7"/>
  <c r="M281" i="7"/>
  <c r="CE233" i="7"/>
  <c r="AA314" i="7"/>
  <c r="BO263" i="7"/>
  <c r="BC309" i="7"/>
  <c r="F308" i="7"/>
  <c r="BR339" i="7"/>
  <c r="BL260" i="7"/>
  <c r="CB281" i="7"/>
  <c r="DC284" i="7"/>
  <c r="E256" i="7"/>
  <c r="AQ298" i="7"/>
  <c r="CE249" i="7"/>
  <c r="CM276" i="7"/>
  <c r="BN320" i="7"/>
  <c r="L263" i="7"/>
  <c r="AH319" i="7"/>
  <c r="AE327" i="7"/>
  <c r="BR328" i="7"/>
  <c r="T240" i="7"/>
  <c r="BS289" i="7"/>
  <c r="BJ290" i="7"/>
  <c r="AS237" i="7"/>
  <c r="BP270" i="7"/>
  <c r="N316" i="7"/>
  <c r="BE319" i="7"/>
  <c r="AC296" i="7"/>
  <c r="CD299" i="7"/>
  <c r="DF333" i="7"/>
  <c r="CS286" i="7"/>
  <c r="CD287" i="7"/>
  <c r="BM267" i="7"/>
  <c r="AW256" i="7"/>
  <c r="BK292" i="7"/>
  <c r="BR243" i="7"/>
  <c r="BB282" i="7"/>
  <c r="AN271" i="7"/>
  <c r="CC336" i="7"/>
  <c r="CH263" i="7"/>
  <c r="N330" i="7"/>
  <c r="AE331" i="7"/>
  <c r="CA320" i="7"/>
  <c r="DD320" i="7"/>
  <c r="AG301" i="7"/>
  <c r="AW311" i="7"/>
  <c r="Y292" i="7"/>
  <c r="J261" i="7"/>
  <c r="CG251" i="7"/>
  <c r="E326" i="7"/>
  <c r="F265" i="7"/>
  <c r="DA286" i="7"/>
  <c r="BO253" i="7"/>
  <c r="CT283" i="7"/>
  <c r="BC270" i="7"/>
  <c r="J244" i="7"/>
  <c r="DF324" i="7"/>
  <c r="CD272" i="7"/>
  <c r="BD238" i="7"/>
  <c r="CM282" i="7"/>
  <c r="I239" i="7"/>
  <c r="F324" i="7"/>
  <c r="X234" i="7"/>
  <c r="BE325" i="7"/>
  <c r="AQ329" i="7"/>
  <c r="BJ311" i="7"/>
  <c r="DG329" i="7"/>
  <c r="CO253" i="7"/>
  <c r="DF309" i="7"/>
  <c r="L241" i="7"/>
  <c r="CO329" i="7"/>
  <c r="H288" i="7"/>
  <c r="CL272" i="7"/>
  <c r="AG304" i="7"/>
  <c r="CX297" i="7"/>
  <c r="AY246" i="7"/>
  <c r="AD236" i="7"/>
  <c r="CW293" i="7"/>
  <c r="AY239" i="7"/>
  <c r="AX311" i="7"/>
  <c r="AY260" i="7"/>
  <c r="DF267" i="7"/>
  <c r="DG255" i="7"/>
  <c r="CT250" i="7"/>
  <c r="AN302" i="7"/>
  <c r="CZ295" i="7"/>
  <c r="CS322" i="7"/>
  <c r="CB253" i="7"/>
  <c r="CO297" i="7"/>
  <c r="DD337" i="7"/>
  <c r="AN248" i="7"/>
  <c r="AE261" i="7"/>
  <c r="CT260" i="7"/>
  <c r="G320" i="7"/>
  <c r="BK305" i="7"/>
  <c r="AR274" i="7"/>
  <c r="BP336" i="7"/>
  <c r="CE316" i="7"/>
  <c r="BE303" i="7"/>
  <c r="AM324" i="7"/>
  <c r="AM302" i="7"/>
  <c r="AF270" i="7"/>
  <c r="BA273" i="7"/>
  <c r="AC332" i="7"/>
  <c r="E285" i="7"/>
  <c r="R303" i="7"/>
  <c r="DA264" i="7"/>
  <c r="AB257" i="7"/>
  <c r="P255" i="7"/>
  <c r="CJ318" i="7"/>
  <c r="S313" i="7"/>
  <c r="BF282" i="7"/>
  <c r="S319" i="7"/>
  <c r="I312" i="7"/>
  <c r="BS314" i="7"/>
  <c r="CA316" i="7"/>
  <c r="CW275" i="7"/>
  <c r="CI248" i="7"/>
  <c r="DC241" i="7"/>
  <c r="AK238" i="7"/>
  <c r="CX244" i="7"/>
  <c r="BD244" i="7"/>
  <c r="AI298" i="7"/>
  <c r="CM246" i="7"/>
  <c r="BK312" i="7"/>
  <c r="AO247" i="7"/>
  <c r="F271" i="7"/>
  <c r="BC298" i="7"/>
  <c r="CB287" i="7"/>
  <c r="O245" i="7"/>
  <c r="U340" i="7"/>
  <c r="BK316" i="7"/>
  <c r="CW325" i="7"/>
  <c r="W303" i="7"/>
  <c r="BN340" i="7"/>
  <c r="AR252" i="7"/>
  <c r="CF251" i="7"/>
  <c r="X244" i="7"/>
  <c r="BH274" i="7"/>
  <c r="T259" i="7"/>
  <c r="CN282" i="7"/>
  <c r="BI247" i="7"/>
  <c r="BA324" i="7"/>
  <c r="AG336" i="7"/>
  <c r="CK325" i="7"/>
  <c r="AF288" i="7"/>
  <c r="J325" i="7"/>
  <c r="AP292" i="7"/>
  <c r="CI281" i="7"/>
  <c r="DF299" i="7"/>
  <c r="AC247" i="7"/>
  <c r="BU334" i="7"/>
  <c r="AG307" i="7"/>
  <c r="BC329" i="7"/>
  <c r="AJ259" i="7"/>
  <c r="AL288" i="7"/>
  <c r="BP235" i="7"/>
  <c r="AR277" i="7"/>
  <c r="BQ332" i="7"/>
  <c r="BK308" i="7"/>
  <c r="CU261" i="7"/>
  <c r="AO329" i="7"/>
  <c r="BG299" i="7"/>
  <c r="AU260" i="7"/>
  <c r="AF255" i="7"/>
  <c r="BB255" i="7"/>
  <c r="R259" i="7"/>
  <c r="F315" i="7"/>
  <c r="CV234" i="7"/>
  <c r="DG313" i="7"/>
  <c r="CG312" i="7"/>
  <c r="AW259" i="7"/>
  <c r="U291" i="7"/>
  <c r="AR244" i="7"/>
  <c r="J299" i="7"/>
  <c r="L307" i="7"/>
  <c r="BP257" i="7"/>
  <c r="CG234" i="7"/>
  <c r="CM255" i="7"/>
  <c r="S259" i="7"/>
  <c r="AJ296" i="7"/>
  <c r="BZ251" i="7"/>
  <c r="BS265" i="7"/>
  <c r="Q237" i="7"/>
  <c r="CN310" i="7"/>
  <c r="AS322" i="7"/>
  <c r="Q280" i="7"/>
  <c r="BA266" i="7"/>
  <c r="BN303" i="7"/>
  <c r="BE241" i="7"/>
  <c r="BQ303" i="7"/>
  <c r="CR235" i="7"/>
  <c r="DB286" i="7"/>
  <c r="V290" i="7"/>
  <c r="AF259" i="7"/>
  <c r="AN338" i="7"/>
  <c r="CR234" i="7"/>
  <c r="CD260" i="7"/>
  <c r="CR323" i="7"/>
  <c r="BD328" i="7"/>
  <c r="BG306" i="7"/>
  <c r="CC281" i="7"/>
  <c r="CB247" i="7"/>
  <c r="BV246" i="7"/>
  <c r="BU265" i="7"/>
  <c r="DG243" i="7"/>
  <c r="G282" i="7"/>
  <c r="M322" i="7"/>
  <c r="T256" i="7"/>
  <c r="DE294" i="7"/>
  <c r="BP340" i="7"/>
  <c r="BY274" i="7"/>
  <c r="W279" i="7"/>
  <c r="BG238" i="7"/>
  <c r="BB331" i="7"/>
  <c r="AY308" i="7"/>
  <c r="BN336" i="7"/>
  <c r="CD233" i="7"/>
  <c r="BL331" i="7"/>
  <c r="BM330" i="7"/>
  <c r="BO242" i="7"/>
  <c r="AQ268" i="7"/>
  <c r="AR334" i="7"/>
  <c r="K330" i="7"/>
  <c r="BP238" i="7"/>
  <c r="BX272" i="7"/>
  <c r="BE326" i="7"/>
  <c r="BV299" i="7"/>
  <c r="AG323" i="7"/>
  <c r="K277" i="7"/>
  <c r="M316" i="7"/>
  <c r="CZ273" i="7"/>
  <c r="AV288" i="7"/>
  <c r="BJ258" i="7"/>
  <c r="CV248" i="7"/>
  <c r="BG261" i="7"/>
  <c r="BR255" i="7"/>
  <c r="AS314" i="7"/>
  <c r="AL275" i="7"/>
  <c r="U264" i="7"/>
  <c r="N237" i="7"/>
  <c r="X293" i="7"/>
  <c r="CL249" i="7"/>
  <c r="CI287" i="7"/>
  <c r="AT245" i="7"/>
  <c r="CR287" i="7"/>
  <c r="BO287" i="7"/>
  <c r="BU320" i="7"/>
  <c r="DA323" i="7"/>
  <c r="CQ297" i="7"/>
  <c r="CN298" i="7"/>
  <c r="CO248" i="7"/>
  <c r="CU334" i="7"/>
  <c r="AL315" i="7"/>
  <c r="CK298" i="7"/>
  <c r="CV257" i="7"/>
  <c r="CB302" i="7"/>
  <c r="BW254" i="7"/>
  <c r="AV241" i="7"/>
  <c r="BD245" i="7"/>
  <c r="O294" i="7"/>
  <c r="H283" i="7"/>
  <c r="AR285" i="7"/>
  <c r="CU244" i="7"/>
  <c r="CQ275" i="7"/>
  <c r="N311" i="7"/>
  <c r="AC287" i="7"/>
  <c r="CF326" i="7"/>
  <c r="CW331" i="7"/>
  <c r="BF321" i="7"/>
  <c r="G288" i="7"/>
  <c r="BW331" i="7"/>
  <c r="Y257" i="7"/>
  <c r="BD338" i="7"/>
  <c r="AF276" i="7"/>
  <c r="CS240" i="7"/>
  <c r="CP269" i="7"/>
  <c r="AF238" i="7"/>
  <c r="AA285" i="7"/>
  <c r="DD274" i="7"/>
  <c r="CP340" i="7"/>
  <c r="BX267" i="7"/>
  <c r="S322" i="7"/>
  <c r="CO259" i="7"/>
  <c r="AL257" i="7"/>
  <c r="BX303" i="7"/>
  <c r="CE240" i="7"/>
  <c r="CZ310" i="7"/>
  <c r="AG271" i="7"/>
  <c r="BM299" i="7"/>
  <c r="CY256" i="7"/>
  <c r="DB279" i="7"/>
  <c r="T257" i="7"/>
  <c r="CS251" i="7"/>
  <c r="CC247" i="7"/>
  <c r="CS302" i="7"/>
  <c r="AB325" i="7"/>
  <c r="BB329" i="7"/>
  <c r="AD263" i="7"/>
  <c r="CY337" i="7"/>
  <c r="CA305" i="7"/>
  <c r="CC283" i="7"/>
  <c r="BS269" i="7"/>
  <c r="E246" i="7"/>
  <c r="AE268" i="7"/>
  <c r="J238" i="7"/>
  <c r="AQ317" i="7"/>
  <c r="DC316" i="7"/>
  <c r="CJ317" i="7"/>
  <c r="Z304" i="7"/>
  <c r="CY239" i="7"/>
  <c r="AD267" i="7"/>
  <c r="BS332" i="7"/>
  <c r="G306" i="7"/>
  <c r="E309" i="7"/>
  <c r="X331" i="7"/>
  <c r="CJ339" i="7"/>
  <c r="BG249" i="7"/>
  <c r="BB307" i="7"/>
  <c r="BF251" i="7"/>
  <c r="CO279" i="7"/>
  <c r="CI300" i="7"/>
  <c r="DE274" i="7"/>
  <c r="AX320" i="7"/>
  <c r="CM278" i="7"/>
  <c r="AL335" i="7"/>
  <c r="BL270" i="7"/>
  <c r="CN329" i="7"/>
  <c r="DD243" i="7"/>
  <c r="AU303" i="7"/>
  <c r="AQ310" i="7"/>
  <c r="BM240" i="7"/>
  <c r="BN331" i="7"/>
  <c r="BV239" i="7"/>
  <c r="CO308" i="7"/>
  <c r="AL261" i="7"/>
  <c r="AV245" i="7"/>
  <c r="CC255" i="7"/>
  <c r="DF296" i="7"/>
  <c r="AC307" i="7"/>
  <c r="CZ301" i="7"/>
  <c r="CJ292" i="7"/>
  <c r="AO238" i="7"/>
  <c r="BF258" i="7"/>
  <c r="AQ276" i="7"/>
  <c r="BX237" i="7"/>
  <c r="AE248" i="7"/>
  <c r="DE263" i="7"/>
  <c r="BV314" i="7"/>
  <c r="AN322" i="7"/>
  <c r="AF266" i="7"/>
  <c r="AE250" i="7"/>
  <c r="DE268" i="7"/>
  <c r="X243" i="7"/>
  <c r="BF304" i="7"/>
  <c r="AA242" i="7"/>
  <c r="BC322" i="7"/>
  <c r="AS299" i="7"/>
  <c r="BF250" i="7"/>
  <c r="H326" i="7"/>
  <c r="AH279" i="7"/>
  <c r="S320" i="7"/>
  <c r="S329" i="7"/>
  <c r="CL317" i="7"/>
  <c r="AP335" i="7"/>
  <c r="CU287" i="7"/>
  <c r="BP272" i="7"/>
  <c r="CX259" i="7"/>
  <c r="CC340" i="7"/>
  <c r="X308" i="7"/>
  <c r="CW286" i="7"/>
  <c r="CJ271" i="7"/>
  <c r="BL320" i="7"/>
  <c r="O320" i="7"/>
  <c r="BZ322" i="7"/>
  <c r="CD235" i="7"/>
  <c r="BL291" i="7"/>
  <c r="AO306" i="7"/>
  <c r="G233" i="7"/>
  <c r="CC319" i="7"/>
  <c r="Z250" i="7"/>
  <c r="BV263" i="7"/>
  <c r="AO271" i="7"/>
  <c r="CD318" i="7"/>
  <c r="BQ334" i="7"/>
  <c r="Y285" i="7"/>
  <c r="BS238" i="7"/>
  <c r="CI235" i="7"/>
  <c r="CP310" i="7"/>
  <c r="AC283" i="7"/>
  <c r="AN236" i="7"/>
  <c r="AM297" i="7"/>
  <c r="CU247" i="7"/>
  <c r="BM247" i="7"/>
  <c r="DB328" i="7"/>
  <c r="AA283" i="7"/>
  <c r="CO260" i="7"/>
  <c r="J242" i="7"/>
  <c r="AI329" i="7"/>
  <c r="AJ267" i="7"/>
  <c r="Y274" i="7"/>
  <c r="AB263" i="7"/>
  <c r="AK243" i="7"/>
  <c r="N293" i="7"/>
  <c r="CB265" i="7"/>
  <c r="BB285" i="7"/>
  <c r="U273" i="7"/>
  <c r="BB290" i="7"/>
  <c r="BJ243" i="7"/>
  <c r="W246" i="7"/>
  <c r="J283" i="7"/>
  <c r="N338" i="7"/>
  <c r="CL311" i="7"/>
  <c r="AB298" i="7"/>
  <c r="S316" i="7"/>
  <c r="BW286" i="7"/>
  <c r="BG294" i="7"/>
  <c r="CK245" i="7"/>
  <c r="CW301" i="7"/>
  <c r="CL286" i="7"/>
  <c r="DG273" i="7"/>
  <c r="AP234" i="7"/>
  <c r="BP244" i="7"/>
  <c r="L252" i="7"/>
  <c r="AZ319" i="7"/>
  <c r="BS324" i="7"/>
  <c r="L284" i="7"/>
  <c r="AR240" i="7"/>
  <c r="BE299" i="7"/>
  <c r="AN313" i="7"/>
  <c r="BK242" i="7"/>
  <c r="N244" i="7"/>
  <c r="CF237" i="7"/>
  <c r="BG333" i="7"/>
  <c r="CF320" i="7"/>
  <c r="F275" i="7"/>
  <c r="AC314" i="7"/>
  <c r="AX277" i="7"/>
  <c r="CH236" i="7"/>
  <c r="AI330" i="7"/>
  <c r="V324" i="7"/>
  <c r="AB254" i="7"/>
  <c r="W309" i="7"/>
  <c r="CK282" i="7"/>
  <c r="AT307" i="7"/>
  <c r="BX311" i="7"/>
  <c r="BX295" i="7"/>
  <c r="BI237" i="7"/>
  <c r="Z310" i="7"/>
  <c r="BW259" i="7"/>
  <c r="V256" i="7"/>
  <c r="BY332" i="7"/>
  <c r="Q271" i="7"/>
  <c r="AX305" i="7"/>
  <c r="CG254" i="7"/>
  <c r="BT257" i="7"/>
  <c r="AH263" i="7"/>
  <c r="AG283" i="7"/>
  <c r="BT322" i="7"/>
  <c r="H242" i="7"/>
  <c r="DD325" i="7"/>
  <c r="BA258" i="7"/>
  <c r="G339" i="7"/>
  <c r="R306" i="7"/>
  <c r="BS297" i="7"/>
  <c r="CL264" i="7"/>
  <c r="CX295" i="7"/>
  <c r="CY242" i="7"/>
  <c r="N270" i="7"/>
  <c r="CS307" i="7"/>
  <c r="O237" i="7"/>
  <c r="W318" i="7"/>
  <c r="CJ332" i="7"/>
  <c r="AS312" i="7"/>
  <c r="BY291" i="7"/>
  <c r="AR282" i="7"/>
  <c r="BY323" i="7"/>
  <c r="BJ248" i="7"/>
  <c r="N336" i="7"/>
  <c r="AA243" i="7"/>
  <c r="CC314" i="7"/>
  <c r="AB306" i="7"/>
  <c r="BM243" i="7"/>
  <c r="CB291" i="7"/>
  <c r="Y243" i="7"/>
  <c r="DG257" i="7"/>
  <c r="CB259" i="7"/>
  <c r="CT273" i="7"/>
  <c r="AR260" i="7"/>
  <c r="CI249" i="7"/>
  <c r="Z285" i="7"/>
  <c r="BH302" i="7"/>
  <c r="AM253" i="7"/>
  <c r="CV247" i="7"/>
  <c r="BY248" i="7"/>
  <c r="AT304" i="7"/>
  <c r="G334" i="7"/>
  <c r="BP252" i="7"/>
  <c r="CW255" i="7"/>
  <c r="CT311" i="7"/>
  <c r="AH236" i="7"/>
  <c r="N291" i="7"/>
  <c r="AD249" i="7"/>
  <c r="AT339" i="7"/>
  <c r="CT282" i="7"/>
  <c r="Z331" i="7"/>
  <c r="X299" i="7"/>
  <c r="CX313" i="7"/>
  <c r="CC307" i="7"/>
  <c r="DD278" i="7"/>
  <c r="BJ242" i="7"/>
  <c r="S287" i="7"/>
  <c r="DE339" i="7"/>
  <c r="BB238" i="7"/>
  <c r="BT311" i="7"/>
  <c r="E236" i="7"/>
  <c r="CD274" i="7"/>
  <c r="AJ284" i="7"/>
  <c r="P308" i="7"/>
  <c r="CK291" i="7"/>
  <c r="T339" i="7"/>
  <c r="K262" i="7"/>
  <c r="CF246" i="7"/>
  <c r="AN285" i="7"/>
  <c r="L253" i="7"/>
  <c r="CH273" i="7"/>
  <c r="CH334" i="7"/>
  <c r="BP332" i="7"/>
  <c r="CY296" i="7"/>
  <c r="DG301" i="7"/>
  <c r="BO248" i="7"/>
  <c r="AE309" i="7"/>
  <c r="AU289" i="7"/>
  <c r="CF311" i="7"/>
  <c r="BW284" i="7"/>
  <c r="X305" i="7"/>
  <c r="CF291" i="7"/>
  <c r="CJ243" i="7"/>
  <c r="CI293" i="7"/>
  <c r="CX280" i="7"/>
  <c r="K310" i="7"/>
  <c r="CO266" i="7"/>
  <c r="DD236" i="7"/>
  <c r="AU250" i="7"/>
  <c r="N288" i="7"/>
  <c r="CU246" i="7"/>
  <c r="CD288" i="7"/>
  <c r="DC262" i="7"/>
  <c r="W280" i="7"/>
  <c r="L308" i="7"/>
  <c r="AZ334" i="7"/>
  <c r="Z337" i="7"/>
  <c r="CN331" i="7"/>
  <c r="AE301" i="7"/>
  <c r="H282" i="7"/>
  <c r="AC335" i="7"/>
  <c r="CZ276" i="7"/>
  <c r="CQ335" i="7"/>
  <c r="CC335" i="7"/>
  <c r="DD331" i="7"/>
  <c r="CX320" i="7"/>
  <c r="BV308" i="7"/>
  <c r="CX279" i="7"/>
  <c r="BT235" i="7"/>
  <c r="BF325" i="7"/>
  <c r="AI246" i="7"/>
  <c r="CQ259" i="7"/>
  <c r="AP245" i="7"/>
  <c r="M284" i="7"/>
  <c r="G277" i="7"/>
  <c r="DA311" i="7"/>
  <c r="AM296" i="7"/>
  <c r="Z292" i="7"/>
  <c r="CA264" i="7"/>
  <c r="BZ313" i="7"/>
  <c r="CP268" i="7"/>
  <c r="DF266" i="7"/>
  <c r="BZ290" i="7"/>
  <c r="N308" i="7"/>
  <c r="CB328" i="7"/>
  <c r="AQ340" i="7"/>
  <c r="BC308" i="7"/>
  <c r="BY258" i="7"/>
  <c r="CE323" i="7"/>
  <c r="AR246" i="7"/>
  <c r="CU335" i="7"/>
  <c r="BB284" i="7"/>
  <c r="CT328" i="7"/>
  <c r="BS334" i="7"/>
  <c r="AC284" i="7"/>
  <c r="BJ288" i="7"/>
  <c r="AC330" i="7"/>
  <c r="AH268" i="7"/>
  <c r="T305" i="7"/>
  <c r="DC275" i="7"/>
  <c r="BT249" i="7"/>
  <c r="BC256" i="7"/>
  <c r="H267" i="7"/>
  <c r="BS268" i="7"/>
  <c r="J234" i="7"/>
  <c r="BM279" i="7"/>
  <c r="DB287" i="7"/>
  <c r="J276" i="7"/>
  <c r="CO293" i="7"/>
  <c r="AS247" i="7"/>
  <c r="AJ285" i="7"/>
  <c r="DE260" i="7"/>
  <c r="DG328" i="7"/>
  <c r="AD333" i="7"/>
  <c r="W307" i="7"/>
  <c r="I340" i="7"/>
  <c r="BV307" i="7"/>
  <c r="P287" i="7"/>
  <c r="BE267" i="7"/>
  <c r="AZ239" i="7"/>
  <c r="AW302" i="7"/>
  <c r="CM290" i="7"/>
  <c r="BG328" i="7"/>
  <c r="U276" i="7"/>
  <c r="CQ267" i="7"/>
  <c r="AK277" i="7"/>
  <c r="AJ255" i="7"/>
  <c r="CC327" i="7"/>
  <c r="BY333" i="7"/>
  <c r="BX323" i="7"/>
  <c r="BZ340" i="7"/>
  <c r="V315" i="7"/>
  <c r="AB275" i="7"/>
  <c r="BQ328" i="7"/>
  <c r="T310" i="7"/>
  <c r="R318" i="7"/>
  <c r="Y305" i="7"/>
  <c r="CH259" i="7"/>
  <c r="J279" i="7"/>
  <c r="N309" i="7"/>
  <c r="DA243" i="7"/>
  <c r="BA270" i="7"/>
  <c r="BN311" i="7"/>
  <c r="BA289" i="7"/>
  <c r="BI268" i="7"/>
  <c r="U337" i="7"/>
  <c r="AY307" i="7"/>
  <c r="BH279" i="7"/>
  <c r="CQ246" i="7"/>
  <c r="U292" i="7"/>
  <c r="DB264" i="7"/>
  <c r="BB270" i="7"/>
  <c r="DA248" i="7"/>
  <c r="BC248" i="7"/>
  <c r="CR249" i="7"/>
  <c r="AI273" i="7"/>
  <c r="M339" i="7"/>
  <c r="AO334" i="7"/>
  <c r="AR263" i="7"/>
  <c r="AH281" i="7"/>
  <c r="CV316" i="7"/>
  <c r="AX287" i="7"/>
  <c r="CK305" i="7"/>
  <c r="CR258" i="7"/>
  <c r="AL239" i="7"/>
  <c r="AZ234" i="7"/>
  <c r="AQ287" i="7"/>
  <c r="S318" i="7"/>
  <c r="DB306" i="7"/>
  <c r="CJ235" i="7"/>
  <c r="CT319" i="7"/>
  <c r="DD296" i="7"/>
  <c r="AL314" i="7"/>
  <c r="E311" i="7"/>
  <c r="BD294" i="7"/>
  <c r="CZ290" i="7"/>
  <c r="D232" i="7"/>
  <c r="G299" i="7"/>
  <c r="BO329" i="7"/>
  <c r="AB310" i="7"/>
  <c r="AM235" i="7"/>
  <c r="CL292" i="7"/>
  <c r="CD285" i="7"/>
  <c r="G257" i="7"/>
  <c r="DC294" i="7"/>
  <c r="AQ319" i="7"/>
  <c r="BZ241" i="7"/>
  <c r="CF254" i="7"/>
  <c r="G316" i="7"/>
  <c r="AP259" i="7"/>
  <c r="CU324" i="7"/>
  <c r="BX260" i="7"/>
  <c r="AH304" i="7"/>
  <c r="CK242" i="7"/>
  <c r="CF283" i="7"/>
  <c r="AU288" i="7"/>
  <c r="BS307" i="7"/>
  <c r="CM305" i="7"/>
  <c r="BI305" i="7"/>
  <c r="BI283" i="7"/>
  <c r="CW239" i="7"/>
  <c r="AB279" i="7"/>
  <c r="BE266" i="7"/>
  <c r="AU281" i="7"/>
  <c r="Q270" i="7"/>
  <c r="CK331" i="7"/>
  <c r="BK284" i="7"/>
  <c r="AJ292" i="7"/>
  <c r="I256" i="7"/>
  <c r="P331" i="7"/>
  <c r="CO305" i="7"/>
  <c r="BW303" i="7"/>
  <c r="CU291" i="7"/>
  <c r="AI295" i="7"/>
  <c r="AT285" i="7"/>
  <c r="J236" i="7"/>
  <c r="AU287" i="7"/>
  <c r="CN283" i="7"/>
  <c r="DD270" i="7"/>
  <c r="CG300" i="7"/>
  <c r="BS242" i="7"/>
  <c r="AZ338" i="7"/>
  <c r="H248" i="7"/>
  <c r="AO297" i="7"/>
  <c r="AG249" i="7"/>
  <c r="AD271" i="7"/>
  <c r="CG287" i="7"/>
  <c r="BJ295" i="7"/>
  <c r="DG271" i="7"/>
  <c r="CP243" i="7"/>
  <c r="CJ256" i="7"/>
  <c r="AL237" i="7"/>
  <c r="AI297" i="7"/>
  <c r="DB340" i="7"/>
  <c r="DF272" i="7"/>
  <c r="T306" i="7"/>
  <c r="BP338" i="7"/>
  <c r="DD305" i="7"/>
  <c r="BC243" i="7"/>
  <c r="CR253" i="7"/>
  <c r="BE288" i="7"/>
  <c r="E293" i="7"/>
  <c r="AJ337" i="7"/>
  <c r="CL321" i="7"/>
  <c r="CC315" i="7"/>
  <c r="DF322" i="7"/>
  <c r="CW277" i="7"/>
  <c r="BM322" i="7"/>
  <c r="N275" i="7"/>
  <c r="I259" i="7"/>
  <c r="BV259" i="7"/>
  <c r="AG286" i="7"/>
  <c r="BB304" i="7"/>
  <c r="CA261" i="7"/>
  <c r="BS243" i="7"/>
  <c r="V266" i="7"/>
  <c r="AZ286" i="7"/>
  <c r="CR284" i="7"/>
  <c r="R235" i="7"/>
  <c r="BG241" i="7"/>
  <c r="V250" i="7"/>
  <c r="AC318" i="7"/>
  <c r="V251" i="7"/>
  <c r="CO288" i="7"/>
  <c r="AI316" i="7"/>
  <c r="CS288" i="7"/>
  <c r="DD324" i="7"/>
  <c r="DG279" i="7"/>
  <c r="AA270" i="7"/>
  <c r="X330" i="7"/>
  <c r="BX280" i="7"/>
  <c r="CI277" i="7"/>
  <c r="AI244" i="7"/>
  <c r="Q261" i="7"/>
  <c r="BJ259" i="7"/>
  <c r="T296" i="7"/>
  <c r="X303" i="7"/>
  <c r="BF297" i="7"/>
  <c r="BV309" i="7"/>
  <c r="CL316" i="7"/>
  <c r="CP333" i="7"/>
  <c r="DE283" i="7"/>
  <c r="K291" i="7"/>
  <c r="CH316" i="7"/>
  <c r="CV334" i="7"/>
  <c r="CF332" i="7"/>
  <c r="BV322" i="7"/>
  <c r="AU314" i="7"/>
  <c r="CN258" i="7"/>
  <c r="E264" i="7"/>
  <c r="V278" i="7"/>
  <c r="CZ235" i="7"/>
  <c r="Y334" i="7"/>
  <c r="AL322" i="7"/>
  <c r="CP299" i="7"/>
  <c r="H238" i="7"/>
  <c r="BN242" i="7"/>
  <c r="CX335" i="7"/>
  <c r="CP296" i="7"/>
  <c r="DB288" i="7"/>
  <c r="BK320" i="7"/>
  <c r="J324" i="7"/>
  <c r="BI309" i="7"/>
  <c r="AT337" i="7"/>
  <c r="CT261" i="7"/>
  <c r="F330" i="7"/>
  <c r="Y242" i="7"/>
  <c r="AF331" i="7"/>
  <c r="AN258" i="7"/>
  <c r="CS262" i="7"/>
  <c r="BD316" i="7"/>
  <c r="AG316" i="7"/>
  <c r="BI242" i="7"/>
  <c r="V240" i="7"/>
  <c r="CN306" i="7"/>
  <c r="DC328" i="7"/>
  <c r="Q233" i="7"/>
  <c r="CL247" i="7"/>
  <c r="R331" i="7"/>
  <c r="BB314" i="7"/>
  <c r="K317" i="7"/>
  <c r="BX257" i="7"/>
  <c r="AO277" i="7"/>
  <c r="CC264" i="7"/>
  <c r="P254" i="7"/>
  <c r="BQ301" i="7"/>
  <c r="CZ243" i="7"/>
  <c r="L272" i="7"/>
  <c r="AR250" i="7"/>
  <c r="BY283" i="7"/>
  <c r="AJ238" i="7"/>
  <c r="CN332" i="7"/>
  <c r="BE245" i="7"/>
  <c r="AT238" i="7"/>
  <c r="DG268" i="7"/>
  <c r="AH335" i="7"/>
  <c r="CU294" i="7"/>
  <c r="CX308" i="7"/>
  <c r="BF299" i="7"/>
  <c r="H301" i="7"/>
  <c r="AE300" i="7"/>
  <c r="BE321" i="7"/>
  <c r="BJ275" i="7"/>
  <c r="Z316" i="7"/>
  <c r="BE281" i="7"/>
  <c r="AP286" i="7"/>
  <c r="BZ269" i="7"/>
  <c r="AC240" i="7"/>
  <c r="BR275" i="7"/>
  <c r="M248" i="7"/>
  <c r="CE282" i="7"/>
  <c r="CO264" i="7"/>
  <c r="Z314" i="7"/>
  <c r="J263" i="7"/>
  <c r="BP281" i="7"/>
  <c r="CL278" i="7"/>
  <c r="CY319" i="7"/>
  <c r="AG317" i="7"/>
  <c r="AK249" i="7"/>
  <c r="AI288" i="7"/>
  <c r="Z238" i="7"/>
  <c r="CW243" i="7"/>
  <c r="AO330" i="7"/>
  <c r="P321" i="7"/>
  <c r="DB281" i="7"/>
  <c r="BA301" i="7"/>
  <c r="Z241" i="7"/>
  <c r="BL324" i="7"/>
  <c r="AC234" i="7"/>
  <c r="CK313" i="7"/>
  <c r="DC266" i="7"/>
  <c r="AU292" i="7"/>
  <c r="BU239" i="7"/>
  <c r="AP295" i="7"/>
  <c r="N314" i="7"/>
  <c r="M271" i="7"/>
  <c r="CG279" i="7"/>
  <c r="P281" i="7"/>
  <c r="U290" i="7"/>
  <c r="AI268" i="7"/>
  <c r="AC331" i="7"/>
  <c r="BU278" i="7"/>
  <c r="AI339" i="7"/>
  <c r="S302" i="7"/>
  <c r="K288" i="7"/>
  <c r="AZ291" i="7"/>
  <c r="BW240" i="7"/>
  <c r="T263" i="7"/>
  <c r="Y263" i="7"/>
  <c r="DA313" i="7"/>
  <c r="CG263" i="7"/>
  <c r="BY272" i="7"/>
  <c r="AM317" i="7"/>
  <c r="Y317" i="7"/>
  <c r="AW283" i="7"/>
  <c r="BQ296" i="7"/>
  <c r="CT289" i="7"/>
  <c r="CW269" i="7"/>
  <c r="AT280" i="7"/>
  <c r="AE247" i="7"/>
  <c r="M294" i="7"/>
  <c r="X256" i="7"/>
  <c r="BI240" i="7"/>
  <c r="CX261" i="7"/>
  <c r="CQ313" i="7"/>
  <c r="AS304" i="7"/>
  <c r="V287" i="7"/>
  <c r="AR302" i="7"/>
  <c r="BX338" i="7"/>
  <c r="CA306" i="7"/>
  <c r="CM337" i="7"/>
  <c r="CQ254" i="7"/>
  <c r="DC237" i="7"/>
  <c r="L331" i="7"/>
  <c r="AZ299" i="7"/>
  <c r="AY314" i="7"/>
  <c r="E339" i="7"/>
  <c r="CQ314" i="7"/>
  <c r="AG292" i="7"/>
  <c r="CP244" i="7"/>
  <c r="CN336" i="7"/>
  <c r="BX300" i="7"/>
  <c r="AI260" i="7"/>
  <c r="AC327" i="7"/>
  <c r="BX243" i="7"/>
  <c r="CN241" i="7"/>
  <c r="AA336" i="7"/>
  <c r="CM281" i="7"/>
  <c r="CI245" i="7"/>
  <c r="CR274" i="7"/>
  <c r="CW273" i="7"/>
  <c r="CU279" i="7"/>
  <c r="BC259" i="7"/>
  <c r="Q333" i="7"/>
  <c r="AX336" i="7"/>
  <c r="BG277" i="7"/>
  <c r="X267" i="7"/>
  <c r="BW239" i="7"/>
  <c r="Q272" i="7"/>
  <c r="CK334" i="7"/>
  <c r="DE313" i="7"/>
  <c r="BQ268" i="7"/>
  <c r="J302" i="7"/>
  <c r="CM287" i="7"/>
  <c r="CS280" i="7"/>
  <c r="AV279" i="7"/>
  <c r="BN266" i="7"/>
  <c r="AY312" i="7"/>
  <c r="BZ281" i="7"/>
  <c r="AH321" i="7"/>
  <c r="AJ303" i="7"/>
  <c r="AW294" i="7"/>
  <c r="DA236" i="7"/>
  <c r="CD236" i="7"/>
  <c r="BN297" i="7"/>
  <c r="X254" i="7"/>
  <c r="W289" i="7"/>
  <c r="AO305" i="7"/>
  <c r="AQ240" i="7"/>
  <c r="BB338" i="7"/>
  <c r="CM323" i="7"/>
  <c r="AH295" i="7"/>
  <c r="CJ313" i="7"/>
  <c r="CF238" i="7"/>
  <c r="Z259" i="7"/>
  <c r="BR245" i="7"/>
  <c r="K300" i="7"/>
  <c r="L260" i="7"/>
  <c r="BR236" i="7"/>
  <c r="CL242" i="7"/>
  <c r="AI235" i="7"/>
  <c r="Y327" i="7"/>
  <c r="BI322" i="7"/>
  <c r="T304" i="7"/>
  <c r="AW257" i="7"/>
  <c r="CG334" i="7"/>
  <c r="F284" i="7"/>
  <c r="BT321" i="7"/>
  <c r="S271" i="7"/>
  <c r="CD276" i="7"/>
  <c r="AJ262" i="7"/>
  <c r="AB287" i="7"/>
  <c r="DD290" i="7"/>
  <c r="CJ265" i="7"/>
  <c r="H270" i="7"/>
  <c r="K314" i="7"/>
  <c r="W314" i="7"/>
  <c r="BB292" i="7"/>
  <c r="P296" i="7"/>
  <c r="AS252" i="7"/>
  <c r="AH320" i="7"/>
  <c r="U319" i="7"/>
  <c r="AG305" i="7"/>
  <c r="Q296" i="7"/>
  <c r="CL277" i="7"/>
  <c r="CR239" i="7"/>
  <c r="I245" i="7"/>
  <c r="AW250" i="7"/>
  <c r="AK258" i="7"/>
  <c r="CT299" i="7"/>
  <c r="DD336" i="7"/>
  <c r="DG310" i="7"/>
  <c r="Z251" i="7"/>
  <c r="AH258" i="7"/>
  <c r="BE317" i="7"/>
  <c r="CU328" i="7"/>
  <c r="F263" i="7"/>
  <c r="T301" i="7"/>
  <c r="CP274" i="7"/>
  <c r="DC308" i="7"/>
  <c r="AO283" i="7"/>
  <c r="F282" i="7"/>
  <c r="CY290" i="7"/>
  <c r="AD308" i="7"/>
  <c r="BT304" i="7"/>
  <c r="AX279" i="7"/>
  <c r="AA302" i="7"/>
  <c r="CZ257" i="7"/>
  <c r="DB276" i="7"/>
  <c r="BN263" i="7"/>
  <c r="CE303" i="7"/>
  <c r="CY261" i="7"/>
  <c r="CW324" i="7"/>
  <c r="CL235" i="7"/>
  <c r="BT236" i="7"/>
  <c r="BZ234" i="7"/>
  <c r="W233" i="7"/>
  <c r="CX236" i="7"/>
  <c r="X339" i="7"/>
  <c r="Y325" i="7"/>
  <c r="X280" i="7"/>
  <c r="BF305" i="7"/>
  <c r="CV321" i="7"/>
  <c r="BQ287" i="7"/>
  <c r="CL319" i="7"/>
  <c r="CW276" i="7"/>
  <c r="K233" i="7"/>
  <c r="AD312" i="7"/>
  <c r="DB262" i="7"/>
  <c r="I274" i="7"/>
  <c r="AX299" i="7"/>
  <c r="L323" i="7"/>
  <c r="BE322" i="7"/>
  <c r="BG255" i="7"/>
  <c r="R267" i="7"/>
  <c r="CJ237" i="7"/>
  <c r="CP250" i="7"/>
  <c r="K336" i="7"/>
  <c r="AE257" i="7"/>
  <c r="CE281" i="7"/>
  <c r="AK315" i="7"/>
  <c r="BN281" i="7"/>
  <c r="CG340" i="7"/>
  <c r="BN310" i="7"/>
  <c r="CJ241" i="7"/>
  <c r="CH255" i="7"/>
  <c r="AG290" i="7"/>
  <c r="BK326" i="7"/>
  <c r="U285" i="7"/>
  <c r="AM247" i="7"/>
  <c r="M234" i="7"/>
  <c r="BL271" i="7"/>
  <c r="DE312" i="7"/>
  <c r="BW309" i="7"/>
  <c r="AV323" i="7"/>
  <c r="BZ335" i="7"/>
  <c r="CV282" i="7"/>
  <c r="AP297" i="7"/>
  <c r="AL282" i="7"/>
  <c r="CL322" i="7"/>
  <c r="X310" i="7"/>
  <c r="AM237" i="7"/>
  <c r="BQ292" i="7"/>
  <c r="O280" i="7"/>
  <c r="DE247" i="7"/>
  <c r="CL238" i="7"/>
  <c r="BW280" i="7"/>
  <c r="AI306" i="7"/>
  <c r="CO309" i="7"/>
  <c r="Y337" i="7"/>
  <c r="BQ236" i="7"/>
  <c r="AL277" i="7"/>
  <c r="CS320" i="7"/>
  <c r="BR250" i="7"/>
  <c r="X306" i="7"/>
  <c r="CG308" i="7"/>
  <c r="Q286" i="7"/>
  <c r="AW325" i="7"/>
  <c r="CB260" i="7"/>
  <c r="BW314" i="7"/>
  <c r="BN326" i="7"/>
  <c r="BL253" i="7"/>
  <c r="AF311" i="7"/>
  <c r="BJ310" i="7"/>
  <c r="BP251" i="7"/>
  <c r="BL245" i="7"/>
  <c r="AY295" i="7"/>
  <c r="AX296" i="7"/>
  <c r="AJ325" i="7"/>
  <c r="M282" i="7"/>
  <c r="CM330" i="7"/>
  <c r="CL287" i="7"/>
  <c r="CY247" i="7"/>
  <c r="CS289" i="7"/>
  <c r="N260" i="7"/>
  <c r="CQ298" i="7"/>
  <c r="BF288" i="7"/>
  <c r="AF267" i="7"/>
  <c r="CR304" i="7"/>
  <c r="CA334" i="7"/>
  <c r="AX315" i="7"/>
  <c r="G262" i="7"/>
  <c r="BO268" i="7"/>
  <c r="AB238" i="7"/>
  <c r="AS258" i="7"/>
  <c r="DC269" i="7"/>
  <c r="BK236" i="7"/>
  <c r="DB233" i="7"/>
  <c r="CQ307" i="7"/>
  <c r="AQ332" i="7"/>
  <c r="CP288" i="7"/>
  <c r="T234" i="7"/>
  <c r="DB291" i="7"/>
  <c r="BJ334" i="7"/>
  <c r="CV242" i="7"/>
  <c r="BF302" i="7"/>
  <c r="AP266" i="7"/>
  <c r="CO284" i="7"/>
  <c r="AB299" i="7"/>
  <c r="CW249" i="7"/>
  <c r="AG262" i="7"/>
  <c r="F256" i="7"/>
  <c r="CZ258" i="7"/>
  <c r="BO293" i="7"/>
  <c r="AE288" i="7"/>
  <c r="V326" i="7"/>
  <c r="AM323" i="7"/>
  <c r="CO243" i="7"/>
  <c r="BX247" i="7"/>
  <c r="AN318" i="7"/>
  <c r="K278" i="7"/>
  <c r="BE275" i="7"/>
  <c r="BK299" i="7"/>
  <c r="CH234" i="7"/>
  <c r="AJ257" i="7"/>
  <c r="DD293" i="7"/>
  <c r="W238" i="7"/>
  <c r="CX326" i="7"/>
  <c r="AN312" i="7"/>
  <c r="BR280" i="7"/>
  <c r="CS256" i="7"/>
  <c r="W312" i="7"/>
  <c r="BX264" i="7"/>
  <c r="BF238" i="7"/>
  <c r="AA337" i="7"/>
  <c r="CG315" i="7"/>
  <c r="BM309" i="7"/>
  <c r="BP279" i="7"/>
  <c r="CF261" i="7"/>
  <c r="E314" i="7"/>
  <c r="CP286" i="7"/>
  <c r="AN244" i="7"/>
  <c r="BN254" i="7"/>
  <c r="AN332" i="7"/>
  <c r="AN263" i="7"/>
  <c r="BV301" i="7"/>
  <c r="BL267" i="7"/>
  <c r="H281" i="7"/>
  <c r="DB314" i="7"/>
  <c r="BU253" i="7"/>
  <c r="AS296" i="7"/>
  <c r="H249" i="7"/>
  <c r="AM233" i="7"/>
  <c r="AD261" i="7"/>
  <c r="G256" i="7"/>
  <c r="CU286" i="7"/>
  <c r="U334" i="7"/>
  <c r="BR285" i="7"/>
  <c r="Q238" i="7"/>
  <c r="AH257" i="7"/>
  <c r="AT324" i="7"/>
  <c r="AR320" i="7"/>
  <c r="BY254" i="7"/>
  <c r="AF290" i="7"/>
  <c r="V302" i="7"/>
  <c r="AD243" i="7"/>
  <c r="CG291" i="7"/>
  <c r="BW269" i="7"/>
  <c r="CI298" i="7"/>
  <c r="AY256" i="7"/>
  <c r="CN315" i="7"/>
  <c r="E271" i="7"/>
  <c r="AI243" i="7"/>
  <c r="AI302" i="7"/>
  <c r="BT295" i="7"/>
  <c r="AZ233" i="7"/>
  <c r="AK266" i="7"/>
  <c r="T327" i="7"/>
  <c r="AP235" i="7"/>
  <c r="AF285" i="7"/>
  <c r="Z287" i="7"/>
  <c r="AM270" i="7"/>
  <c r="CT247" i="7"/>
  <c r="CV294" i="7"/>
  <c r="BX270" i="7"/>
  <c r="DG293" i="7"/>
  <c r="DG245" i="7"/>
  <c r="DC331" i="7"/>
  <c r="AS323" i="7"/>
  <c r="O257" i="7"/>
  <c r="DF269" i="7"/>
  <c r="BD340" i="7"/>
  <c r="L299" i="7"/>
  <c r="S280" i="7"/>
  <c r="CP240" i="7"/>
  <c r="AG264" i="7"/>
  <c r="N248" i="7"/>
  <c r="CB297" i="7"/>
  <c r="J241" i="7"/>
  <c r="BU234" i="7"/>
  <c r="BJ257" i="7"/>
  <c r="CP261" i="7"/>
  <c r="T329" i="7"/>
  <c r="BP237" i="7"/>
  <c r="CJ312" i="7"/>
  <c r="K299" i="7"/>
  <c r="CK270" i="7"/>
  <c r="L283" i="7"/>
  <c r="AW273" i="7"/>
  <c r="AG243" i="7"/>
  <c r="AP284" i="7"/>
  <c r="BP277" i="7"/>
  <c r="AK256" i="7"/>
  <c r="BN255" i="7"/>
  <c r="AQ238" i="7"/>
  <c r="AZ273" i="7"/>
  <c r="BL275" i="7"/>
  <c r="AS245" i="7"/>
  <c r="DA285" i="7"/>
  <c r="BM265" i="7"/>
  <c r="Y249" i="7"/>
  <c r="K322" i="7"/>
  <c r="BI248" i="7"/>
  <c r="BX259" i="7"/>
  <c r="CR318" i="7"/>
  <c r="AG274" i="7"/>
  <c r="Y236" i="7"/>
  <c r="AB243" i="7"/>
  <c r="BO245" i="7"/>
  <c r="X273" i="7"/>
  <c r="CR275" i="7"/>
  <c r="AP268" i="7"/>
  <c r="BX339" i="7"/>
  <c r="V301" i="7"/>
  <c r="AQ249" i="7"/>
  <c r="DB243" i="7"/>
  <c r="AY248" i="7"/>
  <c r="K302" i="7"/>
  <c r="DF258" i="7"/>
  <c r="R248" i="7"/>
  <c r="BQ293" i="7"/>
  <c r="CF284" i="7"/>
  <c r="I294" i="7"/>
  <c r="AM260" i="7"/>
  <c r="AI300" i="7"/>
  <c r="P258" i="7"/>
  <c r="BK233" i="7"/>
  <c r="BT265" i="7"/>
  <c r="W243" i="7"/>
  <c r="CG293" i="7"/>
  <c r="BV241" i="7"/>
  <c r="CU249" i="7"/>
  <c r="AP334" i="7"/>
  <c r="DD299" i="7"/>
  <c r="AP239" i="7"/>
  <c r="CI305" i="7"/>
  <c r="BB268" i="7"/>
  <c r="CO298" i="7"/>
  <c r="P234" i="7"/>
  <c r="BP259" i="7"/>
  <c r="AQ303" i="7"/>
  <c r="S237" i="7"/>
  <c r="CJ326" i="7"/>
  <c r="AN328" i="7"/>
  <c r="AT234" i="7"/>
  <c r="BM326" i="7"/>
  <c r="BW268" i="7"/>
  <c r="AU233" i="7"/>
  <c r="AC338" i="7"/>
  <c r="CK278" i="7"/>
  <c r="CW248" i="7"/>
  <c r="DG287" i="7"/>
  <c r="BO303" i="7"/>
  <c r="BR237" i="7"/>
  <c r="BR329" i="7"/>
  <c r="CP241" i="7"/>
  <c r="AP299" i="7"/>
  <c r="CL281" i="7"/>
  <c r="AP242" i="7"/>
  <c r="BJ268" i="7"/>
  <c r="BT276" i="7"/>
  <c r="I284" i="7"/>
  <c r="AE334" i="7"/>
  <c r="BU327" i="7"/>
  <c r="L333" i="7"/>
  <c r="AH266" i="7"/>
  <c r="AV316" i="7"/>
  <c r="CD320" i="7"/>
  <c r="CV283" i="7"/>
  <c r="G249" i="7"/>
  <c r="Z276" i="7"/>
  <c r="P282" i="7"/>
  <c r="AN288" i="7"/>
  <c r="CG267" i="7"/>
  <c r="BR311" i="7"/>
  <c r="CI340" i="7"/>
  <c r="BW234" i="7"/>
  <c r="AJ272" i="7"/>
  <c r="AH334" i="7"/>
  <c r="AW258" i="7"/>
  <c r="P236" i="7"/>
  <c r="CF316" i="7"/>
  <c r="BE304" i="7"/>
  <c r="BN284" i="7"/>
  <c r="CQ308" i="7"/>
  <c r="T309" i="7"/>
  <c r="CQ256" i="7"/>
  <c r="I273" i="7"/>
  <c r="BW246" i="7"/>
  <c r="Z254" i="7"/>
  <c r="BD283" i="7"/>
  <c r="BD337" i="7"/>
  <c r="CR321" i="7"/>
  <c r="F233" i="7"/>
  <c r="L249" i="7"/>
  <c r="CD309" i="7"/>
  <c r="AB259" i="7"/>
  <c r="AP247" i="7"/>
  <c r="CX286" i="7"/>
  <c r="AA313" i="7"/>
  <c r="CF263" i="7"/>
  <c r="AN311" i="7"/>
  <c r="H293" i="7"/>
  <c r="S279" i="7"/>
  <c r="AN301" i="7"/>
  <c r="CZ298" i="7"/>
  <c r="AK305" i="7"/>
  <c r="W334" i="7"/>
  <c r="AM301" i="7"/>
  <c r="CO245" i="7"/>
  <c r="BT320" i="7"/>
  <c r="K292" i="7"/>
  <c r="R308" i="7"/>
  <c r="AW255" i="7"/>
  <c r="BJ314" i="7"/>
  <c r="AN245" i="7"/>
  <c r="AB334" i="7"/>
  <c r="CU302" i="7"/>
  <c r="BG303" i="7"/>
  <c r="CH243" i="7"/>
  <c r="AQ292" i="7"/>
  <c r="V318" i="7"/>
  <c r="AL248" i="7"/>
  <c r="N313" i="7"/>
  <c r="BN276" i="7"/>
  <c r="AJ307" i="7"/>
  <c r="DC338" i="7"/>
  <c r="Z272" i="7"/>
  <c r="BZ240" i="7"/>
  <c r="L309" i="7"/>
  <c r="BK336" i="7"/>
  <c r="CG256" i="7"/>
  <c r="CS284" i="7"/>
  <c r="AI320" i="7"/>
  <c r="AC297" i="7"/>
  <c r="DC290" i="7"/>
  <c r="AD329" i="7"/>
  <c r="DE288" i="7"/>
  <c r="S290" i="7"/>
  <c r="AY320" i="7"/>
  <c r="CR245" i="7"/>
  <c r="BF298" i="7"/>
  <c r="R289" i="7"/>
  <c r="BD251" i="7"/>
  <c r="CP309" i="7"/>
  <c r="CX275" i="7"/>
  <c r="R333" i="7"/>
  <c r="CG257" i="7"/>
  <c r="CO335" i="7"/>
  <c r="CN328" i="7"/>
  <c r="BC291" i="7"/>
  <c r="AZ255" i="7"/>
  <c r="G326" i="7"/>
  <c r="CZ324" i="7"/>
  <c r="BO266" i="7"/>
  <c r="X295" i="7"/>
  <c r="CE251" i="7"/>
  <c r="BL264" i="7"/>
  <c r="DG317" i="7"/>
  <c r="T295" i="7"/>
  <c r="BY316" i="7"/>
  <c r="AL258" i="7"/>
  <c r="BG292" i="7"/>
  <c r="BM327" i="7"/>
  <c r="CW272" i="7"/>
  <c r="AQ305" i="7"/>
  <c r="DF274" i="7"/>
  <c r="DB311" i="7"/>
  <c r="AR304" i="7"/>
  <c r="BY261" i="7"/>
  <c r="DF244" i="7"/>
  <c r="AS264" i="7"/>
  <c r="CE253" i="7"/>
  <c r="CN318" i="7"/>
  <c r="Y286" i="7"/>
  <c r="CG325" i="7"/>
  <c r="AY266" i="7"/>
  <c r="I336" i="7"/>
  <c r="DF286" i="7"/>
  <c r="BV286" i="7"/>
  <c r="I269" i="7"/>
  <c r="CG298" i="7"/>
  <c r="BZ238" i="7"/>
  <c r="CA283" i="7"/>
  <c r="AY264" i="7"/>
  <c r="CS329" i="7"/>
  <c r="Y237" i="7"/>
  <c r="BN283" i="7"/>
  <c r="AR234" i="7"/>
  <c r="BI286" i="7"/>
  <c r="BR295" i="7"/>
  <c r="W245" i="7"/>
  <c r="BR259" i="7"/>
  <c r="DG305" i="7"/>
  <c r="V282" i="7"/>
  <c r="CL263" i="7"/>
  <c r="AS335" i="7"/>
  <c r="M273" i="7"/>
  <c r="T319" i="7"/>
  <c r="I305" i="7"/>
  <c r="AL247" i="7"/>
  <c r="CM326" i="7"/>
  <c r="AS234" i="7"/>
  <c r="X324" i="7"/>
  <c r="AY324" i="7"/>
  <c r="BM251" i="7"/>
  <c r="CP283" i="7"/>
  <c r="AM250" i="7"/>
  <c r="BS270" i="7"/>
  <c r="CJ335" i="7"/>
  <c r="AM234" i="7"/>
  <c r="W339" i="7"/>
  <c r="DB257" i="7"/>
  <c r="H292" i="7"/>
  <c r="AU247" i="7"/>
  <c r="CN326" i="7"/>
  <c r="AI321" i="7"/>
  <c r="BQ243" i="7"/>
  <c r="CR244" i="7"/>
  <c r="DD235" i="7"/>
  <c r="DE279" i="7"/>
  <c r="BZ282" i="7"/>
  <c r="AH309" i="7"/>
  <c r="BV282" i="7"/>
  <c r="T260" i="7"/>
  <c r="CU280" i="7"/>
  <c r="BR302" i="7"/>
  <c r="AI264" i="7"/>
  <c r="CP295" i="7"/>
  <c r="N273" i="7"/>
  <c r="I236" i="7"/>
  <c r="AG285" i="7"/>
  <c r="BQ269" i="7"/>
  <c r="CN256" i="7"/>
  <c r="AF318" i="7"/>
  <c r="AR313" i="7"/>
  <c r="CY273" i="7"/>
  <c r="L289" i="7"/>
  <c r="R296" i="7"/>
  <c r="CT239" i="7"/>
  <c r="H259" i="7"/>
  <c r="O236" i="7"/>
  <c r="CT307" i="7"/>
  <c r="CH312" i="7"/>
  <c r="I260" i="7"/>
  <c r="BN282" i="7"/>
  <c r="BR238" i="7"/>
  <c r="BI331" i="7"/>
  <c r="BQ336" i="7"/>
  <c r="AV334" i="7"/>
  <c r="G246" i="7"/>
  <c r="CY259" i="7"/>
  <c r="N241" i="7"/>
  <c r="AF301" i="7"/>
  <c r="CB250" i="7"/>
  <c r="CU317" i="7"/>
  <c r="Q269" i="7"/>
  <c r="AI237" i="7"/>
  <c r="DG327" i="7"/>
  <c r="CI262" i="7"/>
  <c r="N302" i="7"/>
  <c r="AG324" i="7"/>
  <c r="S333" i="7"/>
  <c r="AN281" i="7"/>
  <c r="BQ315" i="7"/>
  <c r="CH286" i="7"/>
  <c r="BY314" i="7"/>
  <c r="BC242" i="7"/>
  <c r="CF317" i="7"/>
  <c r="DG282" i="7"/>
  <c r="V270" i="7"/>
  <c r="CY311" i="7"/>
  <c r="CY295" i="7"/>
  <c r="DE277" i="7"/>
  <c r="BV298" i="7"/>
  <c r="CV295" i="7"/>
  <c r="CI336" i="7"/>
  <c r="CQ236" i="7"/>
  <c r="CQ243" i="7"/>
  <c r="CM247" i="7"/>
  <c r="Y314" i="7"/>
  <c r="F249" i="7"/>
  <c r="DA337" i="7"/>
  <c r="F285" i="7"/>
  <c r="AK292" i="7"/>
  <c r="BH294" i="7"/>
  <c r="BX294" i="7"/>
  <c r="DD310" i="7"/>
  <c r="AI267" i="7"/>
  <c r="BX287" i="7"/>
  <c r="AR310" i="7"/>
  <c r="BT306" i="7"/>
  <c r="BO314" i="7"/>
  <c r="CC310" i="7"/>
  <c r="AU294" i="7"/>
  <c r="CY266" i="7"/>
  <c r="J310" i="7"/>
  <c r="Z265" i="7"/>
  <c r="AO293" i="7"/>
  <c r="BN318" i="7"/>
  <c r="BU277" i="7"/>
  <c r="BT258" i="7"/>
  <c r="BL332" i="7"/>
  <c r="H310" i="7"/>
  <c r="T236" i="7"/>
  <c r="CB290" i="7"/>
  <c r="BG258" i="7"/>
  <c r="CK260" i="7"/>
  <c r="F309" i="7"/>
  <c r="DF277" i="7"/>
  <c r="CB292" i="7"/>
  <c r="AI280" i="7"/>
  <c r="AT256" i="7"/>
  <c r="DC263" i="7"/>
  <c r="AW309" i="7"/>
  <c r="CW237" i="7"/>
  <c r="DB245" i="7"/>
  <c r="AC313" i="7"/>
  <c r="L293" i="7"/>
  <c r="U318" i="7"/>
  <c r="BM325" i="7"/>
  <c r="BW248" i="7"/>
  <c r="AV268" i="7"/>
  <c r="N243" i="7"/>
  <c r="CQ253" i="7"/>
  <c r="BD263" i="7"/>
  <c r="AV312" i="7"/>
  <c r="AO248" i="7"/>
  <c r="DD261" i="7"/>
  <c r="AD244" i="7"/>
  <c r="AL332" i="7"/>
  <c r="G325" i="7"/>
  <c r="BH243" i="7"/>
  <c r="L240" i="7"/>
  <c r="X260" i="7"/>
  <c r="L326" i="7"/>
  <c r="AD269" i="7"/>
  <c r="AM290" i="7"/>
  <c r="DB255" i="7"/>
  <c r="BW253" i="7"/>
  <c r="AJ237" i="7"/>
  <c r="AY333" i="7"/>
  <c r="X270" i="7"/>
  <c r="BE248" i="7"/>
  <c r="AB250" i="7"/>
  <c r="BG335" i="7"/>
  <c r="AY262" i="7"/>
  <c r="BW337" i="7"/>
  <c r="CK324" i="7"/>
  <c r="CD254" i="7"/>
  <c r="AJ270" i="7"/>
  <c r="AE303" i="7"/>
  <c r="DD271" i="7"/>
  <c r="CX293" i="7"/>
  <c r="DF261" i="7"/>
  <c r="BV265" i="7"/>
  <c r="CR251" i="7"/>
  <c r="AM271" i="7"/>
  <c r="CC294" i="7"/>
  <c r="CL336" i="7"/>
  <c r="CQ321" i="7"/>
  <c r="BU245" i="7"/>
  <c r="I279" i="7"/>
  <c r="AQ306" i="7"/>
  <c r="DB329" i="7"/>
  <c r="BI340" i="7"/>
  <c r="AC293" i="7"/>
  <c r="AP282" i="7"/>
  <c r="BF233" i="7"/>
  <c r="CO340" i="7"/>
  <c r="AE310" i="7"/>
  <c r="CK273" i="7"/>
  <c r="CP325" i="7"/>
  <c r="CL268" i="7"/>
  <c r="R246" i="7"/>
  <c r="CA263" i="7"/>
  <c r="CS271" i="7"/>
  <c r="BA255" i="7"/>
  <c r="E244" i="7"/>
  <c r="DA287" i="7"/>
  <c r="CJ302" i="7"/>
  <c r="AZ321" i="7"/>
  <c r="AB252" i="7"/>
  <c r="CX322" i="7"/>
  <c r="J274" i="7"/>
  <c r="AS291" i="7"/>
  <c r="BY234" i="7"/>
  <c r="T293" i="7"/>
  <c r="BF261" i="7"/>
  <c r="DE261" i="7"/>
  <c r="CE290" i="7"/>
  <c r="BM337" i="7"/>
  <c r="AY271" i="7"/>
  <c r="BM233" i="7"/>
  <c r="AX330" i="7"/>
  <c r="AO298" i="7"/>
  <c r="BY319" i="7"/>
  <c r="BP287" i="7"/>
  <c r="T303" i="7"/>
  <c r="BL246" i="7"/>
  <c r="H245" i="7"/>
  <c r="M302" i="7"/>
  <c r="AM298" i="7"/>
  <c r="CW285" i="7"/>
  <c r="CH304" i="7"/>
  <c r="DC244" i="7"/>
  <c r="E318" i="7"/>
  <c r="AG269" i="7"/>
  <c r="CO240" i="7"/>
  <c r="AK309" i="7"/>
  <c r="CD268" i="7"/>
  <c r="AN269" i="7"/>
  <c r="CS261" i="7"/>
  <c r="AB331" i="7"/>
  <c r="AT323" i="7"/>
  <c r="AG311" i="7"/>
  <c r="U278" i="7"/>
  <c r="DB313" i="7"/>
  <c r="AT332" i="7"/>
  <c r="BK311" i="7"/>
  <c r="AW234" i="7"/>
  <c r="BM335" i="7"/>
  <c r="AC262" i="7"/>
  <c r="CD329" i="7"/>
  <c r="AB281" i="7"/>
  <c r="W340" i="7"/>
  <c r="AZ305" i="7"/>
  <c r="I278" i="7"/>
  <c r="CM267" i="7"/>
  <c r="BD272" i="7"/>
  <c r="BZ274" i="7"/>
  <c r="BM296" i="7"/>
  <c r="BS248" i="7"/>
  <c r="BH321" i="7"/>
  <c r="R281" i="7"/>
  <c r="N267" i="7"/>
  <c r="L304" i="7"/>
  <c r="CH299" i="7"/>
  <c r="CX278" i="7"/>
  <c r="CV336" i="7"/>
  <c r="AD323" i="7"/>
  <c r="CP234" i="7"/>
  <c r="CP294" i="7"/>
  <c r="X266" i="7"/>
  <c r="AC272" i="7"/>
  <c r="DD327" i="7"/>
  <c r="AM333" i="7"/>
  <c r="AN234" i="7"/>
  <c r="AX290" i="7"/>
  <c r="AT315" i="7"/>
  <c r="AM244" i="7"/>
  <c r="U241" i="7"/>
  <c r="Z323" i="7"/>
  <c r="CI255" i="7"/>
  <c r="CH251" i="7"/>
  <c r="BL255" i="7"/>
  <c r="BZ261" i="7"/>
  <c r="Z284" i="7"/>
  <c r="Z245" i="7"/>
  <c r="AI256" i="7"/>
  <c r="O289" i="7"/>
  <c r="CE279" i="7"/>
  <c r="AD317" i="7"/>
  <c r="BT324" i="7"/>
  <c r="AF322" i="7"/>
  <c r="AY267" i="7"/>
  <c r="E300" i="7"/>
  <c r="CS249" i="7"/>
  <c r="CU326" i="7"/>
  <c r="DE307" i="7"/>
  <c r="CX268" i="7"/>
  <c r="CI266" i="7"/>
  <c r="Q241" i="7"/>
  <c r="BW338" i="7"/>
  <c r="BB320" i="7"/>
  <c r="BM320" i="7"/>
  <c r="BK322" i="7"/>
  <c r="K312" i="7"/>
  <c r="BK290" i="7"/>
  <c r="H291" i="7"/>
  <c r="CB246" i="7"/>
  <c r="AT321" i="7"/>
  <c r="BY299" i="7"/>
  <c r="CP304" i="7"/>
  <c r="BL254" i="7"/>
  <c r="CP282" i="7"/>
  <c r="AJ287" i="7"/>
  <c r="R238" i="7"/>
  <c r="CF260" i="7"/>
  <c r="F300" i="7"/>
  <c r="V247" i="7"/>
  <c r="AB338" i="7"/>
  <c r="N249" i="7"/>
  <c r="AG328" i="7"/>
  <c r="BU287" i="7"/>
  <c r="AU312" i="7"/>
  <c r="BG331" i="7"/>
  <c r="BD260" i="7"/>
  <c r="BE273" i="7"/>
  <c r="N246" i="7"/>
  <c r="CO239" i="7"/>
  <c r="CS298" i="7"/>
  <c r="CX241" i="7"/>
  <c r="DB278" i="7"/>
  <c r="BA302" i="7"/>
  <c r="CO307" i="7"/>
  <c r="CW316" i="7"/>
  <c r="BD303" i="7"/>
  <c r="AH305" i="7"/>
  <c r="F252" i="7"/>
  <c r="CU272" i="7"/>
  <c r="AU309" i="7"/>
  <c r="CG244" i="7"/>
  <c r="CH254" i="7"/>
  <c r="AS324" i="7"/>
  <c r="BW256" i="7"/>
  <c r="BI310" i="7"/>
  <c r="V321" i="7"/>
  <c r="BJ281" i="7"/>
  <c r="S275" i="7"/>
  <c r="BN321" i="7"/>
  <c r="BE285" i="7"/>
  <c r="Y333" i="7"/>
  <c r="T302" i="7"/>
  <c r="BA267" i="7"/>
  <c r="K275" i="7"/>
  <c r="BK254" i="7"/>
  <c r="I286" i="7"/>
  <c r="AZ302" i="7"/>
  <c r="BM321" i="7"/>
  <c r="DF241" i="7"/>
  <c r="CT235" i="7"/>
  <c r="BX284" i="7"/>
  <c r="CF252" i="7"/>
  <c r="K290" i="7"/>
  <c r="AS253" i="7"/>
  <c r="CD266" i="7"/>
  <c r="E278" i="7"/>
  <c r="AG237" i="7"/>
  <c r="AX237" i="7"/>
  <c r="CC252" i="7"/>
  <c r="BG242" i="7"/>
  <c r="DD323" i="7"/>
  <c r="CA325" i="7"/>
  <c r="W252" i="7"/>
  <c r="L274" i="7"/>
  <c r="AC323" i="7"/>
  <c r="DC251" i="7"/>
  <c r="AX293" i="7"/>
  <c r="BY305" i="7"/>
  <c r="AB340" i="7"/>
  <c r="CH248" i="7"/>
  <c r="G261" i="7"/>
  <c r="AB301" i="7"/>
  <c r="AB284" i="7"/>
  <c r="AH244" i="7"/>
  <c r="BI287" i="7"/>
  <c r="AD242" i="7"/>
  <c r="BN240" i="7"/>
  <c r="CJ278" i="7"/>
  <c r="BR244" i="7"/>
  <c r="AB314" i="7"/>
  <c r="AE258" i="7"/>
  <c r="CV243" i="7"/>
  <c r="CA280" i="7"/>
  <c r="BP324" i="7"/>
  <c r="T320" i="7"/>
  <c r="BW274" i="7"/>
  <c r="CH258" i="7"/>
  <c r="AV294" i="7"/>
  <c r="CP305" i="7"/>
  <c r="J255" i="7"/>
  <c r="AP311" i="7"/>
  <c r="AF323" i="7"/>
  <c r="BX249" i="7"/>
  <c r="CX235" i="7"/>
  <c r="AB241" i="7"/>
  <c r="AN319" i="7"/>
  <c r="CJ323" i="7"/>
  <c r="CN266" i="7"/>
  <c r="BI235" i="7"/>
  <c r="AC251" i="7"/>
  <c r="AJ240" i="7"/>
  <c r="CQ233" i="7"/>
  <c r="Y306" i="7"/>
  <c r="CD300" i="7"/>
  <c r="AM279" i="7"/>
  <c r="DG235" i="7"/>
  <c r="Y275" i="7"/>
  <c r="BM241" i="7"/>
  <c r="AL293" i="7"/>
  <c r="BI306" i="7"/>
  <c r="CS246" i="7"/>
  <c r="AW237" i="7"/>
  <c r="W326" i="7"/>
  <c r="CB336" i="7"/>
  <c r="S298" i="7"/>
  <c r="H315" i="7"/>
  <c r="AL298" i="7"/>
  <c r="BV313" i="7"/>
  <c r="CK320" i="7"/>
  <c r="CE335" i="7"/>
  <c r="AY330" i="7"/>
  <c r="AE259" i="7"/>
  <c r="AN283" i="7"/>
  <c r="CO255" i="7"/>
  <c r="J286" i="7"/>
  <c r="I293" i="7"/>
  <c r="AK246" i="7"/>
  <c r="Q268" i="7"/>
  <c r="AW272" i="7"/>
  <c r="DB244" i="7"/>
  <c r="CT337" i="7"/>
  <c r="I257" i="7"/>
  <c r="BJ304" i="7"/>
  <c r="CU306" i="7"/>
  <c r="AP249" i="7"/>
  <c r="AN259" i="7"/>
  <c r="BZ257" i="7"/>
  <c r="AO274" i="7"/>
  <c r="AP267" i="7"/>
  <c r="CI274" i="7"/>
  <c r="CV298" i="7"/>
  <c r="AU322" i="7"/>
  <c r="AS277" i="7"/>
  <c r="BM282" i="7"/>
  <c r="CR315" i="7"/>
  <c r="BZ271" i="7"/>
  <c r="T280" i="7"/>
  <c r="CK311" i="7"/>
  <c r="BV251" i="7"/>
  <c r="AL338" i="7"/>
  <c r="BS237" i="7"/>
  <c r="AM256" i="7"/>
  <c r="F334" i="7"/>
  <c r="AK278" i="7"/>
  <c r="BC265" i="7"/>
  <c r="BL306" i="7"/>
  <c r="DC289" i="7"/>
  <c r="BL233" i="7"/>
  <c r="BD281" i="7"/>
  <c r="CP327" i="7"/>
  <c r="BA312" i="7"/>
  <c r="AL297" i="7"/>
  <c r="BN301" i="7"/>
  <c r="P247" i="7"/>
  <c r="BU319" i="7"/>
  <c r="Q278" i="7"/>
  <c r="AA279" i="7"/>
  <c r="CR311" i="7"/>
  <c r="AM251" i="7"/>
  <c r="AI319" i="7"/>
  <c r="CN268" i="7"/>
  <c r="DE239" i="7"/>
  <c r="CK302" i="7"/>
  <c r="CN235" i="7"/>
  <c r="AA309" i="7"/>
  <c r="CO270" i="7"/>
  <c r="BO308" i="7"/>
  <c r="AM246" i="7"/>
  <c r="E284" i="7"/>
  <c r="CB244" i="7"/>
  <c r="U304" i="7"/>
  <c r="Q313" i="7"/>
  <c r="CT298" i="7"/>
  <c r="AY299" i="7"/>
  <c r="AC286" i="7"/>
  <c r="AZ265" i="7"/>
  <c r="AF293" i="7"/>
  <c r="AJ331" i="7"/>
  <c r="BJ246" i="7"/>
  <c r="BI270" i="7"/>
  <c r="AV340" i="7"/>
  <c r="Q298" i="7"/>
  <c r="K238" i="7"/>
  <c r="X332" i="7"/>
  <c r="AQ254" i="7"/>
  <c r="AU300" i="7"/>
  <c r="G340" i="7"/>
  <c r="O249" i="7"/>
  <c r="AL308" i="7"/>
  <c r="Z236" i="7"/>
  <c r="CF273" i="7"/>
  <c r="DB293" i="7"/>
  <c r="CA304" i="7"/>
  <c r="BO271" i="7"/>
  <c r="DE337" i="7"/>
  <c r="CM316" i="7"/>
  <c r="CN239" i="7"/>
  <c r="CZ319" i="7"/>
  <c r="U240" i="7"/>
  <c r="BU318" i="7"/>
  <c r="DC274" i="7"/>
  <c r="I334" i="7"/>
  <c r="AD318" i="7"/>
  <c r="AG309" i="7"/>
  <c r="DG272" i="7"/>
  <c r="L266" i="7"/>
  <c r="BY259" i="7"/>
  <c r="AO233" i="7"/>
  <c r="AY244" i="7"/>
  <c r="CW258" i="7"/>
  <c r="BS326" i="7"/>
  <c r="CV328" i="7"/>
  <c r="CB326" i="7"/>
  <c r="CA292" i="7"/>
  <c r="DC246" i="7"/>
  <c r="BN248" i="7"/>
  <c r="DD269" i="7"/>
  <c r="CG241" i="7"/>
  <c r="CS236" i="7"/>
  <c r="AH271" i="7"/>
  <c r="CU329" i="7"/>
  <c r="BZ292" i="7"/>
  <c r="BO243" i="7"/>
  <c r="BM250" i="7"/>
  <c r="DD248" i="7"/>
  <c r="CN295" i="7"/>
  <c r="BP283" i="7"/>
  <c r="AK297" i="7"/>
  <c r="P240" i="7"/>
  <c r="E241" i="7"/>
  <c r="DA274" i="7"/>
  <c r="DD241" i="7"/>
  <c r="DG331" i="7"/>
  <c r="BU281" i="7"/>
  <c r="BT285" i="7"/>
  <c r="AR272" i="7"/>
  <c r="AS266" i="7"/>
  <c r="CK241" i="7"/>
  <c r="CJ337" i="7"/>
  <c r="CB306" i="7"/>
  <c r="CB240" i="7"/>
  <c r="J339" i="7"/>
  <c r="AS338" i="7"/>
  <c r="AM340" i="7"/>
  <c r="BF301" i="7"/>
  <c r="CO318" i="7"/>
  <c r="CT293" i="7"/>
  <c r="J307" i="7"/>
  <c r="CI261" i="7"/>
  <c r="DD302" i="7"/>
  <c r="P241" i="7"/>
  <c r="BU300" i="7"/>
  <c r="AY245" i="7"/>
  <c r="AY249" i="7"/>
  <c r="K256" i="7"/>
  <c r="J312" i="7"/>
  <c r="AK331" i="7"/>
  <c r="BJ273" i="7"/>
  <c r="CJ283" i="7"/>
  <c r="BN285" i="7"/>
  <c r="CZ313" i="7"/>
  <c r="DC257" i="7"/>
  <c r="CM321" i="7"/>
  <c r="DE233" i="7"/>
  <c r="CF335" i="7"/>
  <c r="AV270" i="7"/>
  <c r="S307" i="7"/>
  <c r="CU338" i="7"/>
  <c r="W324" i="7"/>
  <c r="AS334" i="7"/>
  <c r="AB239" i="7"/>
  <c r="I270" i="7"/>
  <c r="CH311" i="7"/>
  <c r="AD338" i="7"/>
  <c r="DA256" i="7"/>
  <c r="BS262" i="7"/>
  <c r="BB236" i="7"/>
  <c r="CZ245" i="7"/>
  <c r="BT315" i="7"/>
  <c r="BK315" i="7"/>
  <c r="BN332" i="7"/>
  <c r="BG283" i="7"/>
  <c r="P262" i="7"/>
  <c r="V340" i="7"/>
  <c r="BJ289" i="7"/>
  <c r="Q311" i="7"/>
  <c r="BW263" i="7"/>
  <c r="AP261" i="7"/>
  <c r="AA331" i="7"/>
  <c r="BH276" i="7"/>
  <c r="CP236" i="7"/>
  <c r="V234" i="7"/>
  <c r="CN327" i="7"/>
  <c r="R258" i="7"/>
  <c r="CQ242" i="7"/>
  <c r="AF314" i="7"/>
  <c r="AM282" i="7"/>
  <c r="W331" i="7"/>
  <c r="AY285" i="7"/>
  <c r="AP338" i="7"/>
  <c r="R263" i="7"/>
  <c r="BP236" i="7"/>
  <c r="CG266" i="7"/>
  <c r="BR262" i="7"/>
  <c r="AC276" i="7"/>
  <c r="W308" i="7"/>
  <c r="BF259" i="7"/>
  <c r="CP251" i="7"/>
  <c r="BX253" i="7"/>
  <c r="BL266" i="7"/>
  <c r="BZ338" i="7"/>
  <c r="AQ248" i="7"/>
  <c r="BT245" i="7"/>
  <c r="AR307" i="7"/>
  <c r="CN250" i="7"/>
  <c r="BA240" i="7"/>
  <c r="BM319" i="7"/>
  <c r="P340" i="7"/>
  <c r="AR267" i="7"/>
  <c r="BG233" i="7"/>
  <c r="AN297" i="7"/>
  <c r="CS297" i="7"/>
  <c r="CR254" i="7"/>
  <c r="BD320" i="7"/>
  <c r="F326" i="7"/>
  <c r="BN325" i="7"/>
  <c r="CO283" i="7"/>
  <c r="BB321" i="7"/>
  <c r="N320" i="7"/>
  <c r="CP254" i="7"/>
  <c r="Y234" i="7"/>
  <c r="K273" i="7"/>
  <c r="AF252" i="7"/>
  <c r="W241" i="7"/>
  <c r="AG294" i="7"/>
  <c r="BK240" i="7"/>
  <c r="AG288" i="7"/>
  <c r="BL305" i="7"/>
  <c r="CS245" i="7"/>
  <c r="BL242" i="7"/>
  <c r="K239" i="7"/>
  <c r="BN338" i="7"/>
  <c r="AY274" i="7"/>
  <c r="AF308" i="7"/>
  <c r="AV296" i="7"/>
  <c r="BF265" i="7"/>
  <c r="AJ316" i="7"/>
  <c r="CJ236" i="7"/>
  <c r="CH238" i="7"/>
  <c r="BH281" i="7"/>
  <c r="BQ281" i="7"/>
  <c r="CU293" i="7"/>
  <c r="AL241" i="7"/>
  <c r="CB327" i="7"/>
  <c r="AX262" i="7"/>
  <c r="BA282" i="7"/>
  <c r="BW333" i="7"/>
  <c r="BB266" i="7"/>
  <c r="BO250" i="7"/>
  <c r="DG307" i="7"/>
  <c r="BF339" i="7"/>
  <c r="CX255" i="7"/>
  <c r="AB304" i="7"/>
  <c r="AK247" i="7"/>
  <c r="BE279" i="7"/>
  <c r="G270" i="7"/>
  <c r="AJ250" i="7"/>
  <c r="U263" i="7"/>
  <c r="R320" i="7"/>
  <c r="CK323" i="7"/>
  <c r="U259" i="7"/>
  <c r="BI311" i="7"/>
  <c r="BG279" i="7"/>
  <c r="AL320" i="7"/>
  <c r="CF323" i="7"/>
  <c r="CE267" i="7"/>
  <c r="AE265" i="7"/>
  <c r="CU243" i="7"/>
  <c r="CB315" i="7"/>
  <c r="BH306" i="7"/>
  <c r="AX314" i="7"/>
  <c r="AH284" i="7"/>
  <c r="AN335" i="7"/>
  <c r="BE295" i="7"/>
  <c r="CK335" i="7"/>
  <c r="CH330" i="7"/>
  <c r="AC326" i="7"/>
  <c r="BR301" i="7"/>
  <c r="BZ315" i="7"/>
  <c r="BU285" i="7"/>
  <c r="AT270" i="7"/>
  <c r="BQ318" i="7"/>
  <c r="AU296" i="7"/>
  <c r="F260" i="7"/>
  <c r="AM272" i="7"/>
  <c r="CE243" i="7"/>
  <c r="BF239" i="7"/>
  <c r="AT320" i="7"/>
  <c r="AL313" i="7"/>
  <c r="AF269" i="7"/>
  <c r="Q279" i="7"/>
  <c r="CB261" i="7"/>
  <c r="BH307" i="7"/>
  <c r="AM255" i="7"/>
  <c r="BL243" i="7"/>
  <c r="CJ245" i="7"/>
  <c r="DF339" i="7"/>
  <c r="K305" i="7"/>
  <c r="DE333" i="7"/>
  <c r="AP324" i="7"/>
  <c r="AD289" i="7"/>
  <c r="T272" i="7"/>
  <c r="BC254" i="7"/>
  <c r="AD322" i="7"/>
  <c r="CP248" i="7"/>
  <c r="V267" i="7"/>
  <c r="BL336" i="7"/>
  <c r="BR322" i="7"/>
  <c r="BI254" i="7"/>
  <c r="DF268" i="7"/>
  <c r="AZ312" i="7"/>
  <c r="BT313" i="7"/>
  <c r="CR338" i="7"/>
  <c r="AH265" i="7"/>
  <c r="BQ283" i="7"/>
  <c r="CI251" i="7"/>
  <c r="CH323" i="7"/>
  <c r="CQ257" i="7"/>
  <c r="CS259" i="7"/>
  <c r="T243" i="7"/>
  <c r="N304" i="7"/>
  <c r="W290" i="7"/>
  <c r="W284" i="7"/>
  <c r="F266" i="7"/>
  <c r="BF281" i="7"/>
  <c r="BY317" i="7"/>
  <c r="CT258" i="7"/>
  <c r="W268" i="7"/>
  <c r="AT340" i="7"/>
  <c r="DA263" i="7"/>
  <c r="CO272" i="7"/>
  <c r="AA277" i="7"/>
  <c r="H307" i="7"/>
  <c r="DF315" i="7"/>
  <c r="AB326" i="7"/>
  <c r="O307" i="7"/>
  <c r="BE253" i="7"/>
  <c r="BC249" i="7"/>
  <c r="DB247" i="7"/>
  <c r="V236" i="7"/>
  <c r="BN279" i="7"/>
  <c r="CC241" i="7"/>
  <c r="BR282" i="7"/>
  <c r="CE318" i="7"/>
  <c r="CH335" i="7"/>
  <c r="CQ295" i="7"/>
  <c r="V233" i="7"/>
  <c r="CN253" i="7"/>
  <c r="CV301" i="7"/>
  <c r="Y310" i="7"/>
  <c r="J262" i="7"/>
  <c r="AN239" i="7"/>
  <c r="Q256" i="7"/>
  <c r="AN240" i="7"/>
  <c r="BH240" i="7"/>
  <c r="BO327" i="7"/>
  <c r="CU323" i="7"/>
  <c r="AN321" i="7"/>
  <c r="N332" i="7"/>
  <c r="AL243" i="7"/>
  <c r="CT269" i="7"/>
  <c r="CY315" i="7"/>
  <c r="AO318" i="7"/>
  <c r="H335" i="7"/>
  <c r="BI281" i="7"/>
  <c r="AU336" i="7"/>
  <c r="AJ253" i="7"/>
  <c r="DA318" i="7"/>
  <c r="T238" i="7"/>
  <c r="CD308" i="7"/>
  <c r="BC288" i="7"/>
  <c r="G273" i="7"/>
  <c r="AK302" i="7"/>
  <c r="CR335" i="7"/>
  <c r="CX307" i="7"/>
  <c r="AO255" i="7"/>
  <c r="CM243" i="7"/>
  <c r="BI315" i="7"/>
  <c r="CH285" i="7"/>
  <c r="J298" i="7"/>
  <c r="AC259" i="7"/>
  <c r="CD305" i="7"/>
  <c r="CN255" i="7"/>
  <c r="Z280" i="7"/>
  <c r="AH251" i="7"/>
  <c r="BK307" i="7"/>
  <c r="DG254" i="7"/>
  <c r="X334" i="7"/>
  <c r="J277" i="7"/>
  <c r="P329" i="7"/>
  <c r="BZ288" i="7"/>
  <c r="AP241" i="7"/>
  <c r="BA314" i="7"/>
  <c r="CP272" i="7"/>
  <c r="R335" i="7"/>
  <c r="AI317" i="7"/>
  <c r="M301" i="7"/>
  <c r="AJ279" i="7"/>
  <c r="CR262" i="7"/>
  <c r="AQ236" i="7"/>
  <c r="AR315" i="7"/>
  <c r="AA332" i="7"/>
  <c r="AV315" i="7"/>
  <c r="BG244" i="7"/>
  <c r="BR261" i="7"/>
  <c r="BJ319" i="7"/>
  <c r="CX289" i="7"/>
  <c r="CX334" i="7"/>
  <c r="Z315" i="7"/>
  <c r="CT285" i="7"/>
  <c r="J249" i="7"/>
  <c r="AE266" i="7"/>
  <c r="CE291" i="7"/>
  <c r="BZ263" i="7"/>
  <c r="DB326" i="7"/>
  <c r="AC292" i="7"/>
  <c r="BU269" i="7"/>
  <c r="BI246" i="7"/>
  <c r="F290" i="7"/>
  <c r="CA323" i="7"/>
  <c r="U248" i="7"/>
  <c r="CB309" i="7"/>
  <c r="BF285" i="7"/>
  <c r="BD266" i="7"/>
  <c r="BT293" i="7"/>
  <c r="Z263" i="7"/>
  <c r="CV325" i="7"/>
  <c r="AJ340" i="7"/>
  <c r="CY280" i="7"/>
  <c r="G253" i="7"/>
  <c r="H338" i="7"/>
  <c r="R242" i="7"/>
  <c r="CT233" i="7"/>
  <c r="AB253" i="7"/>
  <c r="O311" i="7"/>
  <c r="AL256" i="7"/>
  <c r="CN325" i="7"/>
  <c r="CU295" i="7"/>
  <c r="BR288" i="7"/>
  <c r="H252" i="7"/>
  <c r="BS234" i="7"/>
  <c r="M261" i="7"/>
  <c r="BH267" i="7"/>
  <c r="BL244" i="7"/>
  <c r="BS312" i="7"/>
  <c r="DE256" i="7"/>
  <c r="Z281" i="7"/>
  <c r="H337" i="7"/>
  <c r="CP337" i="7"/>
  <c r="BT234" i="7"/>
  <c r="AZ243" i="7"/>
  <c r="DD298" i="7"/>
  <c r="CI301" i="7"/>
  <c r="BM291" i="7"/>
  <c r="G240" i="7"/>
  <c r="BX268" i="7"/>
  <c r="DG233" i="7"/>
  <c r="BX262" i="7"/>
  <c r="X282" i="7"/>
  <c r="AP304" i="7"/>
  <c r="AK327" i="7"/>
  <c r="CV311" i="7"/>
  <c r="BR336" i="7"/>
  <c r="AN241" i="7"/>
  <c r="AX257" i="7"/>
  <c r="BE312" i="7"/>
  <c r="AA275" i="7"/>
  <c r="AM238" i="7"/>
  <c r="CR322" i="7"/>
  <c r="CX287" i="7"/>
  <c r="W287" i="7"/>
  <c r="BR340" i="7"/>
  <c r="BK304" i="7"/>
  <c r="AV307" i="7"/>
  <c r="J257" i="7"/>
  <c r="CD250" i="7"/>
  <c r="U329" i="7"/>
  <c r="AA312" i="7"/>
  <c r="BQ314" i="7"/>
  <c r="N287" i="7"/>
  <c r="CS243" i="7"/>
  <c r="AY329" i="7"/>
  <c r="AP298" i="7"/>
  <c r="AD256" i="7"/>
  <c r="AW320" i="7"/>
  <c r="AE245" i="7"/>
  <c r="AB291" i="7"/>
  <c r="DD314" i="7"/>
  <c r="N251" i="7"/>
  <c r="CS253" i="7"/>
  <c r="AD255" i="7"/>
  <c r="AH254" i="7"/>
  <c r="AM336" i="7"/>
  <c r="BJ313" i="7"/>
  <c r="BD314" i="7"/>
  <c r="AP332" i="7"/>
  <c r="CX257" i="7"/>
  <c r="S246" i="7"/>
  <c r="CF266" i="7"/>
  <c r="CW280" i="7"/>
  <c r="CA329" i="7"/>
  <c r="DG265" i="7"/>
  <c r="S288" i="7"/>
  <c r="G238" i="7"/>
  <c r="BB260" i="7"/>
  <c r="CU276" i="7"/>
  <c r="Q291" i="7"/>
  <c r="AW334" i="7"/>
  <c r="CO289" i="7"/>
  <c r="CP321" i="7"/>
  <c r="BM303" i="7"/>
  <c r="BE313" i="7"/>
  <c r="BB272" i="7"/>
  <c r="BB280" i="7"/>
  <c r="BQ284" i="7"/>
  <c r="CD310" i="7"/>
  <c r="O314" i="7"/>
  <c r="DD258" i="7"/>
  <c r="CA300" i="7"/>
  <c r="CM277" i="7"/>
  <c r="U333" i="7"/>
  <c r="AA316" i="7"/>
  <c r="BQ264" i="7"/>
  <c r="CZ274" i="7"/>
  <c r="CU275" i="7"/>
  <c r="AN246" i="7"/>
  <c r="S249" i="7"/>
  <c r="BC335" i="7"/>
  <c r="BW304" i="7"/>
  <c r="BV254" i="7"/>
  <c r="K337" i="7"/>
  <c r="BV287" i="7"/>
  <c r="AH278" i="7"/>
  <c r="CQ328" i="7"/>
  <c r="BA238" i="7"/>
  <c r="CE246" i="7"/>
  <c r="CE314" i="7"/>
  <c r="AK340" i="7"/>
  <c r="AG254" i="7"/>
  <c r="AS275" i="7"/>
  <c r="CU336" i="7"/>
  <c r="CK307" i="7"/>
  <c r="CH235" i="7"/>
  <c r="AM266" i="7"/>
  <c r="T278" i="7"/>
  <c r="BX322" i="7"/>
  <c r="CJ287" i="7"/>
  <c r="CS315" i="7"/>
  <c r="M253" i="7"/>
  <c r="BH278" i="7"/>
  <c r="AS269" i="7"/>
  <c r="N321" i="7"/>
  <c r="J321" i="7"/>
  <c r="AT317" i="7"/>
  <c r="AZ306" i="7"/>
  <c r="BG253" i="7"/>
  <c r="BN305" i="7"/>
  <c r="DA277" i="7"/>
  <c r="U245" i="7"/>
  <c r="BD280" i="7"/>
  <c r="BX335" i="7"/>
  <c r="BM246" i="7"/>
  <c r="BF283" i="7"/>
  <c r="BD306" i="7"/>
  <c r="AA318" i="7"/>
  <c r="T314" i="7"/>
  <c r="AQ273" i="7"/>
  <c r="W276" i="7"/>
  <c r="K287" i="7"/>
  <c r="AT269" i="7"/>
  <c r="AR294" i="7"/>
  <c r="DD317" i="7"/>
  <c r="AY233" i="7"/>
  <c r="O271" i="7"/>
  <c r="AT291" i="7"/>
  <c r="AW274" i="7"/>
  <c r="J250" i="7"/>
  <c r="AV242" i="7"/>
  <c r="AZ328" i="7"/>
  <c r="P304" i="7"/>
  <c r="CV306" i="7"/>
  <c r="CQ312" i="7"/>
  <c r="DC283" i="7"/>
  <c r="AT293" i="7"/>
  <c r="CD326" i="7"/>
  <c r="DC247" i="7"/>
  <c r="CN284" i="7"/>
  <c r="BB313" i="7"/>
  <c r="CR303" i="7"/>
  <c r="BW330" i="7"/>
  <c r="CY237" i="7"/>
  <c r="F270" i="7"/>
  <c r="F264" i="7"/>
  <c r="DA289" i="7"/>
  <c r="M287" i="7"/>
  <c r="AX337" i="7"/>
  <c r="I276" i="7"/>
  <c r="O248" i="7"/>
  <c r="CC254" i="7"/>
  <c r="L314" i="7"/>
  <c r="DG318" i="7"/>
  <c r="BN296" i="7"/>
  <c r="AO292" i="7"/>
  <c r="BR321" i="7"/>
  <c r="BJ272" i="7"/>
  <c r="CM251" i="7"/>
  <c r="AD260" i="7"/>
  <c r="W305" i="7"/>
  <c r="AK336" i="7"/>
  <c r="CF236" i="7"/>
  <c r="AZ246" i="7"/>
  <c r="BM338" i="7"/>
  <c r="CG326" i="7"/>
  <c r="AA322" i="7"/>
  <c r="K339" i="7"/>
  <c r="BQ239" i="7"/>
  <c r="CJ284" i="7"/>
  <c r="CA250" i="7"/>
  <c r="DD332" i="7"/>
  <c r="AN336" i="7"/>
  <c r="Y315" i="7"/>
  <c r="AR286" i="7"/>
  <c r="BT277" i="7"/>
  <c r="E263" i="7"/>
  <c r="CH325" i="7"/>
  <c r="BI319" i="7"/>
  <c r="BF235" i="7"/>
  <c r="BS313" i="7"/>
  <c r="DG321" i="7"/>
  <c r="Y297" i="7"/>
  <c r="CV264" i="7"/>
  <c r="Y245" i="7"/>
  <c r="CB264" i="7"/>
  <c r="AU308" i="7"/>
  <c r="AV233" i="7"/>
  <c r="AY242" i="7"/>
  <c r="AS326" i="7"/>
  <c r="CH308" i="7"/>
  <c r="BL258" i="7"/>
  <c r="CA337" i="7"/>
  <c r="DD306" i="7"/>
  <c r="Z289" i="7"/>
  <c r="V291" i="7"/>
  <c r="CL330" i="7"/>
  <c r="AV235" i="7"/>
  <c r="DC292" i="7"/>
  <c r="BM305" i="7"/>
  <c r="F297" i="7"/>
  <c r="BP299" i="7"/>
  <c r="AY339" i="7"/>
  <c r="Z264" i="7"/>
  <c r="CZ331" i="7"/>
  <c r="AV330" i="7"/>
  <c r="CF336" i="7"/>
  <c r="AY325" i="7"/>
  <c r="CC235" i="7"/>
  <c r="CW236" i="7"/>
  <c r="BH339" i="7"/>
  <c r="T253" i="7"/>
  <c r="N262" i="7"/>
  <c r="BL323" i="7"/>
  <c r="DG314" i="7"/>
  <c r="BN270" i="7"/>
  <c r="AU242" i="7"/>
  <c r="CK329" i="7"/>
  <c r="W247" i="7"/>
  <c r="O239" i="7"/>
  <c r="CJ314" i="7"/>
  <c r="BQ256" i="7"/>
  <c r="AU245" i="7"/>
  <c r="BG314" i="7"/>
  <c r="CH305" i="7"/>
  <c r="BC246" i="7"/>
  <c r="BC326" i="7"/>
  <c r="BM236" i="7"/>
  <c r="V263" i="7"/>
  <c r="AZ278" i="7"/>
  <c r="CF259" i="7"/>
  <c r="CJ274" i="7"/>
  <c r="BM323" i="7"/>
  <c r="CY286" i="7"/>
  <c r="DA300" i="7"/>
  <c r="BU251" i="7"/>
  <c r="X242" i="7"/>
  <c r="T246" i="7"/>
  <c r="AQ316" i="7"/>
  <c r="AX273" i="7"/>
  <c r="AW279" i="7"/>
  <c r="G268" i="7"/>
  <c r="AD258" i="7"/>
  <c r="CD334" i="7"/>
  <c r="Z267" i="7"/>
  <c r="CY260" i="7"/>
  <c r="O255" i="7"/>
  <c r="BA298" i="7"/>
  <c r="CJ328" i="7"/>
  <c r="BO321" i="7"/>
  <c r="CZ299" i="7"/>
  <c r="U282" i="7"/>
  <c r="AH269" i="7"/>
  <c r="AA281" i="7"/>
  <c r="AV254" i="7"/>
  <c r="CP292" i="7"/>
  <c r="R313" i="7"/>
  <c r="CY275" i="7"/>
  <c r="AG298" i="7"/>
  <c r="H306" i="7"/>
  <c r="CR300" i="7"/>
  <c r="Q312" i="7"/>
  <c r="AS308" i="7"/>
  <c r="CM309" i="7"/>
  <c r="AU261" i="7"/>
  <c r="I300" i="7"/>
  <c r="P252" i="7"/>
  <c r="AY247" i="7"/>
  <c r="CT310" i="7"/>
  <c r="CG292" i="7"/>
  <c r="W304" i="7"/>
  <c r="AA305" i="7"/>
  <c r="DA269" i="7"/>
  <c r="CZ302" i="7"/>
  <c r="AX254" i="7"/>
  <c r="DF256" i="7"/>
  <c r="BN262" i="7"/>
  <c r="AC254" i="7"/>
  <c r="AJ244" i="7"/>
  <c r="BC239" i="7"/>
  <c r="J258" i="7"/>
  <c r="K333" i="7"/>
  <c r="AP262" i="7"/>
  <c r="X284" i="7"/>
  <c r="AE292" i="7"/>
  <c r="BB258" i="7"/>
  <c r="BV339" i="7"/>
  <c r="I315" i="7"/>
  <c r="AR247" i="7"/>
  <c r="BT340" i="7"/>
  <c r="BS294" i="7"/>
  <c r="P263" i="7"/>
  <c r="AR238" i="7"/>
  <c r="DA335" i="7"/>
  <c r="CR308" i="7"/>
  <c r="AI301" i="7"/>
  <c r="AB321" i="7"/>
  <c r="CF327" i="7"/>
  <c r="AY340" i="7"/>
  <c r="CN322" i="7"/>
  <c r="BT301" i="7"/>
  <c r="P310" i="7"/>
  <c r="BS304" i="7"/>
  <c r="AU276" i="7"/>
  <c r="DC305" i="7"/>
  <c r="CD290" i="7"/>
  <c r="DF334" i="7"/>
  <c r="AB271" i="7"/>
  <c r="BS241" i="7"/>
  <c r="BZ276" i="7"/>
  <c r="AG308" i="7"/>
  <c r="CK243" i="7"/>
  <c r="DF331" i="7"/>
  <c r="S250" i="7"/>
  <c r="DB259" i="7"/>
  <c r="CA240" i="7"/>
  <c r="BY310" i="7"/>
  <c r="V297" i="7"/>
  <c r="P334" i="7"/>
  <c r="CZ268" i="7"/>
  <c r="AX283" i="7"/>
  <c r="BQ307" i="7"/>
  <c r="CV281" i="7"/>
  <c r="AC253" i="7"/>
  <c r="BF262" i="7"/>
  <c r="AR325" i="7"/>
  <c r="G248" i="7"/>
  <c r="BK294" i="7"/>
  <c r="DE266" i="7"/>
  <c r="N263" i="7"/>
  <c r="DA245" i="7"/>
  <c r="DC236" i="7"/>
  <c r="R339" i="7"/>
  <c r="CK246" i="7"/>
  <c r="DA270" i="7"/>
  <c r="BN324" i="7"/>
  <c r="DA237" i="7"/>
  <c r="CS274" i="7"/>
  <c r="CR282" i="7"/>
  <c r="AR337" i="7"/>
  <c r="BD292" i="7"/>
  <c r="E254" i="7"/>
  <c r="K249" i="7"/>
  <c r="BU241" i="7"/>
  <c r="N294" i="7"/>
  <c r="BF246" i="7"/>
  <c r="DF282" i="7"/>
  <c r="DE300" i="7"/>
  <c r="CO237" i="7"/>
  <c r="CT236" i="7"/>
  <c r="X253" i="7"/>
  <c r="CV240" i="7"/>
  <c r="T326" i="7"/>
  <c r="CB269" i="7"/>
  <c r="Q293" i="7"/>
  <c r="BJ297" i="7"/>
  <c r="BM329" i="7"/>
  <c r="BH280" i="7"/>
  <c r="G319" i="7"/>
  <c r="DE273" i="7"/>
  <c r="CL291" i="7"/>
  <c r="CE270" i="7"/>
  <c r="BD268" i="7"/>
  <c r="BB279" i="7"/>
  <c r="DF236" i="7"/>
  <c r="Y300" i="7"/>
  <c r="DC253" i="7"/>
  <c r="O316" i="7"/>
  <c r="S255" i="7"/>
  <c r="DA249" i="7"/>
  <c r="AW293" i="7"/>
  <c r="BO272" i="7"/>
  <c r="AH237" i="7"/>
  <c r="BT332" i="7"/>
  <c r="AA247" i="7"/>
  <c r="BR314" i="7"/>
  <c r="CW234" i="7"/>
  <c r="AT294" i="7"/>
  <c r="CM299" i="7"/>
  <c r="AG244" i="7"/>
  <c r="CA338" i="7"/>
  <c r="G311" i="7"/>
  <c r="H318" i="7"/>
  <c r="S270" i="7"/>
  <c r="BA261" i="7"/>
  <c r="BD302" i="7"/>
  <c r="BB247" i="7"/>
  <c r="BP284" i="7"/>
  <c r="CO331" i="7"/>
  <c r="Q258" i="7"/>
  <c r="N268" i="7"/>
  <c r="BR272" i="7"/>
  <c r="CJ288" i="7"/>
  <c r="N297" i="7"/>
  <c r="CC309" i="7"/>
  <c r="W271" i="7"/>
  <c r="AT233" i="7"/>
  <c r="BN286" i="7"/>
  <c r="BY245" i="7"/>
  <c r="F336" i="7"/>
  <c r="AZ280" i="7"/>
  <c r="M268" i="7"/>
  <c r="AB327" i="7"/>
  <c r="BL263" i="7"/>
  <c r="CE288" i="7"/>
  <c r="DF291" i="7"/>
  <c r="BI241" i="7"/>
  <c r="I281" i="7"/>
  <c r="AP254" i="7"/>
  <c r="BL283" i="7"/>
  <c r="Y261" i="7"/>
  <c r="W264" i="7"/>
  <c r="DC280" i="7"/>
  <c r="BF236" i="7"/>
  <c r="CE276" i="7"/>
  <c r="BV277" i="7"/>
  <c r="Z307" i="7"/>
  <c r="CT245" i="7"/>
  <c r="AD265" i="7"/>
  <c r="O253" i="7"/>
  <c r="M266" i="7"/>
  <c r="BL280" i="7"/>
  <c r="K311" i="7"/>
  <c r="BW320" i="7"/>
  <c r="G317" i="7"/>
  <c r="AX292" i="7"/>
  <c r="BF275" i="7"/>
  <c r="BO340" i="7"/>
  <c r="CZ282" i="7"/>
  <c r="AV326" i="7"/>
  <c r="BA318" i="7"/>
  <c r="BF284" i="7"/>
  <c r="BK328" i="7"/>
  <c r="CQ286" i="7"/>
  <c r="BD297" i="7"/>
  <c r="G234" i="7"/>
  <c r="AB246" i="7"/>
  <c r="Z233" i="7"/>
  <c r="BJ245" i="7"/>
  <c r="AT303" i="7"/>
  <c r="BW306" i="7"/>
  <c r="BZ254" i="7"/>
  <c r="BQ235" i="7"/>
  <c r="U289" i="7"/>
  <c r="I318" i="7"/>
  <c r="DC245" i="7"/>
  <c r="AU240" i="7"/>
  <c r="V260" i="7"/>
  <c r="CW289" i="7"/>
  <c r="S295" i="7"/>
  <c r="N242" i="7"/>
  <c r="BN295" i="7"/>
  <c r="BU262" i="7"/>
  <c r="AK275" i="7"/>
  <c r="R240" i="7"/>
  <c r="BN243" i="7"/>
  <c r="BM242" i="7"/>
  <c r="BD271" i="7"/>
  <c r="DA271" i="7"/>
  <c r="M298" i="7"/>
  <c r="CI234" i="7"/>
  <c r="BU322" i="7"/>
  <c r="BS325" i="7"/>
  <c r="BJ253" i="7"/>
  <c r="CU278" i="7"/>
  <c r="J311" i="7"/>
  <c r="L291" i="7"/>
  <c r="N317" i="7"/>
  <c r="AK264" i="7"/>
  <c r="DA310" i="7"/>
  <c r="CG239" i="7"/>
  <c r="E310" i="7"/>
  <c r="CA326" i="7"/>
  <c r="AA252" i="7"/>
  <c r="BA265" i="7"/>
  <c r="BH310" i="7"/>
  <c r="O283" i="7"/>
  <c r="BC250" i="7"/>
  <c r="S286" i="7"/>
  <c r="AC290" i="7"/>
  <c r="BJ269" i="7"/>
  <c r="AN253" i="7"/>
  <c r="AH289" i="7"/>
  <c r="CR233" i="7"/>
  <c r="AP251" i="7"/>
  <c r="AK276" i="7"/>
  <c r="U265" i="7"/>
  <c r="L256" i="7"/>
  <c r="R337" i="7"/>
  <c r="DA317" i="7"/>
  <c r="CO265" i="7"/>
  <c r="DC299" i="7"/>
  <c r="AB276" i="7"/>
  <c r="BG273" i="7"/>
  <c r="W302" i="7"/>
  <c r="AM313" i="7"/>
  <c r="DA255" i="7"/>
  <c r="CP311" i="7"/>
  <c r="DF340" i="7"/>
  <c r="R244" i="7"/>
  <c r="F316" i="7"/>
  <c r="BU288" i="7"/>
  <c r="AW292" i="7"/>
  <c r="BH319" i="7"/>
  <c r="CB324" i="7"/>
  <c r="AB269" i="7"/>
  <c r="CM315" i="7"/>
  <c r="CU340" i="7"/>
  <c r="AV243" i="7"/>
  <c r="V292" i="7"/>
  <c r="DG262" i="7"/>
  <c r="DA330" i="7"/>
  <c r="Q249" i="7"/>
  <c r="CJ304" i="7"/>
  <c r="CR307" i="7"/>
  <c r="BS316" i="7"/>
  <c r="AD264" i="7"/>
  <c r="BJ294" i="7"/>
  <c r="AL309" i="7"/>
  <c r="CH327" i="7"/>
  <c r="CS331" i="7"/>
  <c r="N258" i="7"/>
  <c r="CB316" i="7"/>
  <c r="AH294" i="7"/>
  <c r="S244" i="7"/>
  <c r="BY243" i="7"/>
  <c r="CZ306" i="7"/>
  <c r="BP258" i="7"/>
  <c r="F294" i="7"/>
  <c r="CP318" i="7"/>
  <c r="CI285" i="7"/>
  <c r="M327" i="7"/>
  <c r="AU328" i="7"/>
  <c r="DF318" i="7"/>
  <c r="BX277" i="7"/>
  <c r="BL238" i="7"/>
  <c r="CO312" i="7"/>
  <c r="AY278" i="7"/>
  <c r="BU337" i="7"/>
  <c r="BE277" i="7"/>
  <c r="BR252" i="7"/>
  <c r="K240" i="7"/>
  <c r="Z319" i="7"/>
  <c r="CG261" i="7"/>
  <c r="AY305" i="7"/>
  <c r="AX252" i="7"/>
  <c r="BB275" i="7"/>
  <c r="CP237" i="7"/>
  <c r="BE233" i="7"/>
  <c r="BK330" i="7"/>
  <c r="DB322" i="7"/>
  <c r="BC301" i="7"/>
  <c r="Z328" i="7"/>
  <c r="DA292" i="7"/>
  <c r="CG280" i="7"/>
  <c r="CX256" i="7"/>
  <c r="BZ330" i="7"/>
  <c r="DC250" i="7"/>
  <c r="DG337" i="7"/>
  <c r="BT267" i="7"/>
  <c r="CU271" i="7"/>
  <c r="BS279" i="7"/>
  <c r="BV238" i="7"/>
  <c r="DD339" i="7"/>
  <c r="BY339" i="7"/>
  <c r="N247" i="7"/>
  <c r="CZ237" i="7"/>
  <c r="BK337" i="7"/>
  <c r="AW269" i="7"/>
  <c r="H290" i="7"/>
  <c r="BV257" i="7"/>
  <c r="CZ248" i="7"/>
  <c r="AU235" i="7"/>
  <c r="CS283" i="7"/>
  <c r="AU339" i="7"/>
  <c r="BJ265" i="7"/>
  <c r="CD327" i="7"/>
  <c r="T330" i="7"/>
  <c r="CG320" i="7"/>
  <c r="N290" i="7"/>
  <c r="BA293" i="7"/>
  <c r="CJ340" i="7"/>
  <c r="BQ317" i="7"/>
  <c r="AW243" i="7"/>
  <c r="I297" i="7"/>
  <c r="CT234" i="7"/>
  <c r="CM307" i="7"/>
  <c r="CA279" i="7"/>
  <c r="DD277" i="7"/>
  <c r="BI255" i="7"/>
  <c r="BB309" i="7"/>
  <c r="AX272" i="7"/>
  <c r="Z322" i="7"/>
  <c r="AK335" i="7"/>
  <c r="AE235" i="7"/>
  <c r="BM333" i="7"/>
  <c r="BS259" i="7"/>
  <c r="CC240" i="7"/>
  <c r="AH241" i="7"/>
  <c r="AV335" i="7"/>
  <c r="CM271" i="7"/>
  <c r="AF275" i="7"/>
  <c r="CM285" i="7"/>
  <c r="Q308" i="7"/>
  <c r="BG320" i="7"/>
  <c r="BF260" i="7"/>
  <c r="CC242" i="7"/>
  <c r="AC304" i="7"/>
  <c r="BH265" i="7"/>
  <c r="DD308" i="7"/>
  <c r="E340" i="7"/>
  <c r="AA255" i="7"/>
  <c r="N255" i="7"/>
  <c r="DG238" i="7"/>
  <c r="DA265" i="7"/>
  <c r="BU233" i="7"/>
  <c r="AA236" i="7"/>
  <c r="CT314" i="7"/>
  <c r="U267" i="7"/>
  <c r="DB249" i="7"/>
  <c r="CA253" i="7"/>
  <c r="DE292" i="7"/>
  <c r="AE270" i="7"/>
  <c r="BO261" i="7"/>
  <c r="S241" i="7"/>
  <c r="BO334" i="7"/>
  <c r="CU332" i="7"/>
  <c r="BJ333" i="7"/>
  <c r="CR261" i="7"/>
  <c r="J305" i="7"/>
  <c r="F319" i="7"/>
  <c r="CG302" i="7"/>
  <c r="BP302" i="7"/>
  <c r="CF295" i="7"/>
  <c r="M310" i="7"/>
  <c r="CT286" i="7"/>
  <c r="BP315" i="7"/>
  <c r="CS334" i="7"/>
  <c r="W253" i="7"/>
  <c r="U322" i="7"/>
  <c r="R309" i="7"/>
  <c r="DE309" i="7"/>
  <c r="AK304" i="7"/>
  <c r="N301" i="7"/>
  <c r="M257" i="7"/>
  <c r="CO278" i="7"/>
  <c r="AG252" i="7"/>
  <c r="U321" i="7"/>
  <c r="G314" i="7"/>
  <c r="BZ242" i="7"/>
  <c r="U314" i="7"/>
  <c r="E260" i="7"/>
  <c r="CK327" i="7"/>
  <c r="CC237" i="7"/>
  <c r="BF276" i="7"/>
  <c r="CO236" i="7"/>
  <c r="CJ297" i="7"/>
  <c r="CL310" i="7"/>
  <c r="AK253" i="7"/>
  <c r="AD235" i="7"/>
  <c r="AS292" i="7"/>
  <c r="G247" i="7"/>
  <c r="BN239" i="7"/>
  <c r="CD325" i="7"/>
  <c r="DB334" i="7"/>
  <c r="AZ300" i="7"/>
  <c r="BJ287" i="7"/>
  <c r="J271" i="7"/>
  <c r="BJ301" i="7"/>
  <c r="BN304" i="7"/>
  <c r="CF253" i="7"/>
  <c r="CB262" i="7"/>
  <c r="AX306" i="7"/>
  <c r="DD335" i="7"/>
  <c r="CC331" i="7"/>
  <c r="BQ295" i="7"/>
  <c r="AJ322" i="7"/>
  <c r="AN325" i="7"/>
  <c r="K259" i="7"/>
  <c r="BQ337" i="7"/>
  <c r="BV294" i="7"/>
  <c r="O305" i="7"/>
  <c r="AD278" i="7"/>
  <c r="AQ300" i="7"/>
  <c r="BJ264" i="7"/>
  <c r="BV245" i="7"/>
  <c r="CH250" i="7"/>
  <c r="DA339" i="7"/>
  <c r="U274" i="7"/>
  <c r="CC297" i="7"/>
  <c r="CR263" i="7"/>
  <c r="CR339" i="7"/>
  <c r="BK289" i="7"/>
  <c r="CI280" i="7"/>
  <c r="BS277" i="7"/>
  <c r="AD259" i="7"/>
  <c r="O324" i="7"/>
  <c r="U251" i="7"/>
  <c r="G264" i="7"/>
  <c r="R233" i="7"/>
  <c r="BO301" i="7"/>
  <c r="BS288" i="7"/>
  <c r="AO309" i="7"/>
  <c r="CS292" i="7"/>
  <c r="AT243" i="7"/>
  <c r="BM271" i="7"/>
  <c r="DF292" i="7"/>
  <c r="DF278" i="7"/>
  <c r="AN247" i="7"/>
  <c r="CH319" i="7"/>
  <c r="AE304" i="7"/>
  <c r="AI340" i="7"/>
  <c r="CA278" i="7"/>
  <c r="CT322" i="7"/>
  <c r="G331" i="7"/>
  <c r="CC287" i="7"/>
  <c r="AU301" i="7"/>
  <c r="CQ316" i="7"/>
  <c r="AH247" i="7"/>
  <c r="AC249" i="7"/>
  <c r="AW278" i="7"/>
  <c r="CF296" i="7"/>
  <c r="CM245" i="7"/>
  <c r="CY294" i="7"/>
  <c r="BM257" i="7"/>
  <c r="BR271" i="7"/>
  <c r="CO334" i="7"/>
  <c r="BK251" i="7"/>
  <c r="CN291" i="7"/>
  <c r="BP266" i="7"/>
  <c r="AR292" i="7"/>
  <c r="BJ331" i="7"/>
  <c r="BD286" i="7"/>
  <c r="AL254" i="7"/>
  <c r="BR246" i="7"/>
  <c r="CN333" i="7"/>
  <c r="Q301" i="7"/>
  <c r="BY266" i="7"/>
  <c r="DC270" i="7"/>
  <c r="K268" i="7"/>
  <c r="BR268" i="7"/>
  <c r="L247" i="7"/>
  <c r="BC320" i="7"/>
  <c r="BT239" i="7"/>
  <c r="DC335" i="7"/>
  <c r="AP252" i="7"/>
  <c r="L337" i="7"/>
  <c r="BL290" i="7"/>
  <c r="AR303" i="7"/>
  <c r="CY258" i="7"/>
  <c r="N272" i="7"/>
  <c r="AZ340" i="7"/>
  <c r="AP291" i="7"/>
  <c r="AL260" i="7"/>
  <c r="CR241" i="7"/>
  <c r="AA246" i="7"/>
  <c r="BY284" i="7"/>
  <c r="BY246" i="7"/>
  <c r="AB233" i="7"/>
  <c r="AL244" i="7"/>
  <c r="BZ323" i="7"/>
  <c r="AX250" i="7"/>
  <c r="CR288" i="7"/>
  <c r="BL296" i="7"/>
  <c r="X326" i="7"/>
  <c r="BK327" i="7"/>
  <c r="BG257" i="7"/>
  <c r="AT253" i="7"/>
  <c r="T290" i="7"/>
  <c r="W315" i="7"/>
  <c r="CH295" i="7"/>
  <c r="AS259" i="7"/>
  <c r="CY279" i="7"/>
  <c r="CU298" i="7"/>
  <c r="CE272" i="7"/>
  <c r="BN316" i="7"/>
  <c r="BO310" i="7"/>
  <c r="AG297" i="7"/>
  <c r="L324" i="7"/>
  <c r="BD335" i="7"/>
  <c r="AJ248" i="7"/>
  <c r="U250" i="7"/>
  <c r="AJ318" i="7"/>
  <c r="W256" i="7"/>
  <c r="CK290" i="7"/>
  <c r="BK285" i="7"/>
  <c r="CV327" i="7"/>
  <c r="CS316" i="7"/>
  <c r="BC336" i="7"/>
  <c r="AV292" i="7"/>
  <c r="BA291" i="7"/>
  <c r="CS304" i="7"/>
  <c r="AV238" i="7"/>
  <c r="BH305" i="7"/>
  <c r="I301" i="7"/>
  <c r="BJ282" i="7"/>
  <c r="CA340" i="7"/>
  <c r="CV302" i="7"/>
  <c r="BR286" i="7"/>
  <c r="CF267" i="7"/>
  <c r="T241" i="7"/>
  <c r="AX339" i="7"/>
  <c r="O275" i="7"/>
  <c r="H237" i="7"/>
  <c r="CU331" i="7"/>
  <c r="CS269" i="7"/>
  <c r="CF241" i="7"/>
  <c r="K289" i="7"/>
  <c r="BT286" i="7"/>
  <c r="AZ249" i="7"/>
  <c r="BI336" i="7"/>
  <c r="CR264" i="7"/>
  <c r="CH279" i="7"/>
  <c r="CJ251" i="7"/>
  <c r="BT298" i="7"/>
  <c r="S328" i="7"/>
  <c r="AW328" i="7"/>
  <c r="AP296" i="7"/>
  <c r="O235" i="7"/>
  <c r="CA303" i="7"/>
  <c r="CX233" i="7"/>
  <c r="CQ311" i="7"/>
  <c r="BW305" i="7"/>
  <c r="BH264" i="7"/>
  <c r="DC337" i="7"/>
  <c r="BD319" i="7"/>
  <c r="CK322" i="7"/>
  <c r="BV261" i="7"/>
  <c r="DF323" i="7"/>
  <c r="E258" i="7"/>
  <c r="BH288" i="7"/>
  <c r="DC277" i="7"/>
  <c r="L235" i="7"/>
  <c r="AE298" i="7"/>
  <c r="CM340" i="7"/>
  <c r="BP286" i="7"/>
  <c r="U338" i="7"/>
  <c r="R287" i="7"/>
  <c r="G292" i="7"/>
  <c r="AZ332" i="7"/>
  <c r="AQ278" i="7"/>
  <c r="Q340" i="7"/>
  <c r="BS254" i="7"/>
  <c r="CJ296" i="7"/>
  <c r="BI328" i="7"/>
  <c r="CF308" i="7"/>
  <c r="AL286" i="7"/>
  <c r="BG318" i="7"/>
  <c r="Z302" i="7"/>
  <c r="BO236" i="7"/>
  <c r="CE239" i="7"/>
  <c r="BN238" i="7"/>
  <c r="AU319" i="7"/>
  <c r="AT290" i="7"/>
  <c r="CQ315" i="7"/>
  <c r="AW314" i="7"/>
  <c r="U260" i="7"/>
  <c r="CJ338" i="7"/>
  <c r="BW323" i="7"/>
  <c r="AK328" i="7"/>
  <c r="V274" i="7"/>
  <c r="G250" i="7"/>
  <c r="P338" i="7"/>
  <c r="AI269" i="7"/>
  <c r="BV330" i="7"/>
  <c r="BT271" i="7"/>
  <c r="X328" i="7"/>
  <c r="AM330" i="7"/>
  <c r="AR324" i="7"/>
  <c r="M308" i="7"/>
  <c r="Q292" i="7"/>
  <c r="DB252" i="7"/>
  <c r="AE306" i="7"/>
  <c r="BZ256" i="7"/>
  <c r="AM316" i="7"/>
  <c r="M286" i="7"/>
  <c r="U268" i="7"/>
  <c r="BR265" i="7"/>
  <c r="CN247" i="7"/>
  <c r="K260" i="7"/>
  <c r="E336" i="7"/>
  <c r="DF288" i="7"/>
  <c r="BN315" i="7"/>
  <c r="CW313" i="7"/>
  <c r="DD264" i="7"/>
  <c r="AI315" i="7"/>
  <c r="AI238" i="7"/>
  <c r="BT251" i="7"/>
  <c r="CP256" i="7"/>
  <c r="AL329" i="7"/>
  <c r="AY334" i="7"/>
  <c r="AF328" i="7"/>
  <c r="CY318" i="7"/>
  <c r="BQ299" i="7"/>
  <c r="BX324" i="7"/>
  <c r="CX281" i="7"/>
  <c r="AF289" i="7"/>
  <c r="BU270" i="7"/>
  <c r="CC324" i="7"/>
  <c r="S339" i="7"/>
  <c r="AC246" i="7"/>
  <c r="AS238" i="7"/>
  <c r="CX276" i="7"/>
  <c r="BB324" i="7"/>
  <c r="BS305" i="7"/>
  <c r="BY300" i="7"/>
  <c r="AM338" i="7"/>
  <c r="Y339" i="7"/>
  <c r="AJ233" i="7"/>
  <c r="AD326" i="7"/>
  <c r="BT260" i="7"/>
  <c r="BE237" i="7"/>
  <c r="CC299" i="7"/>
  <c r="CR240" i="7"/>
  <c r="BH252" i="7"/>
  <c r="AZ339" i="7"/>
  <c r="BY257" i="7"/>
  <c r="BN292" i="7"/>
  <c r="CX305" i="7"/>
  <c r="AO310" i="7"/>
  <c r="BP288" i="7"/>
  <c r="F250" i="7"/>
  <c r="H246" i="7"/>
  <c r="CO302" i="7"/>
  <c r="BY322" i="7"/>
  <c r="BC260" i="7"/>
  <c r="CZ322" i="7"/>
  <c r="BN319" i="7"/>
  <c r="CX311" i="7"/>
  <c r="Z309" i="7"/>
  <c r="AD334" i="7"/>
  <c r="BF266" i="7"/>
  <c r="CE236" i="7"/>
  <c r="DA235" i="7"/>
  <c r="AB262" i="7"/>
  <c r="BB261" i="7"/>
  <c r="BF243" i="7"/>
  <c r="AL292" i="7"/>
  <c r="CW297" i="7"/>
  <c r="G252" i="7"/>
  <c r="CZ330" i="7"/>
  <c r="AN298" i="7"/>
  <c r="BV289" i="7"/>
  <c r="CQ326" i="7"/>
  <c r="AY306" i="7"/>
  <c r="T279" i="7"/>
  <c r="AN300" i="7"/>
  <c r="CT334" i="7"/>
  <c r="AM276" i="7"/>
  <c r="CF278" i="7"/>
  <c r="CV278" i="7"/>
  <c r="P284" i="7"/>
  <c r="BJ262" i="7"/>
  <c r="M300" i="7"/>
  <c r="W294" i="7"/>
  <c r="J269" i="7"/>
  <c r="CP303" i="7"/>
  <c r="BH315" i="7"/>
  <c r="AX243" i="7"/>
  <c r="AS340" i="7"/>
  <c r="AE315" i="7"/>
  <c r="BZ339" i="7"/>
  <c r="DF330" i="7"/>
  <c r="AE289" i="7"/>
  <c r="X340" i="7"/>
  <c r="CM300" i="7"/>
  <c r="E304" i="7"/>
  <c r="AF239" i="7"/>
  <c r="U269" i="7"/>
  <c r="W301" i="7"/>
  <c r="T249" i="7"/>
  <c r="AM284" i="7"/>
  <c r="BU335" i="7"/>
  <c r="H328" i="7"/>
  <c r="BG302" i="7"/>
  <c r="BY338" i="7"/>
  <c r="H264" i="7"/>
  <c r="U258" i="7"/>
  <c r="BP301" i="7"/>
  <c r="CI333" i="7"/>
  <c r="E292" i="7"/>
  <c r="CX239" i="7"/>
  <c r="DG283" i="7"/>
  <c r="AS278" i="7"/>
  <c r="W272" i="7"/>
  <c r="DC322" i="7"/>
  <c r="BF249" i="7"/>
  <c r="X285" i="7"/>
  <c r="CT303" i="7"/>
  <c r="CG255" i="7"/>
  <c r="CH268" i="7"/>
  <c r="BV297" i="7"/>
  <c r="AT287" i="7"/>
  <c r="CP293" i="7"/>
  <c r="CS338" i="7"/>
  <c r="AN289" i="7"/>
  <c r="DC238" i="7"/>
  <c r="AQ314" i="7"/>
  <c r="H329" i="7"/>
  <c r="AC319" i="7"/>
  <c r="BM268" i="7"/>
  <c r="AZ251" i="7"/>
  <c r="K320" i="7"/>
  <c r="AN235" i="7"/>
  <c r="AY321" i="7"/>
  <c r="AS318" i="7"/>
  <c r="L262" i="7"/>
  <c r="BF296" i="7"/>
  <c r="DE245" i="7"/>
  <c r="AC280" i="7"/>
  <c r="AN250" i="7"/>
  <c r="DE297" i="7"/>
  <c r="BO256" i="7"/>
  <c r="CD297" i="7"/>
  <c r="BM324" i="7"/>
  <c r="AU275" i="7"/>
  <c r="BK243" i="7"/>
  <c r="CL240" i="7"/>
  <c r="CG296" i="7"/>
  <c r="Q283" i="7"/>
  <c r="K335" i="7"/>
  <c r="J288" i="7"/>
  <c r="J337" i="7"/>
  <c r="P271" i="7"/>
  <c r="BV264" i="7"/>
  <c r="BG304" i="7"/>
  <c r="CD241" i="7"/>
  <c r="E243" i="7"/>
  <c r="AH288" i="7"/>
  <c r="AU286" i="7"/>
  <c r="AL304" i="7"/>
  <c r="K308" i="7"/>
  <c r="CC298" i="7"/>
  <c r="AQ280" i="7"/>
  <c r="BF316" i="7"/>
  <c r="S336" i="7"/>
  <c r="AG270" i="7"/>
  <c r="DE285" i="7"/>
  <c r="CV269" i="7"/>
  <c r="AQ291" i="7"/>
  <c r="AL267" i="7"/>
  <c r="BW325" i="7"/>
  <c r="BK335" i="7"/>
  <c r="AA303" i="7"/>
  <c r="DG300" i="7"/>
  <c r="CC263" i="7"/>
  <c r="AI274" i="7"/>
  <c r="CW306" i="7"/>
  <c r="AU335" i="7"/>
  <c r="BP307" i="7"/>
  <c r="CQ304" i="7"/>
  <c r="I335" i="7"/>
  <c r="BJ315" i="7"/>
  <c r="AV324" i="7"/>
  <c r="BT263" i="7"/>
  <c r="AZ324" i="7"/>
  <c r="BQ339" i="7"/>
  <c r="BS285" i="7"/>
  <c r="AD266" i="7"/>
  <c r="AI254" i="7"/>
  <c r="CJ259" i="7"/>
  <c r="AE278" i="7"/>
  <c r="L327" i="7"/>
  <c r="P280" i="7"/>
  <c r="AX316" i="7"/>
  <c r="DA336" i="7"/>
  <c r="CY264" i="7"/>
  <c r="CH253" i="7"/>
  <c r="BZ233" i="7"/>
  <c r="CG252" i="7"/>
  <c r="AG330" i="7"/>
  <c r="T318" i="7"/>
  <c r="BA304" i="7"/>
  <c r="DE308" i="7"/>
  <c r="I275" i="7"/>
  <c r="AZ285" i="7"/>
  <c r="DC278" i="7"/>
  <c r="BA264" i="7"/>
  <c r="BB294" i="7"/>
  <c r="BV340" i="7"/>
  <c r="T266" i="7"/>
  <c r="DF336" i="7"/>
  <c r="CP275" i="7"/>
  <c r="BG272" i="7"/>
  <c r="P315" i="7"/>
  <c r="AJ301" i="7"/>
  <c r="CP246" i="7"/>
  <c r="BF307" i="7"/>
  <c r="CY233" i="7"/>
  <c r="O309" i="7"/>
  <c r="AT279" i="7"/>
  <c r="BT253" i="7"/>
  <c r="AF282" i="7"/>
  <c r="AE240" i="7"/>
  <c r="AH333" i="7"/>
  <c r="K271" i="7"/>
  <c r="AZ235" i="7"/>
  <c r="BX318" i="7"/>
  <c r="DC240" i="7"/>
  <c r="M307" i="7"/>
  <c r="BC314" i="7"/>
  <c r="BR303" i="7"/>
  <c r="DG333" i="7"/>
  <c r="CA321" i="7"/>
  <c r="CI256" i="7"/>
  <c r="AU241" i="7"/>
  <c r="BS301" i="7"/>
  <c r="AW286" i="7"/>
  <c r="CK315" i="7"/>
  <c r="AC334" i="7"/>
  <c r="AJ278" i="7"/>
  <c r="BR332" i="7"/>
  <c r="T264" i="7"/>
  <c r="F268" i="7"/>
  <c r="BT240" i="7"/>
  <c r="CM233" i="7"/>
  <c r="L335" i="7"/>
  <c r="AO296" i="7"/>
  <c r="DB256" i="7"/>
  <c r="AV250" i="7"/>
  <c r="L264" i="7"/>
  <c r="AD315" i="7"/>
  <c r="CP277" i="7"/>
  <c r="BF289" i="7"/>
  <c r="AX253" i="7"/>
  <c r="AJ249" i="7"/>
  <c r="BI278" i="7"/>
  <c r="AD253" i="7"/>
  <c r="AW303" i="7"/>
  <c r="AG321" i="7"/>
  <c r="AO304" i="7"/>
  <c r="AG257" i="7"/>
  <c r="CD252" i="7"/>
  <c r="O279" i="7"/>
  <c r="BS293" i="7"/>
  <c r="BU243" i="7"/>
  <c r="BD304" i="7"/>
  <c r="DA253" i="7"/>
  <c r="CZ280" i="7"/>
  <c r="Q306" i="7"/>
  <c r="AZ236" i="7"/>
  <c r="CI258" i="7"/>
  <c r="S236" i="7"/>
  <c r="U233" i="7"/>
  <c r="AK285" i="7"/>
  <c r="V258" i="7"/>
  <c r="E237" i="7"/>
  <c r="AQ323" i="7"/>
  <c r="M305" i="7"/>
  <c r="E261" i="7"/>
  <c r="BH249" i="7"/>
  <c r="BZ296" i="7"/>
  <c r="AN308" i="7"/>
  <c r="DA307" i="7"/>
  <c r="CP287" i="7"/>
  <c r="BJ338" i="7"/>
  <c r="DF332" i="7"/>
  <c r="BR298" i="7"/>
  <c r="BS258" i="7"/>
  <c r="AF297" i="7"/>
  <c r="J243" i="7"/>
  <c r="CP284" i="7"/>
  <c r="AC309" i="7"/>
  <c r="CZ249" i="7"/>
  <c r="M263" i="7"/>
  <c r="T331" i="7"/>
  <c r="BH318" i="7"/>
  <c r="BE251" i="7"/>
  <c r="U335" i="7"/>
  <c r="BW292" i="7"/>
  <c r="CT304" i="7"/>
  <c r="CI263" i="7"/>
  <c r="DD330" i="7"/>
  <c r="CT242" i="7"/>
  <c r="CM269" i="7"/>
  <c r="CP291" i="7"/>
  <c r="AB329" i="7"/>
  <c r="BG248" i="7"/>
  <c r="T247" i="7"/>
  <c r="AS260" i="7"/>
  <c r="DE336" i="7"/>
  <c r="BW244" i="7"/>
  <c r="CE322" i="7"/>
  <c r="Q310" i="7"/>
  <c r="F317" i="7"/>
  <c r="S263" i="7"/>
  <c r="AB330" i="7"/>
  <c r="BF324" i="7"/>
  <c r="AM242" i="7"/>
  <c r="E273" i="7"/>
  <c r="BM289" i="7"/>
  <c r="BK313" i="7"/>
  <c r="BM277" i="7"/>
  <c r="CA242" i="7"/>
  <c r="BG243" i="7"/>
  <c r="AV236" i="7"/>
  <c r="AB313" i="7"/>
  <c r="AF304" i="7"/>
  <c r="AD304" i="7"/>
  <c r="H273" i="7"/>
  <c r="F286" i="7"/>
  <c r="BW326" i="7"/>
  <c r="G243" i="7"/>
  <c r="AG242" i="7"/>
  <c r="CU242" i="7"/>
  <c r="BY320" i="7"/>
  <c r="CQ300" i="7"/>
  <c r="AX280" i="7"/>
  <c r="BA277" i="7"/>
  <c r="CF310" i="7"/>
  <c r="U252" i="7"/>
  <c r="BZ255" i="7"/>
  <c r="E268" i="7"/>
  <c r="H275" i="7"/>
  <c r="BF320" i="7"/>
  <c r="BZ266" i="7"/>
  <c r="G285" i="7"/>
  <c r="DG311" i="7"/>
  <c r="J301" i="7"/>
  <c r="AA245" i="7"/>
  <c r="CU320" i="7"/>
  <c r="AP339" i="7"/>
  <c r="CC234" i="7"/>
  <c r="AF313" i="7"/>
  <c r="CH269" i="7"/>
  <c r="K264" i="7"/>
  <c r="CQ284" i="7"/>
  <c r="BY301" i="7"/>
  <c r="AI313" i="7"/>
  <c r="S294" i="7"/>
  <c r="CZ262" i="7"/>
  <c r="Q259" i="7"/>
  <c r="CS291" i="7"/>
  <c r="DG244" i="7"/>
  <c r="AD336" i="7"/>
  <c r="DB297" i="7"/>
  <c r="X281" i="7"/>
  <c r="CE273" i="7"/>
  <c r="CU236" i="7"/>
  <c r="H247" i="7"/>
  <c r="BW312" i="7"/>
  <c r="X302" i="7"/>
  <c r="O254" i="7"/>
  <c r="AN254" i="7"/>
  <c r="CP290" i="7"/>
  <c r="O319" i="7"/>
  <c r="CR266" i="7"/>
  <c r="BC247" i="7"/>
  <c r="AI262" i="7"/>
  <c r="H280" i="7"/>
  <c r="AP257" i="7"/>
  <c r="CJ257" i="7"/>
  <c r="AW297" i="7"/>
  <c r="BT296" i="7"/>
  <c r="CF313" i="7"/>
  <c r="M274" i="7"/>
  <c r="BR283" i="7"/>
  <c r="BP264" i="7"/>
  <c r="Y260" i="7"/>
  <c r="CA267" i="7"/>
  <c r="AD337" i="7"/>
  <c r="AZ288" i="7"/>
  <c r="CZ270" i="7"/>
  <c r="CU281" i="7"/>
  <c r="BE235" i="7"/>
  <c r="O301" i="7"/>
  <c r="BZ258" i="7"/>
  <c r="CA294" i="7"/>
  <c r="DC260" i="7"/>
  <c r="BJ326" i="7"/>
  <c r="R336" i="7"/>
  <c r="BL297" i="7"/>
  <c r="BM302" i="7"/>
  <c r="DE267" i="7"/>
  <c r="DA268" i="7"/>
  <c r="BH330" i="7"/>
  <c r="BL335" i="7"/>
  <c r="M329" i="7"/>
  <c r="BP289" i="7"/>
  <c r="CO321" i="7"/>
  <c r="BI256" i="7"/>
  <c r="CM298" i="7"/>
  <c r="CL246" i="7"/>
  <c r="R257" i="7"/>
  <c r="CX263" i="7"/>
  <c r="BX314" i="7"/>
  <c r="CK259" i="7"/>
  <c r="BJ302" i="7"/>
  <c r="BH269" i="7"/>
  <c r="BV328" i="7"/>
  <c r="BQ324" i="7"/>
  <c r="I271" i="7"/>
  <c r="T328" i="7"/>
  <c r="AF329" i="7"/>
  <c r="CV299" i="7"/>
  <c r="P250" i="7"/>
  <c r="AN293" i="7"/>
  <c r="I316" i="7"/>
  <c r="AQ339" i="7"/>
  <c r="DG312" i="7"/>
  <c r="AS246" i="7"/>
  <c r="AW268" i="7"/>
  <c r="DG320" i="7"/>
  <c r="BH282" i="7"/>
  <c r="AN233" i="7"/>
  <c r="AU264" i="7"/>
  <c r="W254" i="7"/>
  <c r="M303" i="7"/>
  <c r="Q339" i="7"/>
  <c r="S284" i="7"/>
  <c r="DC329" i="7"/>
  <c r="BC338" i="7"/>
  <c r="BV290" i="7"/>
  <c r="BD275" i="7"/>
  <c r="AJ305" i="7"/>
  <c r="CC325" i="7"/>
  <c r="X235" i="7"/>
  <c r="P291" i="7"/>
  <c r="DD260" i="7"/>
  <c r="J331" i="7"/>
  <c r="CX323" i="7"/>
  <c r="L312" i="7"/>
  <c r="AH308" i="7"/>
  <c r="CE296" i="7"/>
  <c r="AJ254" i="7"/>
  <c r="AO328" i="7"/>
  <c r="CB238" i="7"/>
  <c r="CZ272" i="7"/>
  <c r="BY240" i="7"/>
  <c r="CN308" i="7"/>
  <c r="BU299" i="7"/>
  <c r="CW245" i="7"/>
  <c r="AJ239" i="7"/>
  <c r="AB274" i="7"/>
  <c r="BY315" i="7"/>
  <c r="BE242" i="7"/>
  <c r="AG339" i="7"/>
  <c r="V332" i="7"/>
  <c r="BS317" i="7"/>
  <c r="CC313" i="7"/>
  <c r="BP325" i="7"/>
  <c r="BM292" i="7"/>
  <c r="AC236" i="7"/>
  <c r="CO290" i="7"/>
  <c r="N279" i="7"/>
  <c r="CE340" i="7"/>
  <c r="CZ291" i="7"/>
  <c r="CH282" i="7"/>
  <c r="AW300" i="7"/>
  <c r="X304" i="7"/>
  <c r="CK332" i="7"/>
  <c r="P267" i="7"/>
  <c r="CA258" i="7"/>
  <c r="CL318" i="7"/>
  <c r="CI247" i="7"/>
  <c r="AN277" i="7"/>
  <c r="AB339" i="7"/>
  <c r="CS340" i="7"/>
  <c r="DC312" i="7"/>
  <c r="L236" i="7"/>
  <c r="BJ260" i="7"/>
  <c r="S264" i="7"/>
  <c r="AW271" i="7"/>
  <c r="Y239" i="7"/>
  <c r="V242" i="7"/>
  <c r="DF302" i="7"/>
  <c r="BO288" i="7"/>
  <c r="AR298" i="7"/>
  <c r="M330" i="7"/>
  <c r="E257" i="7"/>
  <c r="AH323" i="7"/>
  <c r="CF282" i="7"/>
  <c r="I265" i="7"/>
  <c r="AX329" i="7"/>
  <c r="AL318" i="7"/>
  <c r="CC293" i="7"/>
  <c r="H250" i="7"/>
  <c r="AD274" i="7"/>
  <c r="CV272" i="7"/>
  <c r="BV291" i="7"/>
  <c r="M331" i="7"/>
  <c r="BO267" i="7"/>
  <c r="BD256" i="7"/>
  <c r="CO322" i="7"/>
  <c r="H255" i="7"/>
  <c r="BY307" i="7"/>
  <c r="CR337" i="7"/>
  <c r="CO314" i="7"/>
  <c r="AS257" i="7"/>
  <c r="CB270" i="7"/>
  <c r="CD335" i="7"/>
  <c r="CU238" i="7"/>
  <c r="AQ262" i="7"/>
  <c r="CW298" i="7"/>
  <c r="O269" i="7"/>
  <c r="BP254" i="7"/>
  <c r="CI310" i="7"/>
  <c r="I309" i="7"/>
  <c r="CN238" i="7"/>
  <c r="AS263" i="7"/>
  <c r="BJ309" i="7"/>
  <c r="CI312" i="7"/>
  <c r="AW310" i="7"/>
  <c r="I255" i="7"/>
  <c r="BL292" i="7"/>
  <c r="DC340" i="7"/>
  <c r="AD287" i="7"/>
  <c r="AD300" i="7"/>
  <c r="J240" i="7"/>
  <c r="BE259" i="7"/>
  <c r="AC279" i="7"/>
  <c r="AH287" i="7"/>
  <c r="BG338" i="7"/>
  <c r="AR301" i="7"/>
  <c r="CG260" i="7"/>
  <c r="DG246" i="7"/>
  <c r="BU283" i="7"/>
  <c r="CY325" i="7"/>
  <c r="AV263" i="7"/>
  <c r="AP305" i="7"/>
  <c r="DE270" i="7"/>
  <c r="DA291" i="7"/>
  <c r="AL289" i="7"/>
  <c r="BO289" i="7"/>
  <c r="H279" i="7"/>
  <c r="W292" i="7"/>
  <c r="CG249" i="7"/>
  <c r="P259" i="7"/>
  <c r="S251" i="7"/>
  <c r="BH311" i="7"/>
  <c r="BR315" i="7"/>
  <c r="DC273" i="7"/>
  <c r="AJ320" i="7"/>
  <c r="AI296" i="7"/>
  <c r="BB289" i="7"/>
  <c r="DC234" i="7"/>
  <c r="BZ293" i="7"/>
  <c r="BQ316" i="7"/>
  <c r="CY330" i="7"/>
  <c r="AK245" i="7"/>
  <c r="CT262" i="7"/>
  <c r="G297" i="7"/>
  <c r="AE333" i="7"/>
  <c r="BV332" i="7"/>
  <c r="BC334" i="7"/>
  <c r="BY278" i="7"/>
  <c r="CI317" i="7"/>
  <c r="CU321" i="7"/>
  <c r="AB236" i="7"/>
  <c r="AH285" i="7"/>
  <c r="BZ332" i="7"/>
  <c r="N310" i="7"/>
  <c r="U298" i="7"/>
  <c r="BN317" i="7"/>
  <c r="AY251" i="7"/>
  <c r="G269" i="7"/>
  <c r="CN290" i="7"/>
  <c r="BM276" i="7"/>
  <c r="BH320" i="7"/>
  <c r="P323" i="7"/>
  <c r="S300" i="7"/>
  <c r="CY253" i="7"/>
  <c r="K296" i="7"/>
  <c r="CC300" i="7"/>
  <c r="CK251" i="7"/>
  <c r="BA294" i="7"/>
  <c r="J323" i="7"/>
  <c r="Y338" i="7"/>
  <c r="K270" i="7"/>
  <c r="BE263" i="7"/>
  <c r="BZ324" i="7"/>
  <c r="CC311" i="7"/>
  <c r="BN334" i="7"/>
  <c r="BM253" i="7"/>
  <c r="AI290" i="7"/>
  <c r="CJ267" i="7"/>
  <c r="CE280" i="7"/>
  <c r="BL322" i="7"/>
  <c r="O298" i="7"/>
  <c r="CD237" i="7"/>
  <c r="AS273" i="7"/>
  <c r="Q319" i="7"/>
  <c r="BI279" i="7"/>
  <c r="CY334" i="7"/>
  <c r="AF251" i="7"/>
  <c r="CD234" i="7"/>
  <c r="AS325" i="7"/>
  <c r="CF272" i="7"/>
  <c r="CE262" i="7"/>
  <c r="BC310" i="7"/>
  <c r="CK283" i="7"/>
  <c r="CY306" i="7"/>
  <c r="BY298" i="7"/>
  <c r="AE314" i="7"/>
  <c r="N298" i="7"/>
  <c r="AH310" i="7"/>
  <c r="BF336" i="7"/>
  <c r="AJ300" i="7"/>
  <c r="S291" i="7"/>
  <c r="DE302" i="7"/>
  <c r="AA339" i="7"/>
  <c r="DC307" i="7"/>
  <c r="BU309" i="7"/>
  <c r="G303" i="7"/>
  <c r="Z288" i="7"/>
  <c r="AR296" i="7"/>
  <c r="CW253" i="7"/>
  <c r="I325" i="7"/>
  <c r="BM239" i="7"/>
  <c r="Q303" i="7"/>
  <c r="CH274" i="7"/>
  <c r="CS326" i="7"/>
  <c r="U238" i="7"/>
  <c r="M317" i="7"/>
  <c r="AD248" i="7"/>
  <c r="CB289" i="7"/>
  <c r="BD276" i="7"/>
  <c r="J328" i="7"/>
  <c r="L296" i="7"/>
  <c r="CH256" i="7"/>
  <c r="BF244" i="7"/>
  <c r="CS317" i="7"/>
  <c r="CK306" i="7"/>
  <c r="AW236" i="7"/>
  <c r="BY239" i="7"/>
  <c r="CV339" i="7"/>
  <c r="BF292" i="7"/>
  <c r="AX246" i="7"/>
  <c r="AF309" i="7"/>
  <c r="AT237" i="7"/>
  <c r="CW295" i="7"/>
  <c r="BW339" i="7"/>
  <c r="DA262" i="7"/>
  <c r="J314" i="7"/>
  <c r="BM339" i="7"/>
  <c r="CT296" i="7"/>
  <c r="U325" i="7"/>
  <c r="AN261" i="7"/>
  <c r="CG295" i="7"/>
  <c r="W249" i="7"/>
  <c r="CS300" i="7"/>
  <c r="G275" i="7"/>
  <c r="AV311" i="7"/>
  <c r="DG299" i="7"/>
  <c r="F278" i="7"/>
  <c r="BW255" i="7"/>
  <c r="BE239" i="7"/>
  <c r="AL246" i="7"/>
  <c r="CX253" i="7"/>
  <c r="AF265" i="7"/>
  <c r="V339" i="7"/>
  <c r="DA247" i="7"/>
  <c r="BP290" i="7"/>
  <c r="AT283" i="7"/>
  <c r="BC241" i="7"/>
  <c r="BL339" i="7"/>
  <c r="BU273" i="7"/>
  <c r="W327" i="7"/>
  <c r="BH296" i="7"/>
  <c r="BM334" i="7"/>
  <c r="AT327" i="7"/>
  <c r="CT276" i="7"/>
  <c r="BH309" i="7"/>
  <c r="AV298" i="7"/>
  <c r="AO267" i="7"/>
  <c r="H316" i="7"/>
  <c r="BW242" i="7"/>
  <c r="CV280" i="7"/>
  <c r="BD247" i="7"/>
  <c r="CJ291" i="7"/>
  <c r="AG268" i="7"/>
  <c r="AM283" i="7"/>
  <c r="BG336" i="7"/>
  <c r="R274" i="7"/>
  <c r="DB251" i="7"/>
  <c r="G338" i="7"/>
  <c r="BW235" i="7"/>
  <c r="AZ323" i="7"/>
  <c r="AS251" i="7"/>
  <c r="BN298" i="7"/>
  <c r="BS323" i="7"/>
  <c r="AI307" i="7"/>
  <c r="BD255" i="7"/>
  <c r="N257" i="7"/>
  <c r="DB338" i="7"/>
  <c r="BE282" i="7"/>
  <c r="CY271" i="7"/>
  <c r="DG319" i="7"/>
  <c r="CQ261" i="7"/>
  <c r="AG233" i="7"/>
  <c r="AX294" i="7"/>
  <c r="CD314" i="7"/>
  <c r="BB243" i="7"/>
  <c r="AS287" i="7"/>
  <c r="T287" i="7"/>
  <c r="CN237" i="7"/>
  <c r="BI300" i="7"/>
  <c r="AY282" i="7"/>
  <c r="BD324" i="7"/>
  <c r="CG310" i="7"/>
  <c r="CM283" i="7"/>
  <c r="CJ327" i="7"/>
  <c r="CI324" i="7"/>
  <c r="CG338" i="7"/>
  <c r="X336" i="7"/>
  <c r="AH270" i="7"/>
  <c r="L339" i="7"/>
  <c r="O264" i="7"/>
  <c r="CH271" i="7"/>
  <c r="CH260" i="7"/>
  <c r="AI275" i="7"/>
  <c r="CM303" i="7"/>
  <c r="CH246" i="7"/>
  <c r="AW312" i="7"/>
  <c r="BY235" i="7"/>
  <c r="AE330" i="7"/>
  <c r="BA308" i="7"/>
  <c r="AW335" i="7"/>
  <c r="CQ292" i="7"/>
  <c r="DE287" i="7"/>
  <c r="DB325" i="7"/>
  <c r="AV302" i="7"/>
  <c r="AR323" i="7"/>
  <c r="AZ276" i="7"/>
  <c r="BP239" i="7"/>
  <c r="CY324" i="7"/>
  <c r="BA243" i="7"/>
  <c r="V305" i="7"/>
  <c r="BS298" i="7"/>
  <c r="CL332" i="7"/>
  <c r="BM287" i="7"/>
  <c r="BX263" i="7"/>
  <c r="CT275" i="7"/>
  <c r="AS239" i="7"/>
  <c r="CH322" i="7"/>
  <c r="AF300" i="7"/>
  <c r="CU337" i="7"/>
  <c r="H276" i="7"/>
  <c r="M295" i="7"/>
  <c r="AG234" i="7"/>
  <c r="BR292" i="7"/>
  <c r="AJ288" i="7"/>
  <c r="Q309" i="7"/>
  <c r="CX333" i="7"/>
  <c r="AB295" i="7"/>
  <c r="BX275" i="7"/>
  <c r="BX234" i="7"/>
  <c r="BR333" i="7"/>
  <c r="CS332" i="7"/>
  <c r="N299" i="7"/>
  <c r="T336" i="7"/>
  <c r="AT331" i="7"/>
  <c r="BQ277" i="7"/>
  <c r="AN310" i="7"/>
  <c r="R299" i="7"/>
  <c r="T273" i="7"/>
  <c r="K282" i="7"/>
  <c r="AH248" i="7"/>
  <c r="AR338" i="7"/>
  <c r="BT242" i="7"/>
  <c r="BY255" i="7"/>
  <c r="BN302" i="7"/>
  <c r="BE289" i="7"/>
  <c r="AO257" i="7"/>
  <c r="BA300" i="7"/>
  <c r="BO280" i="7"/>
  <c r="CN339" i="7"/>
  <c r="AK321" i="7"/>
  <c r="BK301" i="7"/>
  <c r="CZ309" i="7"/>
  <c r="CP320" i="7"/>
  <c r="BI263" i="7"/>
  <c r="BQ326" i="7"/>
  <c r="CU333" i="7"/>
  <c r="T269" i="7"/>
  <c r="DC300" i="7"/>
  <c r="CS308" i="7"/>
  <c r="M315" i="7"/>
  <c r="AG340" i="7"/>
  <c r="DD284" i="7"/>
  <c r="BU311" i="7"/>
  <c r="F314" i="7"/>
  <c r="AD283" i="7"/>
  <c r="CL274" i="7"/>
  <c r="AQ277" i="7"/>
  <c r="BW273" i="7"/>
  <c r="BG337" i="7"/>
  <c r="CV244" i="7"/>
  <c r="X313" i="7"/>
  <c r="AF324" i="7"/>
  <c r="CW340" i="7"/>
  <c r="AH324" i="7"/>
  <c r="AJ336" i="7"/>
  <c r="F340" i="7"/>
  <c r="DA316" i="7"/>
  <c r="AS261" i="7"/>
  <c r="AD339" i="7"/>
  <c r="S310" i="7"/>
  <c r="CT331" i="7"/>
  <c r="W237" i="7"/>
  <c r="DC330" i="7"/>
  <c r="AC264" i="7"/>
  <c r="T308" i="7"/>
  <c r="T233" i="7"/>
  <c r="AC243" i="7"/>
  <c r="AA315" i="7"/>
  <c r="AZ310" i="7"/>
  <c r="AM286" i="7"/>
  <c r="BZ304" i="7"/>
  <c r="AU329" i="7"/>
  <c r="G237" i="7"/>
  <c r="CY254" i="7"/>
  <c r="O303" i="7"/>
  <c r="CN338" i="7"/>
  <c r="CF309" i="7"/>
  <c r="BW265" i="7"/>
  <c r="BN252" i="7"/>
  <c r="CJ247" i="7"/>
  <c r="CM318" i="7"/>
  <c r="BV275" i="7"/>
  <c r="BY252" i="7"/>
  <c r="E283" i="7"/>
  <c r="CW311" i="7"/>
  <c r="BZ284" i="7"/>
  <c r="AH340" i="7"/>
  <c r="BJ284" i="7"/>
  <c r="E296" i="7"/>
  <c r="BY279" i="7"/>
  <c r="P320" i="7"/>
  <c r="L317" i="7"/>
  <c r="CJ319" i="7"/>
  <c r="BR325" i="7"/>
  <c r="AQ269" i="7"/>
  <c r="CZ241" i="7"/>
  <c r="AQ301" i="7"/>
  <c r="DE258" i="7"/>
  <c r="CZ264" i="7"/>
  <c r="CC278" i="7"/>
  <c r="CC250" i="7"/>
  <c r="CL290" i="7"/>
  <c r="BW335" i="7"/>
  <c r="M340" i="7"/>
  <c r="CP289" i="7"/>
  <c r="CS327" i="7"/>
  <c r="CQ237" i="7"/>
  <c r="CJ276" i="7"/>
  <c r="Q253" i="7"/>
  <c r="AG313" i="7"/>
  <c r="CU292" i="7"/>
  <c r="E286" i="7"/>
  <c r="BW308" i="7"/>
  <c r="BN241" i="7"/>
  <c r="CX262" i="7"/>
  <c r="CP314" i="7"/>
  <c r="CT295" i="7"/>
  <c r="BG300" i="7"/>
  <c r="BT331" i="7"/>
  <c r="AJ256" i="7"/>
  <c r="BT326" i="7"/>
  <c r="AU337" i="7"/>
  <c r="BM308" i="7"/>
  <c r="AW313" i="7"/>
  <c r="Y255" i="7"/>
  <c r="BB327" i="7"/>
  <c r="BA287" i="7"/>
  <c r="CJ280" i="7"/>
  <c r="CV260" i="7"/>
  <c r="BX242" i="7"/>
  <c r="BO281" i="7"/>
  <c r="BG286" i="7"/>
  <c r="AU310" i="7"/>
  <c r="AO322" i="7"/>
  <c r="AG275" i="7"/>
  <c r="O328" i="7"/>
  <c r="BR281" i="7"/>
  <c r="U302" i="7"/>
  <c r="BN265" i="7"/>
  <c r="AO264" i="7"/>
  <c r="CB308" i="7"/>
  <c r="CM268" i="7"/>
  <c r="BV293" i="7"/>
  <c r="CE308" i="7"/>
  <c r="I267" i="7"/>
  <c r="BB256" i="7"/>
  <c r="CA238" i="7"/>
  <c r="BQ237" i="7"/>
  <c r="CS281" i="7"/>
  <c r="BA303" i="7"/>
  <c r="CL293" i="7"/>
  <c r="J296" i="7"/>
  <c r="S273" i="7"/>
  <c r="M243" i="7"/>
  <c r="BO328" i="7"/>
  <c r="F289" i="7"/>
  <c r="CL301" i="7"/>
  <c r="AR278" i="7"/>
  <c r="AU299" i="7"/>
  <c r="CD253" i="7"/>
  <c r="AN255" i="7"/>
  <c r="V317" i="7"/>
  <c r="CF315" i="7"/>
  <c r="AT322" i="7"/>
  <c r="CE312" i="7"/>
  <c r="BB240" i="7"/>
  <c r="BY326" i="7"/>
  <c r="AC260" i="7"/>
  <c r="BZ321" i="7"/>
  <c r="AG246" i="7"/>
  <c r="AU277" i="7"/>
  <c r="BO297" i="7"/>
  <c r="CL265" i="7"/>
  <c r="BZ264" i="7"/>
  <c r="DC259" i="7"/>
  <c r="CM313" i="7"/>
  <c r="BF273" i="7"/>
  <c r="CY276" i="7"/>
  <c r="BX261" i="7"/>
  <c r="G328" i="7"/>
  <c r="AC316" i="7"/>
  <c r="Z274" i="7"/>
  <c r="CI254" i="7"/>
  <c r="AT292" i="7"/>
  <c r="AA240" i="7"/>
  <c r="CY288" i="7"/>
  <c r="AS321" i="7"/>
  <c r="CH318" i="7"/>
  <c r="DC256" i="7"/>
  <c r="DF243" i="7"/>
  <c r="BO311" i="7"/>
  <c r="BU336" i="7"/>
  <c r="S304" i="7"/>
  <c r="BE291" i="7"/>
  <c r="CO235" i="7"/>
  <c r="CO294" i="7"/>
  <c r="BA249" i="7"/>
  <c r="CO301" i="7"/>
  <c r="AO280" i="7"/>
  <c r="BW290" i="7"/>
  <c r="BY271" i="7"/>
  <c r="BX317" i="7"/>
  <c r="DG253" i="7"/>
  <c r="CP339" i="7"/>
  <c r="AL328" i="7"/>
  <c r="BZ248" i="7"/>
  <c r="F245" i="7"/>
  <c r="AS250" i="7"/>
  <c r="AU326" i="7"/>
  <c r="AG259" i="7"/>
  <c r="BO296" i="7"/>
  <c r="CI321" i="7"/>
  <c r="AP289" i="7"/>
  <c r="AF261" i="7"/>
  <c r="AG287" i="7"/>
  <c r="AD298" i="7"/>
  <c r="U330" i="7"/>
  <c r="CY316" i="7"/>
  <c r="P311" i="7"/>
  <c r="AN305" i="7"/>
  <c r="AL271" i="7"/>
  <c r="BX298" i="7"/>
  <c r="BO320" i="7"/>
  <c r="AY304" i="7"/>
  <c r="CJ238" i="7"/>
  <c r="CR269" i="7"/>
  <c r="DD316" i="7"/>
  <c r="J309" i="7"/>
  <c r="CC282" i="7"/>
  <c r="CM327" i="7"/>
  <c r="H258" i="7"/>
  <c r="R241" i="7"/>
  <c r="CO333" i="7"/>
  <c r="AJ245" i="7"/>
  <c r="BT302" i="7"/>
  <c r="U242" i="7"/>
  <c r="AG236" i="7"/>
  <c r="AW288" i="7"/>
  <c r="AI271" i="7"/>
  <c r="BW291" i="7"/>
  <c r="Q318" i="7"/>
  <c r="H243" i="7"/>
  <c r="Z286" i="7"/>
  <c r="CQ302" i="7"/>
  <c r="CW282" i="7"/>
  <c r="BW307" i="7"/>
  <c r="CL258" i="7"/>
  <c r="DE243" i="7"/>
  <c r="K328" i="7"/>
  <c r="AH337" i="7"/>
  <c r="V329" i="7"/>
  <c r="BH255" i="7"/>
  <c r="CU239" i="7"/>
  <c r="P333" i="7"/>
  <c r="AQ235" i="7"/>
  <c r="CC295" i="7"/>
  <c r="Q260" i="7"/>
  <c r="AP303" i="7"/>
  <c r="CW315" i="7"/>
  <c r="AF248" i="7"/>
  <c r="BF335" i="7"/>
  <c r="AK298" i="7"/>
  <c r="CO299" i="7"/>
  <c r="L261" i="7"/>
  <c r="CQ288" i="7"/>
  <c r="DB298" i="7"/>
  <c r="CK309" i="7"/>
  <c r="W319" i="7"/>
  <c r="CJ246" i="7"/>
  <c r="BJ250" i="7"/>
  <c r="AG277" i="7"/>
  <c r="AK267" i="7"/>
  <c r="DF260" i="7"/>
  <c r="CQ299" i="7"/>
  <c r="T285" i="7"/>
  <c r="AN276" i="7"/>
  <c r="AN291" i="7"/>
  <c r="BQ262" i="7"/>
  <c r="AZ245" i="7"/>
  <c r="BL299" i="7"/>
  <c r="CW244" i="7"/>
  <c r="T268" i="7"/>
  <c r="BG340" i="7"/>
  <c r="BB253" i="7"/>
  <c r="BV276" i="7"/>
  <c r="CP273" i="7"/>
  <c r="CI275" i="7"/>
  <c r="BA337" i="7"/>
  <c r="AB266" i="7"/>
  <c r="AE286" i="7"/>
  <c r="CN337" i="7"/>
  <c r="E315" i="7"/>
  <c r="BF242" i="7"/>
  <c r="BJ263" i="7"/>
  <c r="S332" i="7"/>
  <c r="V259" i="7"/>
  <c r="BD254" i="7"/>
  <c r="CH281" i="7"/>
  <c r="BR279" i="7"/>
  <c r="CN244" i="7"/>
  <c r="E316" i="7"/>
  <c r="CB322" i="7"/>
  <c r="DE234" i="7"/>
  <c r="AR264" i="7"/>
  <c r="CG337" i="7"/>
  <c r="AJ299" i="7"/>
  <c r="AR256" i="7"/>
  <c r="BE261" i="7"/>
  <c r="N289" i="7"/>
  <c r="BU246" i="7"/>
  <c r="O292" i="7"/>
  <c r="T294" i="7"/>
  <c r="H313" i="7"/>
  <c r="BM269" i="7"/>
  <c r="AT313" i="7"/>
  <c r="O262" i="7"/>
  <c r="CI320" i="7"/>
  <c r="CN234" i="7"/>
  <c r="AO276" i="7"/>
  <c r="AK274" i="7"/>
  <c r="BJ251" i="7"/>
  <c r="AS249" i="7"/>
  <c r="CI316" i="7"/>
  <c r="BU329" i="7"/>
  <c r="M270" i="7"/>
  <c r="CA251" i="7"/>
  <c r="AQ275" i="7"/>
  <c r="DD315" i="7"/>
  <c r="G245" i="7"/>
  <c r="CL259" i="7"/>
  <c r="P318" i="7"/>
  <c r="BV288" i="7"/>
  <c r="BI339" i="7"/>
  <c r="Z312" i="7"/>
  <c r="CV265" i="7"/>
  <c r="AU307" i="7"/>
  <c r="Y284" i="7"/>
  <c r="BP330" i="7"/>
  <c r="AA237" i="7"/>
  <c r="K340" i="7"/>
  <c r="AF302" i="7"/>
  <c r="BT327" i="7"/>
  <c r="CQ274" i="7"/>
  <c r="CG275" i="7"/>
  <c r="AQ322" i="7"/>
  <c r="L287" i="7"/>
  <c r="BI301" i="7"/>
  <c r="CC323" i="7"/>
  <c r="CW317" i="7"/>
  <c r="AG255" i="7"/>
  <c r="S272" i="7"/>
  <c r="CZ240" i="7"/>
  <c r="AN334" i="7"/>
  <c r="BU306" i="7"/>
  <c r="Y330" i="7"/>
  <c r="W269" i="7"/>
  <c r="AK326" i="7"/>
  <c r="N278" i="7"/>
  <c r="CP330" i="7"/>
  <c r="AU283" i="7"/>
  <c r="CI294" i="7"/>
  <c r="T262" i="7"/>
  <c r="AJ324" i="7"/>
  <c r="DE236" i="7"/>
  <c r="BJ252" i="7"/>
  <c r="CO244" i="7"/>
  <c r="CX315" i="7"/>
  <c r="BJ307" i="7"/>
  <c r="AH332" i="7"/>
  <c r="CF233" i="7"/>
  <c r="AH311" i="7"/>
  <c r="CX296" i="7"/>
  <c r="AN326" i="7"/>
  <c r="BS249" i="7"/>
  <c r="AV287" i="7"/>
  <c r="Q255" i="7"/>
  <c r="AV271" i="7"/>
  <c r="BZ280" i="7"/>
  <c r="BQ258" i="7"/>
  <c r="N325" i="7"/>
  <c r="V330" i="7"/>
  <c r="BM290" i="7"/>
  <c r="BZ250" i="7"/>
  <c r="S306" i="7"/>
  <c r="BK237" i="7"/>
  <c r="CF277" i="7"/>
  <c r="M323" i="7"/>
  <c r="AY255" i="7"/>
  <c r="DE264" i="7"/>
  <c r="CW305" i="7"/>
  <c r="AL340" i="7"/>
  <c r="CX242" i="7"/>
  <c r="BZ298" i="7"/>
  <c r="BU297" i="7"/>
  <c r="BN314" i="7"/>
  <c r="BE333" i="7"/>
  <c r="V237" i="7"/>
  <c r="CK267" i="7"/>
  <c r="G290" i="7"/>
  <c r="S330" i="7"/>
  <c r="DF242" i="7"/>
  <c r="N253" i="7"/>
  <c r="BJ293" i="7"/>
  <c r="T297" i="7"/>
  <c r="S247" i="7"/>
  <c r="CA327" i="7"/>
  <c r="BE265" i="7"/>
  <c r="CQ329" i="7"/>
  <c r="N322" i="7"/>
  <c r="AA249" i="7"/>
  <c r="CR238" i="7"/>
  <c r="M321" i="7"/>
  <c r="M237" i="7"/>
  <c r="Y279" i="7"/>
  <c r="Y309" i="7"/>
  <c r="CO332" i="7"/>
  <c r="V311" i="7"/>
  <c r="CP271" i="7"/>
  <c r="R312" i="7"/>
  <c r="AL283" i="7"/>
  <c r="H263" i="7"/>
  <c r="CP308" i="7"/>
  <c r="DB337" i="7"/>
  <c r="BH324" i="7"/>
  <c r="J330" i="7"/>
  <c r="BG334" i="7"/>
  <c r="BF334" i="7"/>
  <c r="AW267" i="7"/>
  <c r="BU236" i="7"/>
  <c r="BP297" i="7"/>
  <c r="DD234" i="7"/>
  <c r="G271" i="7"/>
  <c r="AG280" i="7"/>
  <c r="M265" i="7"/>
  <c r="AG335" i="7"/>
  <c r="BS260" i="7"/>
  <c r="CD258" i="7"/>
  <c r="AR333" i="7"/>
  <c r="CE265" i="7"/>
  <c r="AD246" i="7"/>
  <c r="DC323" i="7"/>
  <c r="N340" i="7"/>
  <c r="AI272" i="7"/>
  <c r="CC321" i="7"/>
  <c r="CP307" i="7"/>
  <c r="BG270" i="7"/>
  <c r="BG323" i="7"/>
  <c r="CN277" i="7"/>
  <c r="DG258" i="7"/>
  <c r="CH320" i="7"/>
  <c r="CN288" i="7"/>
  <c r="AU311" i="7"/>
  <c r="AT240" i="7"/>
  <c r="BF333" i="7"/>
  <c r="BY296" i="7"/>
  <c r="BR263" i="7"/>
  <c r="V273" i="7"/>
  <c r="DB331" i="7"/>
  <c r="DG241" i="7"/>
  <c r="BU296" i="7"/>
  <c r="H330" i="7"/>
  <c r="BT300" i="7"/>
  <c r="CP281" i="7"/>
  <c r="CK339" i="7"/>
  <c r="DG326" i="7"/>
  <c r="AK322" i="7"/>
  <c r="CE248" i="7"/>
  <c r="CO320" i="7"/>
  <c r="AC273" i="7"/>
  <c r="CW241" i="7"/>
  <c r="CB338" i="7"/>
  <c r="CJ273" i="7"/>
  <c r="AL296" i="7"/>
  <c r="AP321" i="7"/>
  <c r="CC328" i="7"/>
  <c r="Z298" i="7"/>
  <c r="CM335" i="7"/>
  <c r="Y256" i="7"/>
  <c r="I296" i="7"/>
  <c r="AZ277" i="7"/>
  <c r="CH288" i="7"/>
  <c r="CX329" i="7"/>
  <c r="AI277" i="7"/>
  <c r="BM275" i="7"/>
  <c r="AJ289" i="7"/>
  <c r="Y322" i="7"/>
  <c r="DF264" i="7"/>
  <c r="CO281" i="7"/>
  <c r="M306" i="7"/>
  <c r="BS255" i="7"/>
  <c r="DF308" i="7"/>
  <c r="CS333" i="7"/>
  <c r="BR240" i="7"/>
  <c r="CE332" i="7"/>
  <c r="AV327" i="7"/>
  <c r="T322" i="7"/>
  <c r="CG274" i="7"/>
  <c r="N335" i="7"/>
  <c r="BI276" i="7"/>
  <c r="BZ246" i="7"/>
  <c r="L243" i="7"/>
  <c r="Y233" i="7"/>
  <c r="BQ327" i="7"/>
  <c r="CU252" i="7"/>
  <c r="L338" i="7"/>
  <c r="DF245" i="7"/>
  <c r="AI332" i="7"/>
  <c r="BX244" i="7"/>
  <c r="AL300" i="7"/>
  <c r="BK298" i="7"/>
  <c r="BO258" i="7"/>
  <c r="CV236" i="7"/>
  <c r="Y329" i="7"/>
  <c r="F234" i="7"/>
  <c r="BR235" i="7"/>
  <c r="CF235" i="7"/>
  <c r="DF311" i="7"/>
  <c r="CU290" i="7"/>
  <c r="BA295" i="7"/>
  <c r="V285" i="7"/>
  <c r="K313" i="7"/>
  <c r="CL325" i="7"/>
  <c r="BC299" i="7"/>
  <c r="BR258" i="7"/>
  <c r="AZ267" i="7"/>
  <c r="CM262" i="7"/>
  <c r="U270" i="7"/>
  <c r="AU251" i="7"/>
  <c r="CV296" i="7"/>
  <c r="AT254" i="7"/>
  <c r="BO244" i="7"/>
  <c r="AY235" i="7"/>
  <c r="CZ317" i="7"/>
  <c r="BS337" i="7"/>
  <c r="AX326" i="7"/>
  <c r="H319" i="7"/>
  <c r="BT269" i="7"/>
  <c r="AR257" i="7"/>
  <c r="CT281" i="7"/>
  <c r="CY245" i="7"/>
  <c r="DF329" i="7"/>
  <c r="E321" i="7"/>
  <c r="AT268" i="7"/>
  <c r="BN307" i="7"/>
  <c r="CC338" i="7"/>
  <c r="BI269" i="7"/>
  <c r="BH336" i="7"/>
  <c r="AE319" i="7"/>
  <c r="CF321" i="7"/>
  <c r="BY273" i="7"/>
  <c r="AN331" i="7"/>
  <c r="F276" i="7"/>
  <c r="BJ256" i="7"/>
  <c r="AP248" i="7"/>
  <c r="BW317" i="7"/>
  <c r="DG324" i="7"/>
  <c r="CE338" i="7"/>
  <c r="BX301" i="7"/>
  <c r="J333" i="7"/>
  <c r="G278" i="7"/>
  <c r="BT290" i="7"/>
  <c r="I308" i="7"/>
  <c r="BJ280" i="7"/>
  <c r="AH312" i="7"/>
  <c r="H305" i="7"/>
  <c r="CU251" i="7"/>
  <c r="BQ247" i="7"/>
  <c r="CQ322" i="7"/>
  <c r="BY282" i="7"/>
  <c r="AL238" i="7"/>
  <c r="AK251" i="7"/>
  <c r="AW307" i="7"/>
  <c r="AS271" i="7"/>
  <c r="AW324" i="7"/>
  <c r="CX274" i="7"/>
  <c r="CD281" i="7"/>
  <c r="Y299" i="7"/>
  <c r="CL294" i="7"/>
  <c r="K298" i="7"/>
  <c r="T237" i="7"/>
  <c r="BX276" i="7"/>
  <c r="CG339" i="7"/>
  <c r="AK312" i="7"/>
  <c r="DA273" i="7"/>
  <c r="CG268" i="7"/>
  <c r="AK307" i="7"/>
  <c r="CA312" i="7"/>
  <c r="BN308" i="7"/>
  <c r="CI314" i="7"/>
  <c r="BB245" i="7"/>
  <c r="G274" i="7"/>
  <c r="AA234" i="7"/>
  <c r="N233" i="7"/>
  <c r="BA309" i="7"/>
  <c r="CF271" i="7"/>
  <c r="CB300" i="7"/>
  <c r="DC313" i="7"/>
  <c r="N281" i="7"/>
  <c r="CE319" i="7"/>
  <c r="AT273" i="7"/>
  <c r="BE254" i="7"/>
  <c r="AE320" i="7"/>
  <c r="AP340" i="7"/>
  <c r="CE324" i="7"/>
  <c r="BX321" i="7"/>
  <c r="CN275" i="7"/>
  <c r="AJ242" i="7"/>
  <c r="BA281" i="7"/>
  <c r="AU338" i="7"/>
  <c r="BY238" i="7"/>
  <c r="AA250" i="7"/>
  <c r="BI265" i="7"/>
  <c r="BA322" i="7"/>
  <c r="G305" i="7"/>
  <c r="BG259" i="7"/>
  <c r="AA264" i="7"/>
  <c r="BC312" i="7"/>
  <c r="G251" i="7"/>
  <c r="CF262" i="7"/>
  <c r="CI236" i="7"/>
  <c r="P235" i="7"/>
  <c r="CQ325" i="7"/>
  <c r="W337" i="7"/>
  <c r="AK330" i="7"/>
  <c r="DG274" i="7"/>
  <c r="CF306" i="7"/>
  <c r="CY243" i="7"/>
  <c r="CY252" i="7"/>
  <c r="BU248" i="7"/>
  <c r="AU282" i="7"/>
  <c r="AP271" i="7"/>
  <c r="BI233" i="7"/>
  <c r="BT330" i="7"/>
  <c r="O329" i="7"/>
  <c r="AM288" i="7"/>
  <c r="CD321" i="7"/>
  <c r="CS255" i="7"/>
  <c r="CX327" i="7"/>
  <c r="AA256" i="7"/>
  <c r="AW318" i="7"/>
  <c r="F261" i="7"/>
  <c r="BS296" i="7"/>
  <c r="CC318" i="7"/>
  <c r="J287" i="7"/>
  <c r="CH284" i="7"/>
  <c r="R317" i="7"/>
  <c r="AC255" i="7"/>
  <c r="AR322" i="7"/>
  <c r="BV331" i="7"/>
  <c r="F301" i="7"/>
  <c r="W282" i="7"/>
  <c r="AW263" i="7"/>
  <c r="AH300" i="7"/>
  <c r="AT236" i="7"/>
  <c r="AP313" i="7"/>
  <c r="AQ325" i="7"/>
  <c r="V264" i="7"/>
  <c r="AF340" i="7"/>
  <c r="AH260" i="7"/>
  <c r="CS328" i="7"/>
  <c r="CQ270" i="7"/>
  <c r="J338" i="7"/>
  <c r="CN246" i="7"/>
  <c r="BD312" i="7"/>
  <c r="BM248" i="7"/>
  <c r="M236" i="7"/>
  <c r="AX242" i="7"/>
  <c r="CT333" i="7"/>
  <c r="BX286" i="7"/>
  <c r="BS284" i="7"/>
  <c r="AN314" i="7"/>
  <c r="AI252" i="7"/>
  <c r="CV305" i="7"/>
  <c r="BR253" i="7"/>
  <c r="CK266" i="7"/>
  <c r="CW263" i="7"/>
  <c r="CW256" i="7"/>
  <c r="I252" i="7"/>
  <c r="AI322" i="7"/>
  <c r="BI274" i="7"/>
  <c r="CA285" i="7"/>
  <c r="BV237" i="7"/>
  <c r="I258" i="7"/>
  <c r="AG293" i="7"/>
  <c r="BL261" i="7"/>
  <c r="N319" i="7"/>
  <c r="BU257" i="7"/>
  <c r="J306" i="7"/>
  <c r="AK308" i="7"/>
  <c r="BE327" i="7"/>
  <c r="CC280" i="7"/>
  <c r="CJ262" i="7"/>
  <c r="BC273" i="7"/>
  <c r="I238" i="7"/>
  <c r="BJ244" i="7"/>
  <c r="AJ298" i="7"/>
  <c r="CD280" i="7"/>
  <c r="BO291" i="7"/>
  <c r="M276" i="7"/>
  <c r="Z243" i="7"/>
  <c r="CZ278" i="7"/>
  <c r="AE264" i="7"/>
  <c r="CT325" i="7"/>
  <c r="BK288" i="7"/>
  <c r="CM260" i="7"/>
  <c r="BF314" i="7"/>
  <c r="AQ299" i="7"/>
  <c r="CK252" i="7"/>
  <c r="BO279" i="7"/>
  <c r="X287" i="7"/>
  <c r="AM308" i="7"/>
  <c r="DE328" i="7"/>
  <c r="AJ334" i="7"/>
  <c r="BK293" i="7"/>
  <c r="CH337" i="7"/>
  <c r="BI258" i="7"/>
  <c r="BY281" i="7"/>
  <c r="CM270" i="7"/>
  <c r="AO308" i="7"/>
  <c r="I237" i="7"/>
  <c r="F238" i="7"/>
  <c r="AB300" i="7"/>
  <c r="BQ234" i="7"/>
  <c r="CO258" i="7"/>
  <c r="BD287" i="7"/>
  <c r="AN316" i="7"/>
  <c r="BZ294" i="7"/>
  <c r="S315" i="7"/>
  <c r="CJ258" i="7"/>
  <c r="DA324" i="7"/>
  <c r="AZ264" i="7"/>
  <c r="AX247" i="7"/>
  <c r="CZ265" i="7"/>
  <c r="H268" i="7"/>
  <c r="H297" i="7"/>
  <c r="BA338" i="7"/>
  <c r="CX290" i="7"/>
  <c r="L328" i="7"/>
  <c r="R315" i="7"/>
  <c r="U295" i="7"/>
  <c r="BM297" i="7"/>
  <c r="CF285" i="7"/>
  <c r="AF244" i="7"/>
  <c r="J259" i="7"/>
  <c r="CY307" i="7"/>
  <c r="W266" i="7"/>
  <c r="BV242" i="7"/>
  <c r="BE262" i="7"/>
  <c r="AY279" i="7"/>
  <c r="AZ331" i="7"/>
  <c r="AF240" i="7"/>
  <c r="CQ310" i="7"/>
  <c r="DG248" i="7"/>
  <c r="BD239" i="7"/>
  <c r="CX302" i="7"/>
  <c r="AV328" i="7"/>
  <c r="CH240" i="7"/>
  <c r="BG256" i="7"/>
  <c r="BK295" i="7"/>
  <c r="AE296" i="7"/>
  <c r="R291" i="7"/>
  <c r="AD331" i="7"/>
  <c r="AO324" i="7"/>
  <c r="BT325" i="7"/>
  <c r="AT329" i="7"/>
  <c r="K284" i="7"/>
  <c r="BR304" i="7"/>
  <c r="BW301" i="7"/>
  <c r="AQ313" i="7"/>
  <c r="F332" i="7"/>
  <c r="BI295" i="7"/>
  <c r="AH259" i="7"/>
  <c r="Z234" i="7"/>
  <c r="AJ273" i="7"/>
  <c r="BO260" i="7"/>
  <c r="N259" i="7"/>
  <c r="AT309" i="7"/>
  <c r="AS329" i="7"/>
  <c r="AM322" i="7"/>
  <c r="I324" i="7"/>
  <c r="P337" i="7"/>
  <c r="BJ322" i="7"/>
  <c r="M242" i="7"/>
  <c r="CW330" i="7"/>
  <c r="CP270" i="7"/>
  <c r="BX288" i="7"/>
  <c r="CQ291" i="7"/>
  <c r="BD279" i="7"/>
  <c r="DB320" i="7"/>
  <c r="CT292" i="7"/>
  <c r="AX276" i="7"/>
  <c r="BO238" i="7"/>
  <c r="Q242" i="7"/>
  <c r="CQ318" i="7"/>
  <c r="AE336" i="7"/>
  <c r="BW279" i="7"/>
  <c r="S289" i="7"/>
  <c r="CW291" i="7"/>
  <c r="AQ282" i="7"/>
  <c r="X259" i="7"/>
  <c r="DC254" i="7"/>
  <c r="E251" i="7"/>
  <c r="AN265" i="7"/>
  <c r="BO277" i="7"/>
  <c r="CI260" i="7"/>
  <c r="CP235" i="7"/>
  <c r="CN279" i="7"/>
  <c r="AQ250" i="7"/>
  <c r="V275" i="7"/>
  <c r="X258" i="7"/>
  <c r="AA269" i="7"/>
  <c r="CE311" i="7"/>
  <c r="BM270" i="7"/>
  <c r="BX279" i="7"/>
  <c r="AD330" i="7"/>
  <c r="CA301" i="7"/>
  <c r="AD310" i="7"/>
  <c r="BU242" i="7"/>
  <c r="CE327" i="7"/>
  <c r="AB290" i="7"/>
  <c r="AI250" i="7"/>
  <c r="BW285" i="7"/>
  <c r="X239" i="7"/>
  <c r="AF242" i="7"/>
  <c r="CZ285" i="7"/>
  <c r="CD244" i="7"/>
  <c r="CS250" i="7"/>
  <c r="BD339" i="7"/>
  <c r="BS250" i="7"/>
  <c r="CO330" i="7"/>
  <c r="CY285" i="7"/>
  <c r="H257" i="7"/>
  <c r="AG320" i="7"/>
  <c r="AA330" i="7"/>
  <c r="AT262" i="7"/>
  <c r="CI259" i="7"/>
  <c r="AK324" i="7"/>
  <c r="AY268" i="7"/>
  <c r="CC248" i="7"/>
  <c r="AB322" i="7"/>
  <c r="CS276" i="7"/>
  <c r="CU307" i="7"/>
  <c r="T281" i="7"/>
  <c r="R265" i="7"/>
  <c r="S301" i="7"/>
  <c r="AF263" i="7"/>
  <c r="AL264" i="7"/>
  <c r="BQ257" i="7"/>
  <c r="G300" i="7"/>
  <c r="CC329" i="7"/>
  <c r="CK255" i="7"/>
  <c r="AN324" i="7"/>
  <c r="AD270" i="7"/>
  <c r="V309" i="7"/>
  <c r="DF270" i="7"/>
  <c r="CX321" i="7"/>
  <c r="BK332" i="7"/>
  <c r="CD247" i="7"/>
  <c r="S308" i="7"/>
  <c r="CE292" i="7"/>
  <c r="DC249" i="7"/>
  <c r="CW264" i="7"/>
  <c r="AS317" i="7"/>
  <c r="BF279" i="7"/>
  <c r="BU294" i="7"/>
  <c r="AJ312" i="7"/>
  <c r="BO283" i="7"/>
  <c r="AM300" i="7"/>
  <c r="AJ236" i="7"/>
  <c r="DA298" i="7"/>
  <c r="CL266" i="7"/>
  <c r="F322" i="7"/>
  <c r="BI236" i="7"/>
  <c r="X245" i="7"/>
  <c r="AY293" i="7"/>
  <c r="AG267" i="7"/>
  <c r="CL331" i="7"/>
  <c r="AZ335" i="7"/>
  <c r="CN316" i="7"/>
  <c r="CQ320" i="7"/>
  <c r="DG260" i="7"/>
  <c r="CA295" i="7"/>
  <c r="DE289" i="7"/>
  <c r="AW339" i="7"/>
  <c r="AP274" i="7"/>
  <c r="BI251" i="7"/>
  <c r="BH270" i="7"/>
  <c r="CJ268" i="7"/>
  <c r="M238" i="7"/>
  <c r="CX330" i="7"/>
  <c r="BH334" i="7"/>
  <c r="AV283" i="7"/>
  <c r="AI291" i="7"/>
  <c r="CB256" i="7"/>
  <c r="AZ252" i="7"/>
  <c r="AS330" i="7"/>
  <c r="DF234" i="7"/>
  <c r="AX240" i="7"/>
  <c r="CQ285" i="7"/>
  <c r="BV278" i="7"/>
  <c r="AA287" i="7"/>
  <c r="O297" i="7"/>
  <c r="CS294" i="7"/>
  <c r="AS306" i="7"/>
  <c r="BP245" i="7"/>
  <c r="BE249" i="7"/>
  <c r="CV251" i="7"/>
  <c r="BJ324" i="7"/>
  <c r="BH245" i="7"/>
  <c r="CC302" i="7"/>
  <c r="AJ335" i="7"/>
  <c r="X240" i="7"/>
  <c r="CA277" i="7"/>
  <c r="AX310" i="7"/>
  <c r="BG316" i="7"/>
  <c r="CH275" i="7"/>
  <c r="BX238" i="7"/>
  <c r="CQ282" i="7"/>
  <c r="CD336" i="7"/>
  <c r="AE280" i="7"/>
  <c r="CA296" i="7"/>
  <c r="Z291" i="7"/>
  <c r="AU252" i="7"/>
  <c r="AD313" i="7"/>
  <c r="DD282" i="7"/>
  <c r="CR290" i="7"/>
  <c r="BH316" i="7"/>
  <c r="CG306" i="7"/>
  <c r="R276" i="7"/>
  <c r="BU280" i="7"/>
  <c r="AK250" i="7"/>
  <c r="AH303" i="7"/>
  <c r="CR286" i="7"/>
  <c r="CK321" i="7"/>
  <c r="CP253" i="7"/>
  <c r="AM280" i="7"/>
  <c r="CI302" i="7"/>
  <c r="BO255" i="7"/>
  <c r="AV269" i="7"/>
  <c r="BK258" i="7"/>
  <c r="AV301" i="7"/>
  <c r="BT335" i="7"/>
  <c r="BL268" i="7"/>
  <c r="CU311" i="7"/>
  <c r="K303" i="7"/>
  <c r="BL237" i="7"/>
  <c r="AM326" i="7"/>
  <c r="DB304" i="7"/>
  <c r="M293" i="7"/>
  <c r="DD240" i="7"/>
  <c r="BZ329" i="7"/>
  <c r="AI245" i="7"/>
  <c r="CV273" i="7"/>
  <c r="CN248" i="7"/>
  <c r="BU244" i="7"/>
  <c r="AB268" i="7"/>
  <c r="DF237" i="7"/>
  <c r="AI299" i="7"/>
  <c r="CO306" i="7"/>
  <c r="CF280" i="7"/>
  <c r="AR306" i="7"/>
  <c r="Y269" i="7"/>
  <c r="CT294" i="7"/>
  <c r="CB331" i="7"/>
  <c r="CD317" i="7"/>
  <c r="U283" i="7"/>
  <c r="AE317" i="7"/>
  <c r="CK265" i="7"/>
  <c r="CF274" i="7"/>
  <c r="AZ301" i="7"/>
  <c r="BX240" i="7"/>
  <c r="AX233" i="7"/>
  <c r="AD306" i="7"/>
  <c r="P253" i="7"/>
  <c r="BI290" i="7"/>
  <c r="CI288" i="7"/>
  <c r="AU317" i="7"/>
  <c r="E330" i="7"/>
  <c r="BE238" i="7"/>
  <c r="AA289" i="7"/>
  <c r="BK306" i="7"/>
  <c r="X268" i="7"/>
  <c r="BC280" i="7"/>
  <c r="CO295" i="7"/>
  <c r="CH301" i="7"/>
  <c r="CJ275" i="7"/>
  <c r="I323" i="7"/>
  <c r="CF245" i="7"/>
  <c r="CZ325" i="7"/>
  <c r="AZ314" i="7"/>
  <c r="CB340" i="7"/>
  <c r="U308" i="7"/>
  <c r="T292" i="7"/>
  <c r="Z311" i="7"/>
  <c r="CB332" i="7"/>
  <c r="DG266" i="7"/>
  <c r="AW315" i="7"/>
  <c r="BO330" i="7"/>
  <c r="AY257" i="7"/>
  <c r="AF262" i="7"/>
  <c r="DF253" i="7"/>
  <c r="BR273" i="7"/>
  <c r="BJ254" i="7"/>
  <c r="Y251" i="7"/>
  <c r="Z333" i="7"/>
  <c r="AX275" i="7"/>
  <c r="BW310" i="7"/>
  <c r="BK282" i="7"/>
  <c r="CW323" i="7"/>
  <c r="CB307" i="7"/>
  <c r="BF291" i="7"/>
  <c r="BI293" i="7"/>
  <c r="CD275" i="7"/>
  <c r="AC299" i="7"/>
  <c r="AL290" i="7"/>
  <c r="F338" i="7"/>
  <c r="F313" i="7"/>
  <c r="BB326" i="7"/>
  <c r="CG305" i="7"/>
  <c r="BP280" i="7"/>
  <c r="AO320" i="7"/>
  <c r="BV336" i="7"/>
  <c r="W335" i="7"/>
  <c r="BC331" i="7"/>
  <c r="W257" i="7"/>
  <c r="BS310" i="7"/>
  <c r="CM261" i="7"/>
  <c r="AZ326" i="7"/>
  <c r="CQ324" i="7"/>
  <c r="F241" i="7"/>
  <c r="CP322" i="7"/>
  <c r="AH325" i="7"/>
  <c r="AU262" i="7"/>
  <c r="AX255" i="7"/>
  <c r="J270" i="7"/>
  <c r="AS276" i="7"/>
  <c r="CB333" i="7"/>
  <c r="CL239" i="7"/>
  <c r="CY263" i="7"/>
  <c r="X238" i="7"/>
  <c r="BT297" i="7"/>
  <c r="CI308" i="7"/>
  <c r="AP322" i="7"/>
  <c r="AS298" i="7"/>
  <c r="CC286" i="7"/>
  <c r="G263" i="7"/>
  <c r="AH246" i="7"/>
  <c r="CS260" i="7"/>
  <c r="AZ238" i="7"/>
  <c r="AB312" i="7"/>
  <c r="AE285" i="7"/>
  <c r="CY320" i="7"/>
  <c r="S239" i="7"/>
  <c r="M285" i="7"/>
  <c r="BH244" i="7"/>
  <c r="DF326" i="7"/>
  <c r="H336" i="7"/>
  <c r="AM274" i="7"/>
  <c r="Y278" i="7"/>
  <c r="BA311" i="7"/>
  <c r="BS253" i="7"/>
  <c r="AC233" i="7"/>
  <c r="CR295" i="7"/>
  <c r="BY287" i="7"/>
  <c r="AN274" i="7"/>
  <c r="CK308" i="7"/>
  <c r="BB265" i="7"/>
  <c r="AF235" i="7"/>
  <c r="AY284" i="7"/>
  <c r="BP260" i="7"/>
  <c r="AT250" i="7"/>
  <c r="AU304" i="7"/>
  <c r="DA295" i="7"/>
  <c r="DC297" i="7"/>
  <c r="CO286" i="7"/>
  <c r="BI333" i="7"/>
  <c r="CC289" i="7"/>
  <c r="AW298" i="7"/>
  <c r="DB285" i="7"/>
  <c r="CM334" i="7"/>
  <c r="BN246" i="7"/>
  <c r="BN333" i="7"/>
  <c r="CW335" i="7"/>
  <c r="CE263" i="7"/>
  <c r="BD310" i="7"/>
  <c r="AP327" i="7"/>
  <c r="BC235" i="7"/>
  <c r="P245" i="7"/>
  <c r="AI247" i="7"/>
  <c r="AT247" i="7"/>
  <c r="AV303" i="7"/>
  <c r="CA270" i="7"/>
  <c r="BD242" i="7"/>
  <c r="BF274" i="7"/>
  <c r="DE314" i="7"/>
  <c r="CW287" i="7"/>
  <c r="AR299" i="7"/>
  <c r="H327" i="7"/>
  <c r="AC340" i="7"/>
  <c r="BI291" i="7"/>
  <c r="AI278" i="7"/>
  <c r="S261" i="7"/>
  <c r="L246" i="7"/>
  <c r="CY274" i="7"/>
  <c r="CJ329" i="7"/>
  <c r="BC282" i="7"/>
  <c r="AE294" i="7"/>
  <c r="AL295" i="7"/>
  <c r="BQ233" i="7"/>
  <c r="M256" i="7"/>
  <c r="CJ293" i="7"/>
  <c r="AO307" i="7"/>
  <c r="BL284" i="7"/>
  <c r="AQ289" i="7"/>
  <c r="AH261" i="7"/>
  <c r="BW287" i="7"/>
  <c r="DF320" i="7"/>
  <c r="BT310" i="7"/>
  <c r="AV289" i="7"/>
  <c r="U262" i="7"/>
  <c r="CK301" i="7"/>
  <c r="CJ322" i="7"/>
  <c r="Z329" i="7"/>
  <c r="Z313" i="7"/>
  <c r="CB278" i="7"/>
  <c r="Y240" i="7"/>
  <c r="BO299" i="7"/>
  <c r="AV325" i="7"/>
  <c r="CO252" i="7"/>
  <c r="BS245" i="7"/>
  <c r="CR305" i="7"/>
  <c r="CX309" i="7"/>
  <c r="AR300" i="7"/>
  <c r="Q247" i="7"/>
  <c r="CR281" i="7"/>
  <c r="BH275" i="7"/>
  <c r="CR317" i="7"/>
  <c r="CA256" i="7"/>
  <c r="AJ323" i="7"/>
  <c r="CI271" i="7"/>
  <c r="CU284" i="7"/>
  <c r="BK235" i="7"/>
  <c r="T282" i="7"/>
  <c r="BJ274" i="7"/>
  <c r="CS273" i="7"/>
  <c r="G313" i="7"/>
  <c r="L336" i="7"/>
  <c r="BE302" i="7"/>
  <c r="AO251" i="7"/>
  <c r="CH321" i="7"/>
  <c r="N238" i="7"/>
  <c r="BE284" i="7"/>
  <c r="F335" i="7"/>
  <c r="T276" i="7"/>
  <c r="AH316" i="7"/>
  <c r="Z246" i="7"/>
  <c r="AF250" i="7"/>
  <c r="G323" i="7"/>
  <c r="CE299" i="7"/>
  <c r="BB323" i="7"/>
  <c r="G295" i="7"/>
  <c r="Z235" i="7"/>
  <c r="BC275" i="7"/>
  <c r="DA276" i="7"/>
  <c r="AZ311" i="7"/>
  <c r="AN303" i="7"/>
  <c r="BS257" i="7"/>
  <c r="DA275" i="7"/>
  <c r="BU266" i="7"/>
  <c r="BG332" i="7"/>
  <c r="R236" i="7"/>
  <c r="AA300" i="7"/>
  <c r="Z249" i="7"/>
  <c r="BT279" i="7"/>
  <c r="AQ267" i="7"/>
  <c r="R282" i="7"/>
  <c r="CH313" i="7"/>
  <c r="BO313" i="7"/>
  <c r="BQ286" i="7"/>
  <c r="BC302" i="7"/>
  <c r="AL276" i="7"/>
  <c r="CI339" i="7"/>
  <c r="BT273" i="7"/>
  <c r="V336" i="7"/>
  <c r="CD277" i="7"/>
  <c r="BS319" i="7"/>
  <c r="CB245" i="7"/>
  <c r="CD255" i="7"/>
  <c r="CC271" i="7"/>
  <c r="BL328" i="7"/>
  <c r="AT239" i="7"/>
  <c r="BU291" i="7"/>
  <c r="CN249" i="7"/>
  <c r="CM275" i="7"/>
  <c r="I321" i="7"/>
  <c r="BA253" i="7"/>
  <c r="CG259" i="7"/>
  <c r="BU313" i="7"/>
  <c r="H277" i="7"/>
  <c r="BL251" i="7"/>
  <c r="AD296" i="7"/>
  <c r="BV329" i="7"/>
  <c r="CK294" i="7"/>
  <c r="V245" i="7"/>
  <c r="BA248" i="7"/>
  <c r="BY306" i="7"/>
  <c r="W242" i="7"/>
  <c r="CB257" i="7"/>
  <c r="J329" i="7"/>
  <c r="CC334" i="7"/>
  <c r="X321" i="7"/>
  <c r="CK292" i="7"/>
  <c r="BR324" i="7"/>
  <c r="O288" i="7"/>
  <c r="AK262" i="7"/>
  <c r="R269" i="7"/>
  <c r="AD281" i="7"/>
  <c r="CA255" i="7"/>
  <c r="AW301" i="7"/>
  <c r="CH292" i="7"/>
  <c r="CJ234" i="7"/>
  <c r="CD251" i="7"/>
  <c r="G321" i="7"/>
  <c r="DA334" i="7"/>
  <c r="CB329" i="7"/>
  <c r="AB320" i="7"/>
  <c r="BS282" i="7"/>
  <c r="CF287" i="7"/>
  <c r="CN301" i="7"/>
  <c r="AP263" i="7"/>
  <c r="AR327" i="7"/>
  <c r="CG321" i="7"/>
  <c r="CU260" i="7"/>
  <c r="CV314" i="7"/>
  <c r="AA291" i="7"/>
  <c r="CX245" i="7"/>
  <c r="AU298" i="7"/>
  <c r="AN284" i="7"/>
  <c r="AV291" i="7"/>
  <c r="AM320" i="7"/>
  <c r="BE339" i="7"/>
  <c r="AE313" i="7"/>
  <c r="CR296" i="7"/>
  <c r="AQ242" i="7"/>
  <c r="AK283" i="7"/>
  <c r="G293" i="7"/>
  <c r="BZ317" i="7"/>
  <c r="DE320" i="7"/>
  <c r="Y271" i="7"/>
  <c r="BA269" i="7"/>
  <c r="DB300" i="7"/>
  <c r="BF264" i="7"/>
  <c r="BR300" i="7"/>
  <c r="CL256" i="7"/>
  <c r="AE254" i="7"/>
  <c r="CB272" i="7"/>
  <c r="BI325" i="7"/>
  <c r="BS239" i="7"/>
  <c r="CL245" i="7"/>
  <c r="BS281" i="7"/>
  <c r="O304" i="7"/>
  <c r="R293" i="7"/>
  <c r="BK321" i="7"/>
  <c r="M241" i="7"/>
  <c r="AG299" i="7"/>
  <c r="BF286" i="7"/>
  <c r="AG337" i="7"/>
  <c r="I288" i="7"/>
  <c r="X233" i="7"/>
  <c r="CQ305" i="7"/>
  <c r="CS277" i="7"/>
  <c r="BH293" i="7"/>
  <c r="CG283" i="7"/>
  <c r="AZ336" i="7"/>
  <c r="DF304" i="7"/>
  <c r="DC325" i="7"/>
  <c r="BG330" i="7"/>
  <c r="BR313" i="7"/>
  <c r="DB336" i="7"/>
  <c r="U266" i="7"/>
  <c r="AY290" i="7"/>
  <c r="CJ324" i="7"/>
  <c r="H278" i="7"/>
  <c r="AC268" i="7"/>
  <c r="DE241" i="7"/>
  <c r="CE278" i="7"/>
  <c r="CE285" i="7"/>
  <c r="AW244" i="7"/>
  <c r="E248" i="7"/>
  <c r="BF318" i="7"/>
  <c r="BF277" i="7"/>
  <c r="CM293" i="7"/>
  <c r="AD238" i="7"/>
  <c r="BB333" i="7"/>
  <c r="AK272" i="7"/>
  <c r="W286" i="7"/>
  <c r="W300" i="7"/>
  <c r="BQ285" i="7"/>
  <c r="CQ323" i="7"/>
  <c r="R237" i="7"/>
  <c r="T250" i="7"/>
  <c r="CO262" i="7"/>
  <c r="BN337" i="7"/>
  <c r="R275" i="7"/>
  <c r="AS240" i="7"/>
  <c r="U257" i="7"/>
  <c r="AJ291" i="7"/>
  <c r="AW266" i="7"/>
  <c r="CF312" i="7"/>
  <c r="CX269" i="7"/>
  <c r="I299" i="7"/>
  <c r="AC281" i="7"/>
  <c r="F331" i="7"/>
  <c r="CQ339" i="7"/>
  <c r="BL286" i="7"/>
  <c r="BH283" i="7"/>
  <c r="BO292" i="7"/>
  <c r="BL294" i="7"/>
  <c r="DB237" i="7"/>
  <c r="AF333" i="7"/>
  <c r="CM311" i="7"/>
  <c r="CO337" i="7"/>
  <c r="AA238" i="7"/>
  <c r="CR331" i="7"/>
  <c r="CX264" i="7"/>
  <c r="CT336" i="7"/>
  <c r="I263" i="7"/>
  <c r="BU255" i="7"/>
  <c r="AX264" i="7"/>
  <c r="G329" i="7"/>
  <c r="BS327" i="7"/>
  <c r="DA305" i="7"/>
  <c r="CA271" i="7"/>
  <c r="AK319" i="7"/>
  <c r="AN340" i="7"/>
  <c r="AO290" i="7"/>
  <c r="F273" i="7"/>
  <c r="AJ297" i="7"/>
  <c r="BE276" i="7"/>
  <c r="BV316" i="7"/>
  <c r="AX321" i="7"/>
  <c r="BL282" i="7"/>
  <c r="AK280" i="7"/>
  <c r="BX302" i="7"/>
  <c r="AV259" i="7"/>
  <c r="CQ331" i="7"/>
  <c r="BI244" i="7"/>
  <c r="CU314" i="7"/>
  <c r="BB252" i="7"/>
  <c r="AO337" i="7"/>
  <c r="V307" i="7"/>
  <c r="DF289" i="7"/>
  <c r="BH331" i="7"/>
  <c r="Z279" i="7"/>
  <c r="Z306" i="7"/>
  <c r="AW321" i="7"/>
  <c r="BZ325" i="7"/>
  <c r="CA314" i="7"/>
  <c r="BD321" i="7"/>
  <c r="BG251" i="7"/>
  <c r="BW238" i="7"/>
  <c r="CB310" i="7"/>
  <c r="N277" i="7"/>
  <c r="CZ284" i="7"/>
  <c r="AI257" i="7"/>
  <c r="AF296" i="7"/>
  <c r="AH313" i="7"/>
  <c r="AH317" i="7"/>
  <c r="AY328" i="7"/>
  <c r="CF290" i="7"/>
  <c r="CM265" i="7"/>
  <c r="CA336" i="7"/>
  <c r="AX268" i="7"/>
  <c r="X316" i="7"/>
  <c r="CH310" i="7"/>
  <c r="DB254" i="7"/>
  <c r="BL241" i="7"/>
  <c r="BW321" i="7"/>
  <c r="AK333" i="7"/>
  <c r="AW319" i="7"/>
  <c r="BH297" i="7"/>
  <c r="CH270" i="7"/>
  <c r="AP279" i="7"/>
  <c r="Y318" i="7"/>
  <c r="CC312" i="7"/>
  <c r="W261" i="7"/>
  <c r="CT274" i="7"/>
  <c r="AW280" i="7"/>
  <c r="BH268" i="7"/>
  <c r="AG253" i="7"/>
  <c r="AC315" i="7"/>
  <c r="AR316" i="7"/>
  <c r="BC287" i="7"/>
  <c r="BP294" i="7"/>
  <c r="CX266" i="7"/>
  <c r="CC256" i="7"/>
  <c r="DE253" i="7"/>
  <c r="BH298" i="7"/>
  <c r="AO326" i="7"/>
  <c r="CH267" i="7"/>
  <c r="AW251" i="7"/>
  <c r="AO265" i="7"/>
  <c r="CQ319" i="7"/>
  <c r="BN291" i="7"/>
  <c r="AB294" i="7"/>
  <c r="AP277" i="7"/>
  <c r="BW261" i="7"/>
  <c r="P316" i="7"/>
  <c r="M337" i="7"/>
  <c r="BK263" i="7"/>
  <c r="O325" i="7"/>
  <c r="AI324" i="7"/>
  <c r="BL265" i="7"/>
  <c r="O263" i="7"/>
  <c r="BB312" i="7"/>
  <c r="CR319" i="7"/>
  <c r="AW240" i="7"/>
  <c r="AE269" i="7"/>
  <c r="AH293" i="7"/>
  <c r="R327" i="7"/>
  <c r="BU338" i="7"/>
  <c r="CK340" i="7"/>
  <c r="DC310" i="7"/>
  <c r="O338" i="7"/>
  <c r="Q322" i="7"/>
  <c r="AO240" i="7"/>
  <c r="CZ259" i="7"/>
  <c r="BV305" i="7"/>
  <c r="P294" i="7"/>
  <c r="AK242" i="7"/>
  <c r="AQ257" i="7"/>
  <c r="BP298" i="7"/>
  <c r="CG307" i="7"/>
  <c r="BW271" i="7"/>
  <c r="CZ320" i="7"/>
  <c r="AP336" i="7"/>
  <c r="BJ277" i="7"/>
  <c r="BH235" i="7"/>
  <c r="CR271" i="7"/>
  <c r="AE275" i="7"/>
  <c r="CC285" i="7"/>
  <c r="CG262" i="7"/>
  <c r="CD331" i="7"/>
  <c r="E277" i="7"/>
  <c r="AM269" i="7"/>
  <c r="AU238" i="7"/>
  <c r="Z277" i="7"/>
  <c r="CU313" i="7"/>
  <c r="X289" i="7"/>
  <c r="CI319" i="7"/>
  <c r="AF234" i="7"/>
  <c r="BE309" i="7"/>
  <c r="CT315" i="7"/>
  <c r="BP243" i="7"/>
  <c r="CM254" i="7"/>
  <c r="CU322" i="7"/>
  <c r="AX263" i="7"/>
  <c r="CF275" i="7"/>
  <c r="DD265" i="7"/>
  <c r="AN278" i="7"/>
  <c r="AQ246" i="7"/>
  <c r="BK338" i="7"/>
  <c r="AI242" i="7"/>
  <c r="BT292" i="7"/>
  <c r="N306" i="7"/>
  <c r="AD297" i="7"/>
  <c r="F298" i="7"/>
  <c r="Y262" i="7"/>
  <c r="BI282" i="7"/>
  <c r="BP333" i="7"/>
  <c r="AR253" i="7"/>
  <c r="F292" i="7"/>
  <c r="AZ275" i="7"/>
  <c r="AU330" i="7"/>
  <c r="AR318" i="7"/>
  <c r="BN313" i="7"/>
  <c r="AB270" i="7"/>
  <c r="CZ333" i="7"/>
  <c r="BJ328" i="7"/>
  <c r="AA310" i="7"/>
  <c r="CI279" i="7"/>
  <c r="S233" i="7"/>
  <c r="AQ264" i="7"/>
  <c r="AX307" i="7"/>
  <c r="AN262" i="7"/>
  <c r="N292" i="7"/>
  <c r="AE328" i="7"/>
  <c r="CI283" i="7"/>
  <c r="AM287" i="7"/>
  <c r="BS335" i="7"/>
  <c r="AU324" i="7"/>
  <c r="DD267" i="7"/>
  <c r="V268" i="7"/>
  <c r="CT288" i="7"/>
  <c r="DG298" i="7"/>
  <c r="BU328" i="7"/>
  <c r="CI253" i="7"/>
  <c r="DC258" i="7"/>
  <c r="CG290" i="7"/>
  <c r="S297" i="7"/>
  <c r="T315" i="7"/>
  <c r="K281" i="7"/>
  <c r="BA252" i="7"/>
  <c r="BO315" i="7"/>
  <c r="BE328" i="7"/>
  <c r="AK239" i="7"/>
  <c r="AG332" i="7"/>
  <c r="CI337" i="7"/>
  <c r="BL236" i="7"/>
  <c r="CF292" i="7"/>
  <c r="BC332" i="7"/>
  <c r="CX270" i="7"/>
  <c r="BK269" i="7"/>
  <c r="CD262" i="7"/>
  <c r="AA307" i="7"/>
  <c r="AE253" i="7"/>
  <c r="AK273" i="7"/>
  <c r="CF339" i="7"/>
  <c r="AP319" i="7"/>
  <c r="AV306" i="7"/>
  <c r="BF309" i="7"/>
  <c r="AK313" i="7"/>
  <c r="M258" i="7"/>
  <c r="BU235" i="7"/>
  <c r="AT330" i="7"/>
  <c r="CD311" i="7"/>
  <c r="BH239" i="7"/>
  <c r="BO275" i="7"/>
  <c r="P238" i="7"/>
  <c r="L295" i="7"/>
  <c r="CP265" i="7"/>
  <c r="AD294" i="7"/>
  <c r="CZ326" i="7"/>
  <c r="F312" i="7"/>
  <c r="AL334" i="7"/>
  <c r="BX325" i="7"/>
  <c r="AM332" i="7"/>
  <c r="BH233" i="7"/>
  <c r="I338" i="7"/>
  <c r="CU248" i="7"/>
  <c r="T254" i="7"/>
  <c r="CJ299" i="7"/>
  <c r="CT251" i="7"/>
  <c r="Q284" i="7"/>
  <c r="CS293" i="7"/>
  <c r="M326" i="7"/>
  <c r="AC301" i="7"/>
  <c r="H304" i="7"/>
  <c r="AG325" i="7"/>
  <c r="CO311" i="7"/>
  <c r="AW305" i="7"/>
  <c r="CA274" i="7"/>
  <c r="CQ340" i="7"/>
  <c r="CB251" i="7"/>
  <c r="BO234" i="7"/>
  <c r="AQ239" i="7"/>
  <c r="P269" i="7"/>
  <c r="AU316" i="7"/>
  <c r="BD267" i="7"/>
  <c r="S312" i="7"/>
  <c r="G281" i="7"/>
  <c r="AV297" i="7"/>
  <c r="H309" i="7"/>
  <c r="BT333" i="7"/>
  <c r="BO233" i="7"/>
  <c r="BT268" i="7"/>
  <c r="Y252" i="7"/>
  <c r="CJ239" i="7"/>
  <c r="Z305" i="7"/>
  <c r="AS339" i="7"/>
  <c r="P260" i="7"/>
  <c r="CG273" i="7"/>
  <c r="BE307" i="7"/>
  <c r="BT247" i="7"/>
  <c r="CO325" i="7"/>
  <c r="P268" i="7"/>
  <c r="AI305" i="7"/>
  <c r="CT339" i="7"/>
  <c r="CS278" i="7"/>
  <c r="BA250" i="7"/>
  <c r="AG276" i="7"/>
  <c r="CA237" i="7"/>
  <c r="BD282" i="7"/>
  <c r="CK288" i="7"/>
  <c r="CY338" i="7"/>
  <c r="CR301" i="7"/>
  <c r="AY261" i="7"/>
  <c r="DA279" i="7"/>
  <c r="BF268" i="7"/>
  <c r="DB241" i="7"/>
  <c r="CR260" i="7"/>
  <c r="DG335" i="7"/>
  <c r="CR334" i="7"/>
  <c r="BJ332" i="7"/>
  <c r="CB313" i="7"/>
  <c r="BX312" i="7"/>
  <c r="DD281" i="7"/>
  <c r="T289" i="7"/>
  <c r="BH290" i="7"/>
  <c r="AX249" i="7"/>
  <c r="AQ333" i="7"/>
  <c r="BN235" i="7"/>
  <c r="CU308" i="7"/>
  <c r="AC245" i="7"/>
  <c r="BB273" i="7"/>
  <c r="AA278" i="7"/>
  <c r="BK241" i="7"/>
  <c r="AD273" i="7"/>
  <c r="AU246" i="7"/>
  <c r="DA301" i="7"/>
  <c r="BA339" i="7"/>
  <c r="AP333" i="7"/>
  <c r="AV285" i="7"/>
  <c r="BG310" i="7"/>
  <c r="BP321" i="7"/>
  <c r="BV249" i="7"/>
  <c r="AI335" i="7"/>
  <c r="BP263" i="7"/>
  <c r="BA326" i="7"/>
  <c r="CD256" i="7"/>
  <c r="CZ233" i="7"/>
  <c r="CI257" i="7"/>
  <c r="BH247" i="7"/>
  <c r="Q254" i="7"/>
  <c r="W295" i="7"/>
  <c r="CR328" i="7"/>
  <c r="DF300" i="7"/>
  <c r="BC300" i="7"/>
  <c r="AA267" i="7"/>
  <c r="CI282" i="7"/>
  <c r="DD319" i="7"/>
  <c r="V295" i="7"/>
  <c r="AD275" i="7"/>
  <c r="BQ323" i="7"/>
  <c r="AC235" i="7"/>
  <c r="AI261" i="7"/>
  <c r="BN251" i="7"/>
  <c r="W265" i="7"/>
  <c r="BO306" i="7"/>
  <c r="CQ235" i="7"/>
  <c r="CL279" i="7"/>
  <c r="CO338" i="7"/>
  <c r="L285" i="7"/>
  <c r="BQ306" i="7"/>
  <c r="I332" i="7"/>
  <c r="J285" i="7"/>
  <c r="O238" i="7"/>
  <c r="DB258" i="7"/>
  <c r="V322" i="7"/>
  <c r="E325" i="7"/>
  <c r="DB271" i="7"/>
  <c r="AU243" i="7"/>
  <c r="CU241" i="7"/>
  <c r="AX324" i="7"/>
  <c r="CW334" i="7"/>
  <c r="S242" i="7"/>
  <c r="CL251" i="7"/>
  <c r="DG286" i="7"/>
  <c r="AA251" i="7"/>
  <c r="BZ309" i="7"/>
  <c r="AG295" i="7"/>
  <c r="CI286" i="7"/>
  <c r="AF247" i="7"/>
  <c r="BA316" i="7"/>
  <c r="CC259" i="7"/>
  <c r="S338" i="7"/>
  <c r="AC288" i="7"/>
  <c r="BX255" i="7"/>
  <c r="AZ287" i="7"/>
  <c r="E337" i="7"/>
  <c r="AX331" i="7"/>
  <c r="BD299" i="7"/>
  <c r="H300" i="7"/>
  <c r="AP318" i="7"/>
  <c r="BY289" i="7"/>
  <c r="BW281" i="7"/>
  <c r="R266" i="7"/>
  <c r="CQ327" i="7"/>
  <c r="BF293" i="7"/>
  <c r="CB266" i="7"/>
  <c r="BI338" i="7"/>
  <c r="AD291" i="7"/>
  <c r="T275" i="7"/>
  <c r="AY309" i="7"/>
  <c r="AR243" i="7"/>
  <c r="CS238" i="7"/>
  <c r="BO338" i="7"/>
  <c r="CB294" i="7"/>
  <c r="DB317" i="7"/>
  <c r="BM234" i="7"/>
  <c r="H296" i="7"/>
  <c r="DA299" i="7"/>
  <c r="AV234" i="7"/>
  <c r="CB243" i="7"/>
  <c r="BH327" i="7"/>
  <c r="CG304" i="7"/>
  <c r="CU315" i="7"/>
  <c r="CU285" i="7"/>
  <c r="BX327" i="7"/>
  <c r="BL318" i="7"/>
  <c r="X261" i="7"/>
  <c r="BM304" i="7"/>
  <c r="AQ315" i="7"/>
  <c r="AM264" i="7"/>
  <c r="BD296" i="7"/>
  <c r="CI243" i="7"/>
  <c r="AT257" i="7"/>
  <c r="S299" i="7"/>
  <c r="CX340" i="7"/>
  <c r="CZ321" i="7"/>
  <c r="CU268" i="7"/>
  <c r="BL293" i="7"/>
  <c r="X246" i="7"/>
  <c r="BN278" i="7"/>
  <c r="J245" i="7"/>
  <c r="CG301" i="7"/>
  <c r="CJ279" i="7"/>
  <c r="CA266" i="7"/>
  <c r="BJ235" i="7"/>
  <c r="AH290" i="7"/>
  <c r="BX330" i="7"/>
  <c r="BN306" i="7"/>
  <c r="S334" i="7"/>
  <c r="CM291" i="7"/>
  <c r="CH315" i="7"/>
  <c r="CK244" i="7"/>
  <c r="AC311" i="7"/>
  <c r="AT284" i="7"/>
  <c r="CC301" i="7"/>
  <c r="DG302" i="7"/>
  <c r="BI323" i="7"/>
  <c r="BI292" i="7"/>
  <c r="CA335" i="7"/>
  <c r="CP329" i="7"/>
  <c r="BY321" i="7"/>
  <c r="G318" i="7"/>
  <c r="BC272" i="7"/>
  <c r="CY257" i="7"/>
  <c r="AV290" i="7"/>
  <c r="E252" i="7"/>
  <c r="BU272" i="7"/>
  <c r="AY250" i="7"/>
  <c r="AZ308" i="7"/>
  <c r="BL274" i="7"/>
  <c r="CR324" i="7"/>
  <c r="CB288" i="7"/>
  <c r="BG250" i="7"/>
  <c r="CF234" i="7"/>
  <c r="AD240" i="7"/>
  <c r="BY265" i="7"/>
  <c r="CW339" i="7"/>
  <c r="AZ303" i="7"/>
  <c r="F339" i="7"/>
  <c r="AR242" i="7"/>
  <c r="CJ263" i="7"/>
  <c r="N271" i="7"/>
  <c r="DA234" i="7"/>
  <c r="CE264" i="7"/>
  <c r="CS241" i="7"/>
  <c r="BO264" i="7"/>
  <c r="BI324" i="7"/>
  <c r="O334" i="7"/>
  <c r="DA284" i="7"/>
  <c r="BK244" i="7"/>
  <c r="CW309" i="7"/>
  <c r="AH307" i="7"/>
  <c r="T235" i="7"/>
  <c r="BT307" i="7"/>
  <c r="AD257" i="7"/>
  <c r="W234" i="7"/>
  <c r="AW282" i="7"/>
  <c r="U310" i="7"/>
  <c r="AD324" i="7"/>
  <c r="BD326" i="7"/>
  <c r="DG263" i="7"/>
  <c r="CX337" i="7"/>
  <c r="AZ240" i="7"/>
  <c r="AZ284" i="7"/>
  <c r="BU305" i="7"/>
  <c r="CP247" i="7"/>
  <c r="BI250" i="7"/>
  <c r="CX328" i="7"/>
  <c r="BB295" i="7"/>
  <c r="O240" i="7"/>
  <c r="BO269" i="7"/>
  <c r="BY328" i="7"/>
  <c r="AJ319" i="7"/>
  <c r="BN300" i="7"/>
  <c r="O339" i="7"/>
  <c r="T284" i="7"/>
  <c r="CP280" i="7"/>
  <c r="H266" i="7"/>
  <c r="BT303" i="7"/>
  <c r="AP258" i="7"/>
  <c r="AF295" i="7"/>
  <c r="CE337" i="7"/>
  <c r="BC328" i="7"/>
  <c r="AL268" i="7"/>
  <c r="BE292" i="7"/>
  <c r="AD237" i="7"/>
  <c r="BR327" i="7"/>
  <c r="CG253" i="7"/>
  <c r="BH289" i="7"/>
  <c r="AA325" i="7"/>
  <c r="CW318" i="7"/>
  <c r="L298" i="7"/>
  <c r="DD237" i="7"/>
  <c r="BG315" i="7"/>
  <c r="V249" i="7"/>
  <c r="F291" i="7"/>
  <c r="BX333" i="7"/>
  <c r="BI334" i="7"/>
  <c r="BL239" i="7"/>
  <c r="CT301" i="7"/>
  <c r="O299" i="7"/>
  <c r="BC297" i="7"/>
  <c r="F327" i="7"/>
  <c r="BD308" i="7"/>
  <c r="AS333" i="7"/>
  <c r="BM298" i="7"/>
  <c r="AC312" i="7"/>
  <c r="V298" i="7"/>
  <c r="CW320" i="7"/>
  <c r="P285" i="7"/>
  <c r="BC333" i="7"/>
  <c r="X311" i="7"/>
  <c r="AO241" i="7"/>
  <c r="F246" i="7"/>
  <c r="CA276" i="7"/>
  <c r="AH339" i="7"/>
  <c r="CU257" i="7"/>
  <c r="R292" i="7"/>
  <c r="CK318" i="7"/>
  <c r="BS273" i="7"/>
  <c r="DD251" i="7"/>
  <c r="BZ249" i="7"/>
  <c r="K283" i="7"/>
  <c r="AH282" i="7"/>
  <c r="V271" i="7"/>
  <c r="AA338" i="7"/>
  <c r="AF334" i="7"/>
  <c r="BD252" i="7"/>
  <c r="N318" i="7"/>
  <c r="BS333" i="7"/>
  <c r="BC330" i="7"/>
  <c r="BO240" i="7"/>
  <c r="CB285" i="7"/>
  <c r="BW283" i="7"/>
  <c r="AQ241" i="7"/>
  <c r="U306" i="7"/>
  <c r="AZ266" i="7"/>
  <c r="Q288" i="7"/>
  <c r="BU316" i="7"/>
  <c r="CL260" i="7"/>
  <c r="AF320" i="7"/>
  <c r="BD318" i="7"/>
  <c r="CO268" i="7"/>
  <c r="K257" i="7"/>
  <c r="CE252" i="7"/>
  <c r="CI250" i="7"/>
  <c r="BT255" i="7"/>
  <c r="J291" i="7"/>
  <c r="BP311" i="7"/>
  <c r="AM245" i="7"/>
  <c r="G283" i="7"/>
  <c r="BQ255" i="7"/>
  <c r="BC317" i="7"/>
  <c r="BK333" i="7"/>
  <c r="AG327" i="7"/>
  <c r="DB316" i="7"/>
  <c r="BP300" i="7"/>
  <c r="CG264" i="7"/>
  <c r="K319" i="7"/>
  <c r="BH304" i="7"/>
  <c r="CI307" i="7"/>
  <c r="CF293" i="7"/>
  <c r="AG331" i="7"/>
  <c r="N312" i="7"/>
  <c r="CJ336" i="7"/>
  <c r="CT244" i="7"/>
  <c r="BY294" i="7"/>
  <c r="BA251" i="7"/>
  <c r="G327" i="7"/>
  <c r="BC295" i="7"/>
  <c r="AT314" i="7"/>
  <c r="CC266" i="7"/>
  <c r="M336" i="7"/>
  <c r="BQ241" i="7"/>
  <c r="AZ282" i="7"/>
  <c r="BC236" i="7"/>
  <c r="AU306" i="7"/>
  <c r="BW311" i="7"/>
  <c r="AA294" i="7"/>
  <c r="X241" i="7"/>
  <c r="BY312" i="7"/>
  <c r="BP303" i="7"/>
  <c r="Z340" i="7"/>
  <c r="BT241" i="7"/>
  <c r="CB249" i="7"/>
  <c r="BE308" i="7"/>
  <c r="AF237" i="7"/>
  <c r="BC238" i="7"/>
  <c r="AR245" i="7"/>
  <c r="AC267" i="7"/>
  <c r="N296" i="7"/>
  <c r="CL243" i="7"/>
  <c r="BA335" i="7"/>
  <c r="BM313" i="7"/>
  <c r="BP320" i="7"/>
  <c r="BZ265" i="7"/>
  <c r="DA240" i="7"/>
  <c r="CJ253" i="7"/>
  <c r="BB244" i="7"/>
  <c r="AB256" i="7"/>
  <c r="CB295" i="7"/>
  <c r="AJ313" i="7"/>
  <c r="CN292" i="7"/>
  <c r="AA272" i="7"/>
  <c r="S253" i="7"/>
  <c r="L316" i="7"/>
  <c r="BF340" i="7"/>
  <c r="AX258" i="7"/>
  <c r="BI264" i="7"/>
  <c r="BB335" i="7"/>
  <c r="AQ255" i="7"/>
  <c r="F279" i="7"/>
  <c r="BX290" i="7"/>
  <c r="AE329" i="7"/>
  <c r="G298" i="7"/>
  <c r="CD319" i="7"/>
  <c r="BU326" i="7"/>
  <c r="CN233" i="7"/>
  <c r="BV250" i="7"/>
  <c r="J233" i="7"/>
  <c r="BS275" i="7"/>
  <c r="BW298" i="7"/>
  <c r="DF307" i="7"/>
  <c r="BG265" i="7"/>
  <c r="BE314" i="7"/>
  <c r="P244" i="7"/>
  <c r="CC268" i="7"/>
  <c r="BB319" i="7"/>
  <c r="AR259" i="7"/>
  <c r="AX241" i="7"/>
  <c r="BH258" i="7"/>
  <c r="BP292" i="7"/>
  <c r="BQ340" i="7"/>
  <c r="BO241" i="7"/>
  <c r="Z301" i="7"/>
  <c r="H239" i="7"/>
  <c r="R319" i="7"/>
  <c r="CE234" i="7"/>
  <c r="AP315" i="7"/>
  <c r="Y253" i="7"/>
  <c r="BR294" i="7"/>
  <c r="AS284" i="7"/>
  <c r="BP278" i="7"/>
  <c r="CB317" i="7"/>
  <c r="DF235" i="7"/>
  <c r="CS272" i="7"/>
  <c r="BF294" i="7"/>
  <c r="V276" i="7"/>
  <c r="CE334" i="7"/>
  <c r="CA318" i="7"/>
  <c r="BH313" i="7"/>
  <c r="AW264" i="7"/>
  <c r="H325" i="7"/>
  <c r="BE258" i="7"/>
  <c r="AA317" i="7"/>
  <c r="BK267" i="7"/>
  <c r="X301" i="7"/>
  <c r="BK325" i="7"/>
  <c r="BI302" i="7"/>
  <c r="AT255" i="7"/>
  <c r="G289" i="7"/>
  <c r="CG242" i="7"/>
  <c r="BT291" i="7"/>
  <c r="AQ244" i="7"/>
  <c r="BN274" i="7"/>
  <c r="DA309" i="7"/>
  <c r="BF322" i="7"/>
  <c r="L239" i="7"/>
  <c r="CW260" i="7"/>
  <c r="AO303" i="7"/>
  <c r="AD332" i="7"/>
  <c r="CS257" i="7"/>
  <c r="BW328" i="7"/>
  <c r="CC277" i="7"/>
  <c r="CK239" i="7"/>
  <c r="AX291" i="7"/>
  <c r="AP307" i="7"/>
  <c r="BG322" i="7"/>
  <c r="CR333" i="7"/>
  <c r="AB286" i="7"/>
  <c r="BN261" i="7"/>
  <c r="CJ307" i="7"/>
  <c r="N334" i="7"/>
  <c r="DD307" i="7"/>
  <c r="W332" i="7"/>
  <c r="BD336" i="7"/>
  <c r="K242" i="7"/>
  <c r="CI295" i="7"/>
  <c r="AT258" i="7"/>
  <c r="DD266" i="7"/>
  <c r="AE256" i="7"/>
  <c r="BD270" i="7"/>
  <c r="CY335" i="7"/>
  <c r="BO298" i="7"/>
  <c r="Q246" i="7"/>
  <c r="S326" i="7"/>
  <c r="CA299" i="7"/>
  <c r="BN233" i="7"/>
  <c r="V293" i="7"/>
  <c r="H321" i="7"/>
  <c r="CX298" i="7"/>
  <c r="E259" i="7"/>
  <c r="X271" i="7"/>
  <c r="U237" i="7"/>
  <c r="M235" i="7"/>
  <c r="BO285" i="7"/>
  <c r="AX278" i="7"/>
  <c r="U261" i="7"/>
  <c r="AD284" i="7"/>
  <c r="CO273" i="7"/>
  <c r="U313" i="7"/>
  <c r="AK288" i="7"/>
  <c r="CH296" i="7"/>
  <c r="CW288" i="7"/>
  <c r="CU240" i="7"/>
  <c r="E266" i="7"/>
  <c r="CV292" i="7"/>
  <c r="BH301" i="7"/>
  <c r="BC339" i="7"/>
  <c r="AW291" i="7"/>
  <c r="AZ270" i="7"/>
  <c r="I322" i="7"/>
  <c r="N286" i="7"/>
  <c r="DD311" i="7"/>
  <c r="V239" i="7"/>
  <c r="CT313" i="7"/>
  <c r="BD301" i="7"/>
  <c r="BL316" i="7"/>
  <c r="AR295" i="7"/>
  <c r="BH272" i="7"/>
  <c r="AZ269" i="7"/>
  <c r="CS323" i="7"/>
  <c r="L292" i="7"/>
  <c r="E322" i="7"/>
  <c r="G236" i="7"/>
  <c r="U299" i="7"/>
  <c r="V303" i="7"/>
  <c r="CT290" i="7"/>
  <c r="AG318" i="7"/>
  <c r="CH293" i="7"/>
  <c r="CP312" i="7"/>
  <c r="CV337" i="7"/>
  <c r="O291" i="7"/>
  <c r="S296" i="7"/>
  <c r="BD309" i="7"/>
  <c r="BW332" i="7"/>
  <c r="BM263" i="7"/>
  <c r="AL240" i="7"/>
  <c r="DG316" i="7"/>
  <c r="CI284" i="7"/>
  <c r="CV285" i="7"/>
  <c r="AK303" i="7"/>
  <c r="CH303" i="7"/>
  <c r="AR328" i="7"/>
  <c r="BL278" i="7"/>
  <c r="BO251" i="7"/>
  <c r="BG324" i="7"/>
  <c r="BA283" i="7"/>
  <c r="CA248" i="7"/>
  <c r="BY276" i="7"/>
  <c r="I327" i="7"/>
  <c r="BP308" i="7"/>
  <c r="DB235" i="7"/>
  <c r="AU258" i="7"/>
  <c r="CP300" i="7"/>
  <c r="CK254" i="7"/>
  <c r="BV244" i="7"/>
  <c r="BG275" i="7"/>
  <c r="AE267" i="7"/>
  <c r="CY310" i="7"/>
  <c r="T274" i="7"/>
  <c r="Y324" i="7"/>
  <c r="CA315" i="7"/>
  <c r="BU295" i="7"/>
  <c r="BY337" i="7"/>
  <c r="CC320" i="7"/>
  <c r="CG323" i="7"/>
  <c r="DA320" i="7"/>
  <c r="AU297" i="7"/>
  <c r="AK244" i="7"/>
  <c r="AL301" i="7"/>
  <c r="CU304" i="7"/>
  <c r="H322" i="7"/>
  <c r="CX316" i="7"/>
  <c r="CQ241" i="7"/>
  <c r="DF271" i="7"/>
  <c r="AD320" i="7"/>
  <c r="AN273" i="7"/>
  <c r="R321" i="7"/>
  <c r="DD313" i="7"/>
  <c r="DD297" i="7"/>
  <c r="CF314" i="7"/>
  <c r="DD255" i="7"/>
  <c r="DC295" i="7"/>
  <c r="S257" i="7"/>
  <c r="AJ286" i="7"/>
  <c r="AW337" i="7"/>
  <c r="CX294" i="7"/>
  <c r="BM261" i="7"/>
  <c r="J278" i="7"/>
  <c r="CA235" i="7"/>
  <c r="W275" i="7"/>
  <c r="BC276" i="7"/>
  <c r="BX337" i="7"/>
  <c r="BA313" i="7"/>
  <c r="AH322" i="7"/>
  <c r="CZ266" i="7"/>
  <c r="CB320" i="7"/>
  <c r="CN334" i="7"/>
  <c r="CS287" i="7"/>
  <c r="R328" i="7"/>
  <c r="BB288" i="7"/>
  <c r="BY253" i="7"/>
  <c r="CZ238" i="7"/>
  <c r="CM310" i="7"/>
  <c r="CN262" i="7"/>
  <c r="N269" i="7"/>
  <c r="BL285" i="7"/>
  <c r="AF319" i="7"/>
  <c r="BW302" i="7"/>
  <c r="CN303" i="7"/>
  <c r="CX282" i="7"/>
  <c r="R271" i="7"/>
  <c r="BT317" i="7"/>
  <c r="DG249" i="7"/>
  <c r="DC314" i="7"/>
  <c r="CK264" i="7"/>
  <c r="S267" i="7"/>
  <c r="BG263" i="7"/>
  <c r="BW334" i="7"/>
  <c r="Z253" i="7"/>
  <c r="BG291" i="7"/>
  <c r="CT338" i="7"/>
  <c r="S317" i="7"/>
  <c r="V255" i="7"/>
  <c r="BT318" i="7"/>
  <c r="CD303" i="7"/>
  <c r="BL327" i="7"/>
  <c r="CU312" i="7"/>
  <c r="AW290" i="7"/>
  <c r="BK253" i="7"/>
  <c r="L329" i="7"/>
  <c r="Y291" i="7"/>
  <c r="P237" i="7"/>
  <c r="CI327" i="7"/>
  <c r="AM258" i="7"/>
  <c r="H236" i="7"/>
  <c r="DB250" i="7"/>
  <c r="BA254" i="7"/>
  <c r="Q294" i="7"/>
  <c r="P335" i="7"/>
  <c r="G312" i="7"/>
  <c r="AM285" i="7"/>
  <c r="AV284" i="7"/>
  <c r="CT248" i="7"/>
  <c r="AG312" i="7"/>
  <c r="BF315" i="7"/>
  <c r="AM262" i="7"/>
  <c r="CD333" i="7"/>
  <c r="U332" i="7"/>
  <c r="BK276" i="7"/>
  <c r="BN259" i="7"/>
  <c r="BK317" i="7"/>
  <c r="Y244" i="7"/>
  <c r="L271" i="7"/>
  <c r="O274" i="7"/>
  <c r="AT326" i="7"/>
  <c r="AW249" i="7"/>
  <c r="CT316" i="7"/>
  <c r="I298" i="7"/>
  <c r="BE330" i="7"/>
  <c r="CM306" i="7"/>
  <c r="BP327" i="7"/>
  <c r="BK268" i="7"/>
  <c r="BD277" i="7"/>
  <c r="CD240" i="7"/>
  <c r="BB264" i="7"/>
  <c r="AZ253" i="7"/>
  <c r="DC282" i="7"/>
  <c r="J265" i="7"/>
  <c r="CF243" i="7"/>
  <c r="CJ320" i="7"/>
  <c r="AO246" i="7"/>
  <c r="J322" i="7"/>
  <c r="BB237" i="7"/>
  <c r="AH326" i="7"/>
  <c r="K318" i="7"/>
  <c r="DC334" i="7"/>
  <c r="CR306" i="7"/>
  <c r="CP298" i="7"/>
  <c r="F304" i="7"/>
  <c r="CO303" i="7"/>
  <c r="BQ278" i="7"/>
  <c r="E334" i="7"/>
  <c r="AM268" i="7"/>
  <c r="AZ337" i="7"/>
  <c r="BX273" i="7"/>
  <c r="DE240" i="7"/>
  <c r="CH252" i="7"/>
  <c r="AX267" i="7"/>
  <c r="AU305" i="7"/>
  <c r="L267" i="7"/>
  <c r="I244" i="7"/>
  <c r="AB296" i="7"/>
  <c r="BC318" i="7"/>
  <c r="Z260" i="7"/>
  <c r="AN320" i="7"/>
  <c r="CG236" i="7"/>
  <c r="CN289" i="7"/>
  <c r="CR291" i="7"/>
  <c r="CM317" i="7"/>
  <c r="CD322" i="7"/>
  <c r="AG256" i="7"/>
  <c r="L320" i="7"/>
  <c r="AE324" i="7"/>
  <c r="CA257" i="7"/>
  <c r="CO251" i="7"/>
  <c r="BT256" i="7"/>
  <c r="CB298" i="7"/>
  <c r="CB283" i="7"/>
  <c r="CF322" i="7"/>
  <c r="K243" i="7"/>
  <c r="BU302" i="7"/>
  <c r="AH240" i="7"/>
  <c r="CI270" i="7"/>
  <c r="CN257" i="7"/>
  <c r="Y294" i="7"/>
  <c r="Z303" i="7"/>
  <c r="DA239" i="7"/>
  <c r="BO312" i="7"/>
  <c r="CG276" i="7"/>
  <c r="BR278" i="7"/>
  <c r="BW295" i="7"/>
  <c r="CZ297" i="7"/>
  <c r="BM244" i="7"/>
  <c r="CG258" i="7"/>
  <c r="DB275" i="7"/>
  <c r="CD289" i="7"/>
  <c r="N252" i="7"/>
  <c r="S335" i="7"/>
  <c r="CU269" i="7"/>
  <c r="X322" i="7"/>
  <c r="AT333" i="7"/>
  <c r="CE244" i="7"/>
  <c r="H240" i="7"/>
  <c r="BF241" i="7"/>
  <c r="BQ291" i="7"/>
  <c r="AV336" i="7"/>
  <c r="CY248" i="7"/>
  <c r="BL249" i="7"/>
  <c r="CC288" i="7"/>
  <c r="DF252" i="7"/>
  <c r="DC268" i="7"/>
  <c r="BR241" i="7"/>
  <c r="AM275" i="7"/>
  <c r="AE272" i="7"/>
  <c r="CH307" i="7"/>
  <c r="DB280" i="7"/>
  <c r="AZ272" i="7"/>
  <c r="BR319" i="7"/>
  <c r="BK339" i="7"/>
  <c r="CM336" i="7"/>
  <c r="CA265" i="7"/>
  <c r="BA317" i="7"/>
  <c r="T333" i="7"/>
  <c r="BD248" i="7"/>
  <c r="CE250" i="7"/>
  <c r="AQ279" i="7"/>
  <c r="BI272" i="7"/>
  <c r="AW245" i="7"/>
  <c r="CS313" i="7"/>
  <c r="L237" i="7"/>
  <c r="AC256" i="7"/>
  <c r="AZ244" i="7"/>
  <c r="AT242" i="7"/>
  <c r="AQ338" i="7"/>
  <c r="W260" i="7"/>
  <c r="BH234" i="7"/>
  <c r="AQ283" i="7"/>
  <c r="AO316" i="7"/>
  <c r="AL317" i="7"/>
  <c r="U328" i="7"/>
  <c r="BH328" i="7"/>
  <c r="BY313" i="7"/>
  <c r="AL323" i="7"/>
  <c r="AD282" i="7"/>
  <c r="O285" i="7"/>
  <c r="BJ298" i="7"/>
  <c r="AH255" i="7"/>
  <c r="AZ279" i="7"/>
  <c r="BB318" i="7"/>
  <c r="AT296" i="7"/>
  <c r="BN268" i="7"/>
  <c r="AP278" i="7"/>
  <c r="L315" i="7"/>
  <c r="DG277" i="7"/>
  <c r="P292" i="7"/>
  <c r="CR332" i="7"/>
  <c r="BG305" i="7"/>
  <c r="BH273" i="7"/>
  <c r="CE306" i="7"/>
  <c r="CM331" i="7"/>
  <c r="CC257" i="7"/>
  <c r="AO287" i="7"/>
  <c r="BN249" i="7"/>
  <c r="G324" i="7"/>
  <c r="K276" i="7"/>
  <c r="AN333" i="7"/>
  <c r="AV317" i="7"/>
  <c r="BI337" i="7"/>
  <c r="BX319" i="7"/>
  <c r="BM315" i="7"/>
  <c r="J320" i="7"/>
  <c r="CV304" i="7"/>
  <c r="X275" i="7"/>
  <c r="BS315" i="7"/>
  <c r="BD274" i="7"/>
  <c r="CY312" i="7"/>
  <c r="L259" i="7"/>
  <c r="AV265" i="7"/>
  <c r="DE262" i="7"/>
  <c r="BO302" i="7"/>
  <c r="U303" i="7"/>
  <c r="X312" i="7"/>
  <c r="BF267" i="7"/>
  <c r="K248" i="7"/>
  <c r="BT233" i="7"/>
  <c r="DA278" i="7"/>
  <c r="J260" i="7"/>
  <c r="N245" i="7"/>
  <c r="BG240" i="7"/>
  <c r="Y316" i="7"/>
  <c r="DF284" i="7"/>
  <c r="AB303" i="7"/>
  <c r="Y340" i="7"/>
  <c r="BS236" i="7"/>
  <c r="DB272" i="7"/>
  <c r="E291" i="7"/>
  <c r="BF308" i="7"/>
  <c r="DE235" i="7"/>
  <c r="AH329" i="7"/>
  <c r="BS303" i="7"/>
  <c r="CP326" i="7"/>
  <c r="CX325" i="7"/>
  <c r="P256" i="7"/>
  <c r="BZ333" i="7"/>
  <c r="Q265" i="7"/>
  <c r="CW266" i="7"/>
  <c r="BJ278" i="7"/>
  <c r="Y289" i="7"/>
  <c r="L269" i="7"/>
  <c r="CZ328" i="7"/>
  <c r="CM272" i="7"/>
  <c r="R234" i="7"/>
  <c r="AV240" i="7"/>
  <c r="BW250" i="7"/>
  <c r="AZ309" i="7"/>
  <c r="AT316" i="7"/>
  <c r="BD325" i="7"/>
  <c r="BJ292" i="7"/>
  <c r="BH256" i="7"/>
  <c r="CP249" i="7"/>
  <c r="R298" i="7"/>
  <c r="BD250" i="7"/>
  <c r="DG303" i="7"/>
  <c r="CY308" i="7"/>
  <c r="CJ305" i="7"/>
  <c r="DG259" i="7"/>
  <c r="BF256" i="7"/>
  <c r="CN323" i="7"/>
  <c r="CI278" i="7"/>
  <c r="CI242" i="7"/>
  <c r="J316" i="7"/>
  <c r="AV253" i="7"/>
  <c r="BD236" i="7"/>
  <c r="BL257" i="7"/>
  <c r="Q302" i="7"/>
  <c r="BH333" i="7"/>
  <c r="CB236" i="7"/>
  <c r="AH296" i="7"/>
  <c r="AM239" i="7"/>
  <c r="X278" i="7"/>
  <c r="AK254" i="7"/>
  <c r="S282" i="7"/>
  <c r="I233" i="7"/>
  <c r="CN240" i="7"/>
  <c r="BW270" i="7"/>
  <c r="M277" i="7"/>
  <c r="AN252" i="7"/>
  <c r="BM336" i="7"/>
  <c r="CP323" i="7"/>
  <c r="F321" i="7"/>
  <c r="CP331" i="7"/>
  <c r="BL329" i="7"/>
  <c r="AA263" i="7"/>
  <c r="K331" i="7"/>
  <c r="AI308" i="7"/>
  <c r="AR237" i="7"/>
  <c r="DC285" i="7"/>
  <c r="AV339" i="7"/>
  <c r="AU325" i="7"/>
  <c r="BT275" i="7"/>
  <c r="BQ270" i="7"/>
  <c r="BP242" i="7"/>
  <c r="BE280" i="7"/>
  <c r="AN272" i="7"/>
  <c r="P305" i="7"/>
  <c r="M249" i="7"/>
  <c r="AV251" i="7"/>
  <c r="CB301" i="7"/>
  <c r="BW237" i="7"/>
  <c r="BF306" i="7"/>
  <c r="CV245" i="7"/>
  <c r="AX295" i="7"/>
  <c r="O277" i="7"/>
  <c r="X247" i="7"/>
  <c r="BY275" i="7"/>
  <c r="DG237" i="7"/>
  <c r="BJ271" i="7"/>
  <c r="F259" i="7"/>
  <c r="CH333" i="7"/>
  <c r="BY329" i="7"/>
  <c r="AW277" i="7"/>
  <c r="CF325" i="7"/>
  <c r="DG322" i="7"/>
  <c r="DE248" i="7"/>
  <c r="CN261" i="7"/>
  <c r="O246" i="7"/>
  <c r="BA239" i="7"/>
  <c r="AW239" i="7"/>
  <c r="BQ288" i="7"/>
  <c r="BL313" i="7"/>
  <c r="AY338" i="7"/>
  <c r="Z282" i="7"/>
  <c r="BL295" i="7"/>
  <c r="K269" i="7"/>
  <c r="AE279" i="7"/>
  <c r="BA319" i="7"/>
  <c r="AJ283" i="7"/>
  <c r="K236" i="7"/>
  <c r="DG315" i="7"/>
  <c r="BT309" i="7"/>
  <c r="AF233" i="7"/>
  <c r="BJ323" i="7"/>
  <c r="AQ259" i="7"/>
  <c r="CH339" i="7"/>
  <c r="BF295" i="7"/>
  <c r="AK337" i="7"/>
  <c r="BS340" i="7"/>
  <c r="BF263" i="7"/>
  <c r="H303" i="7"/>
  <c r="AL278" i="7"/>
  <c r="BK318" i="7"/>
  <c r="V296" i="7"/>
  <c r="O244" i="7"/>
  <c r="BG329" i="7"/>
  <c r="DG281" i="7"/>
  <c r="T270" i="7"/>
  <c r="AY281" i="7"/>
  <c r="I287" i="7"/>
  <c r="CV255" i="7"/>
  <c r="AY275" i="7"/>
  <c r="AQ318" i="7"/>
  <c r="BQ330" i="7"/>
  <c r="CZ281" i="7"/>
  <c r="CI233" i="7"/>
  <c r="CI313" i="7"/>
  <c r="H317" i="7"/>
  <c r="BG339" i="7"/>
  <c r="DG234" i="7"/>
  <c r="AU293" i="7"/>
  <c r="BJ237" i="7"/>
  <c r="AT311" i="7"/>
  <c r="AY286" i="7"/>
  <c r="CJ325" i="7"/>
  <c r="BW313" i="7"/>
  <c r="BL308" i="7"/>
  <c r="V337" i="7"/>
  <c r="BQ254" i="7"/>
  <c r="CB282" i="7"/>
  <c r="AH252" i="7"/>
  <c r="BD332" i="7"/>
  <c r="BI297" i="7"/>
  <c r="CC269" i="7"/>
  <c r="CM319" i="7"/>
  <c r="M246" i="7"/>
  <c r="AG281" i="7"/>
  <c r="BV337" i="7"/>
  <c r="AA268" i="7"/>
  <c r="CL296" i="7"/>
  <c r="DA314" i="7"/>
  <c r="G254" i="7"/>
  <c r="AO315" i="7"/>
  <c r="BG311" i="7"/>
  <c r="CJ331" i="7"/>
  <c r="CE333" i="7"/>
  <c r="CQ276" i="7"/>
  <c r="CG233" i="7"/>
  <c r="AY311" i="7"/>
  <c r="CR293" i="7"/>
  <c r="AL299" i="7"/>
  <c r="BG262" i="7"/>
  <c r="BL287" i="7"/>
  <c r="CO249" i="7"/>
  <c r="L275" i="7"/>
  <c r="BY304" i="7"/>
  <c r="BV295" i="7"/>
  <c r="BK257" i="7"/>
  <c r="F254" i="7"/>
  <c r="DB284" i="7"/>
  <c r="BX308" i="7"/>
  <c r="R324" i="7"/>
  <c r="BY335" i="7"/>
  <c r="BB257" i="7"/>
  <c r="CC304" i="7"/>
  <c r="BK286" i="7"/>
  <c r="BY250" i="7"/>
  <c r="AK255" i="7"/>
  <c r="BN287" i="7"/>
  <c r="CZ307" i="7"/>
  <c r="BO246" i="7"/>
  <c r="AP256" i="7"/>
  <c r="AV321" i="7"/>
  <c r="S327" i="7"/>
  <c r="BC253" i="7"/>
  <c r="BD317" i="7"/>
  <c r="AT282" i="7"/>
  <c r="Q251" i="7"/>
  <c r="CT309" i="7"/>
  <c r="BR297" i="7"/>
  <c r="V272" i="7"/>
  <c r="CI289" i="7"/>
  <c r="BT314" i="7"/>
  <c r="AR262" i="7"/>
  <c r="Y250" i="7"/>
  <c r="BQ289" i="7"/>
  <c r="Q275" i="7"/>
  <c r="BU312" i="7"/>
  <c r="AU254" i="7"/>
  <c r="BG290" i="7"/>
  <c r="F306" i="7"/>
  <c r="R247" i="7"/>
  <c r="CK233" i="7"/>
  <c r="AU302" i="7"/>
  <c r="BL272" i="7"/>
  <c r="CZ244" i="7"/>
  <c r="CW271" i="7"/>
  <c r="BW293" i="7"/>
  <c r="CY339" i="7"/>
  <c r="DF327" i="7"/>
  <c r="AA266" i="7"/>
  <c r="N239" i="7"/>
  <c r="BR316" i="7"/>
  <c r="AB249" i="7"/>
  <c r="BI317" i="7"/>
  <c r="CV332" i="7"/>
  <c r="AU279" i="7"/>
  <c r="BL307" i="7"/>
  <c r="CS234" i="7"/>
  <c r="BV310" i="7"/>
  <c r="BE336" i="7"/>
  <c r="AO331" i="7"/>
  <c r="BF247" i="7"/>
  <c r="CR279" i="7"/>
  <c r="CT241" i="7"/>
  <c r="AD241" i="7"/>
  <c r="AU259" i="7"/>
  <c r="CE293" i="7"/>
  <c r="BW241" i="7"/>
  <c r="AT318" i="7"/>
  <c r="CW310" i="7"/>
  <c r="N276" i="7"/>
  <c r="BJ316" i="7"/>
  <c r="AB264" i="7"/>
  <c r="CF247" i="7"/>
  <c r="AR275" i="7"/>
  <c r="CU259" i="7"/>
  <c r="AE273" i="7"/>
  <c r="CF331" i="7"/>
  <c r="AY288" i="7"/>
  <c r="BX296" i="7"/>
  <c r="E274" i="7"/>
  <c r="CZ337" i="7"/>
  <c r="AQ320" i="7"/>
  <c r="AE276" i="7"/>
  <c r="Q324" i="7"/>
  <c r="BO317" i="7"/>
  <c r="AE322" i="7"/>
  <c r="O276" i="7"/>
  <c r="S285" i="7"/>
  <c r="DE286" i="7"/>
  <c r="CW322" i="7"/>
  <c r="AR236" i="7"/>
  <c r="CO277" i="7"/>
  <c r="AK279" i="7"/>
  <c r="BZ311" i="7"/>
  <c r="BV268" i="7"/>
  <c r="BG276" i="7"/>
  <c r="DD340" i="7"/>
  <c r="AK263" i="7"/>
  <c r="BO259" i="7"/>
  <c r="K246" i="7"/>
  <c r="W310" i="7"/>
  <c r="H274" i="7"/>
  <c r="CO287" i="7"/>
  <c r="CR247" i="7"/>
  <c r="AE323" i="7"/>
  <c r="BR247" i="7"/>
  <c r="L297" i="7"/>
  <c r="CS242" i="7"/>
  <c r="AM294" i="7"/>
  <c r="CP276" i="7"/>
  <c r="CU289" i="7"/>
  <c r="AM295" i="7"/>
  <c r="BO265" i="7"/>
  <c r="AZ247" i="7"/>
  <c r="X337" i="7"/>
  <c r="BB299" i="7"/>
  <c r="F320" i="7"/>
  <c r="CH324" i="7"/>
  <c r="CF294" i="7"/>
  <c r="CV326" i="7"/>
  <c r="CM296" i="7"/>
  <c r="AL262" i="7"/>
  <c r="CV303" i="7"/>
  <c r="CN263" i="7"/>
  <c r="CP264" i="7"/>
  <c r="CO241" i="7"/>
  <c r="R314" i="7"/>
  <c r="DA259" i="7"/>
  <c r="AW252" i="7"/>
  <c r="CH262" i="7"/>
  <c r="CY321" i="7"/>
  <c r="AB297" i="7"/>
  <c r="W306" i="7"/>
  <c r="DE293" i="7"/>
  <c r="AM309" i="7"/>
  <c r="BU331" i="7"/>
  <c r="AE318" i="7"/>
  <c r="BB336" i="7"/>
  <c r="BX313" i="7"/>
  <c r="CY267" i="7"/>
  <c r="AY310" i="7"/>
  <c r="AS270" i="7"/>
  <c r="DD239" i="7"/>
  <c r="CJ309" i="7"/>
  <c r="CJ281" i="7"/>
  <c r="P301" i="7"/>
  <c r="H256" i="7"/>
  <c r="AZ271" i="7"/>
  <c r="CJ294" i="7"/>
  <c r="BT261" i="7"/>
  <c r="Q257" i="7"/>
  <c r="DA290" i="7"/>
  <c r="BP241" i="7"/>
  <c r="G333" i="7"/>
  <c r="CZ316" i="7"/>
  <c r="AL325" i="7"/>
  <c r="AB293" i="7"/>
  <c r="CV237" i="7"/>
  <c r="BS330" i="7"/>
  <c r="CM328" i="7"/>
  <c r="CG265" i="7"/>
  <c r="BE316" i="7"/>
  <c r="AP302" i="7"/>
  <c r="BZ279" i="7"/>
  <c r="AQ311" i="7"/>
  <c r="CU264" i="7"/>
  <c r="G260" i="7"/>
  <c r="J246" i="7"/>
  <c r="DB268" i="7"/>
  <c r="AX248" i="7"/>
  <c r="BZ318" i="7"/>
  <c r="CE330" i="7"/>
  <c r="BJ303" i="7"/>
  <c r="AI304" i="7"/>
  <c r="BK247" i="7"/>
  <c r="AR255" i="7"/>
  <c r="AE281" i="7"/>
  <c r="BV256" i="7"/>
  <c r="CX301" i="7"/>
  <c r="DD253" i="7"/>
  <c r="AF264" i="7"/>
  <c r="BC283" i="7"/>
  <c r="CG286" i="7"/>
  <c r="CD302" i="7"/>
  <c r="BK297" i="7"/>
  <c r="DE257" i="7"/>
  <c r="BN330" i="7"/>
  <c r="BI289" i="7"/>
  <c r="Y267" i="7"/>
  <c r="DD304" i="7"/>
  <c r="AA286" i="7"/>
  <c r="CX310" i="7"/>
  <c r="DA306" i="7"/>
  <c r="E312" i="7"/>
  <c r="CD261" i="7"/>
  <c r="G332" i="7"/>
  <c r="G239" i="7"/>
  <c r="L288" i="7"/>
  <c r="CM288" i="7"/>
  <c r="CW268" i="7"/>
  <c r="BD305" i="7"/>
  <c r="DC255" i="7"/>
  <c r="BH254" i="7"/>
  <c r="H241" i="7"/>
  <c r="S266" i="7"/>
  <c r="CR294" i="7"/>
  <c r="CH336" i="7"/>
  <c r="AS320" i="7"/>
  <c r="J292" i="7"/>
  <c r="AN290" i="7"/>
  <c r="CL250" i="7"/>
  <c r="AU244" i="7"/>
  <c r="J303" i="7"/>
  <c r="CT252" i="7"/>
  <c r="CO339" i="7"/>
  <c r="BT270" i="7"/>
  <c r="BZ259" i="7"/>
  <c r="CU297" i="7"/>
  <c r="CA245" i="7"/>
  <c r="AL333" i="7"/>
  <c r="AJ274" i="7"/>
  <c r="BC251" i="7"/>
  <c r="AL324" i="7"/>
  <c r="AN315" i="7"/>
  <c r="CC253" i="7"/>
  <c r="CG277" i="7"/>
  <c r="AY335" i="7"/>
  <c r="AO250" i="7"/>
  <c r="CS319" i="7"/>
  <c r="CP263" i="7"/>
  <c r="AS289" i="7"/>
  <c r="BP233" i="7"/>
  <c r="CA288" i="7"/>
  <c r="CW284" i="7"/>
  <c r="BG236" i="7"/>
  <c r="AG322" i="7"/>
  <c r="CB280" i="7"/>
  <c r="CQ240" i="7"/>
  <c r="CO269" i="7"/>
  <c r="AR317" i="7"/>
  <c r="CW338" i="7"/>
  <c r="J252" i="7"/>
  <c r="P302" i="7"/>
  <c r="CY297" i="7"/>
  <c r="BG296" i="7"/>
  <c r="V269" i="7"/>
  <c r="DG325" i="7"/>
  <c r="BM273" i="7"/>
  <c r="BN267" i="7"/>
  <c r="BH300" i="7"/>
  <c r="BY293" i="7"/>
  <c r="CO336" i="7"/>
  <c r="AL302" i="7"/>
  <c r="Z294" i="7"/>
  <c r="AN304" i="7"/>
  <c r="AG272" i="7"/>
  <c r="DG251" i="7"/>
  <c r="DE330" i="7"/>
  <c r="AG314" i="7"/>
  <c r="R316" i="7"/>
  <c r="H298" i="7"/>
  <c r="CG317" i="7"/>
  <c r="CC246" i="7"/>
  <c r="CJ285" i="7"/>
  <c r="CL334" i="7"/>
  <c r="BT248" i="7"/>
  <c r="CB239" i="7"/>
  <c r="P257" i="7"/>
  <c r="CO326" i="7"/>
  <c r="BK314" i="7"/>
  <c r="I240" i="7"/>
  <c r="DF301" i="7"/>
  <c r="DA250" i="7"/>
  <c r="DB307" i="7"/>
  <c r="AP276" i="7"/>
  <c r="AS282" i="7"/>
  <c r="BV304" i="7"/>
  <c r="BL277" i="7"/>
  <c r="CQ260" i="7"/>
  <c r="CJ250" i="7"/>
  <c r="AU270" i="7"/>
  <c r="DE306" i="7"/>
  <c r="CF301" i="7"/>
  <c r="AF249" i="7"/>
  <c r="CW299" i="7"/>
  <c r="CV324" i="7"/>
  <c r="BT308" i="7"/>
  <c r="R255" i="7"/>
  <c r="DA260" i="7"/>
  <c r="CU299" i="7"/>
  <c r="CL275" i="7"/>
  <c r="DG252" i="7"/>
  <c r="AQ234" i="7"/>
  <c r="AW281" i="7"/>
  <c r="Z338" i="7"/>
  <c r="AV310" i="7"/>
  <c r="R307" i="7"/>
  <c r="J282" i="7"/>
  <c r="S278" i="7"/>
  <c r="CT238" i="7"/>
  <c r="BW247" i="7"/>
  <c r="U243" i="7"/>
  <c r="I261" i="7"/>
  <c r="X255" i="7"/>
  <c r="DB323" i="7"/>
  <c r="AI312" i="7"/>
  <c r="CC244" i="7"/>
  <c r="AP326" i="7"/>
  <c r="AE340" i="7"/>
  <c r="AT302" i="7"/>
  <c r="BO335" i="7"/>
  <c r="CK271" i="7"/>
  <c r="BP314" i="7"/>
  <c r="BK310" i="7"/>
  <c r="AW285" i="7"/>
  <c r="L273" i="7"/>
  <c r="CE268" i="7"/>
  <c r="AE283" i="7"/>
  <c r="CE247" i="7"/>
  <c r="S340" i="7"/>
  <c r="AZ325" i="7"/>
  <c r="M292" i="7"/>
  <c r="CT321" i="7"/>
  <c r="AH273" i="7"/>
  <c r="F328" i="7"/>
  <c r="CL295" i="7"/>
  <c r="S331" i="7"/>
  <c r="AL269" i="7"/>
  <c r="AB267" i="7"/>
  <c r="I330" i="7"/>
  <c r="AT235" i="7"/>
  <c r="AH299" i="7"/>
  <c r="BB259" i="7"/>
  <c r="AC306" i="7"/>
  <c r="Z320" i="7"/>
  <c r="BG268" i="7"/>
  <c r="AU320" i="7"/>
  <c r="BF252" i="7"/>
  <c r="BM332" i="7"/>
  <c r="AM273" i="7"/>
  <c r="BN328" i="7"/>
  <c r="BY268" i="7"/>
  <c r="CM329" i="7"/>
  <c r="AF253" i="7"/>
  <c r="I277" i="7"/>
  <c r="CB233" i="7"/>
  <c r="AN257" i="7"/>
  <c r="CN285" i="7"/>
  <c r="AK318" i="7"/>
  <c r="CP257" i="7"/>
  <c r="BI238" i="7"/>
  <c r="Z255" i="7"/>
  <c r="CW336" i="7"/>
  <c r="BW277" i="7"/>
  <c r="CV279" i="7"/>
  <c r="BB233" i="7"/>
  <c r="CY283" i="7"/>
  <c r="K321" i="7"/>
  <c r="DA332" i="7"/>
  <c r="AM240" i="7"/>
  <c r="BC307" i="7"/>
  <c r="CE295" i="7"/>
  <c r="R278" i="7"/>
  <c r="CQ337" i="7"/>
  <c r="CC303" i="7"/>
  <c r="P300" i="7"/>
  <c r="BA246" i="7"/>
  <c r="BN234" i="7"/>
  <c r="BL317" i="7"/>
  <c r="CY255" i="7"/>
  <c r="AP306" i="7"/>
  <c r="R285" i="7"/>
  <c r="CO291" i="7"/>
  <c r="AU284" i="7"/>
  <c r="F307" i="7"/>
  <c r="DE324" i="7"/>
  <c r="BM281" i="7"/>
  <c r="CV297" i="7"/>
  <c r="L332" i="7"/>
  <c r="CL327" i="7"/>
  <c r="DG240" i="7"/>
  <c r="CJ248" i="7"/>
  <c r="W317" i="7"/>
  <c r="O315" i="7"/>
  <c r="BE315" i="7"/>
  <c r="CW242" i="7"/>
  <c r="P242" i="7"/>
  <c r="AZ258" i="7"/>
  <c r="AD325" i="7"/>
  <c r="BP249" i="7"/>
  <c r="F329" i="7"/>
  <c r="AJ315" i="7"/>
  <c r="DB290" i="7"/>
  <c r="CD339" i="7"/>
  <c r="BQ331" i="7"/>
  <c r="CY291" i="7"/>
  <c r="AI333" i="7"/>
  <c r="CJ333" i="7"/>
  <c r="AU268" i="7"/>
  <c r="DD263" i="7"/>
  <c r="CW337" i="7"/>
  <c r="CR256" i="7"/>
  <c r="S274" i="7"/>
  <c r="AT246" i="7"/>
  <c r="G242" i="7"/>
  <c r="Q295" i="7"/>
  <c r="BI327" i="7"/>
  <c r="BK274" i="7"/>
  <c r="CM253" i="7"/>
  <c r="AS254" i="7"/>
  <c r="CM297" i="7"/>
  <c r="AP310" i="7"/>
  <c r="W325" i="7"/>
  <c r="CI240" i="7"/>
  <c r="CP334" i="7"/>
  <c r="CZ263" i="7"/>
  <c r="AU274" i="7"/>
  <c r="AE244" i="7"/>
  <c r="AQ326" i="7"/>
  <c r="L242" i="7"/>
  <c r="BQ246" i="7"/>
  <c r="BH338" i="7"/>
  <c r="BB297" i="7"/>
  <c r="BD262" i="7"/>
  <c r="DG261" i="7"/>
  <c r="M296" i="7"/>
  <c r="W239" i="7"/>
  <c r="BI320" i="7"/>
  <c r="W250" i="7"/>
  <c r="AJ268" i="7"/>
  <c r="DF262" i="7"/>
  <c r="CX332" i="7"/>
  <c r="CZ294" i="7"/>
  <c r="AY263" i="7"/>
  <c r="V286" i="7"/>
  <c r="BR337" i="7"/>
  <c r="N307" i="7"/>
  <c r="AK294" i="7"/>
  <c r="AX313" i="7"/>
  <c r="CG240" i="7"/>
  <c r="L270" i="7"/>
  <c r="BP305" i="7"/>
  <c r="BC304" i="7"/>
  <c r="DD262" i="7"/>
  <c r="CE328" i="7"/>
  <c r="AQ308" i="7"/>
  <c r="M311" i="7"/>
  <c r="O318" i="7"/>
  <c r="DC276" i="7"/>
  <c r="AO259" i="7"/>
  <c r="BQ313" i="7"/>
  <c r="AM329" i="7"/>
  <c r="AQ327" i="7"/>
  <c r="DF319" i="7"/>
  <c r="T298" i="7"/>
  <c r="AZ316" i="7"/>
  <c r="AC237" i="7"/>
  <c r="AH238" i="7"/>
  <c r="AY326" i="7"/>
  <c r="DC286" i="7"/>
  <c r="BR234" i="7"/>
  <c r="CD301" i="7"/>
  <c r="BK249" i="7"/>
  <c r="BW318" i="7"/>
  <c r="W288" i="7"/>
  <c r="CB274" i="7"/>
  <c r="R256" i="7"/>
  <c r="CI292" i="7"/>
  <c r="DB301" i="7"/>
  <c r="Q285" i="7"/>
  <c r="BP255" i="7"/>
  <c r="AT328" i="7"/>
  <c r="DD312" i="7"/>
  <c r="AN296" i="7"/>
  <c r="BT305" i="7"/>
  <c r="AD279" i="7"/>
  <c r="BW272" i="7"/>
  <c r="BQ310" i="7"/>
  <c r="BO239" i="7"/>
  <c r="AQ274" i="7"/>
  <c r="CG289" i="7"/>
  <c r="CB277" i="7"/>
  <c r="CX288" i="7"/>
  <c r="CD239" i="7"/>
  <c r="CR250" i="7"/>
  <c r="AB244" i="7"/>
  <c r="BE335" i="7"/>
  <c r="AB323" i="7"/>
  <c r="W277" i="7"/>
  <c r="Q240" i="7"/>
  <c r="CR340" i="7"/>
  <c r="O242" i="7"/>
  <c r="F240" i="7"/>
  <c r="AP287" i="7"/>
  <c r="CK262" i="7"/>
  <c r="AQ288" i="7"/>
  <c r="R329" i="7"/>
  <c r="X249" i="7"/>
  <c r="AU255" i="7"/>
  <c r="DD252" i="7"/>
  <c r="AS274" i="7"/>
  <c r="X307" i="7"/>
  <c r="T283" i="7"/>
  <c r="BC278" i="7"/>
  <c r="BK271" i="7"/>
  <c r="AU278" i="7"/>
  <c r="DF263" i="7"/>
  <c r="I246" i="7"/>
  <c r="CC291" i="7"/>
  <c r="DF297" i="7"/>
  <c r="CH242" i="7"/>
  <c r="BI314" i="7"/>
  <c r="X257" i="7"/>
  <c r="O313" i="7"/>
  <c r="BP276" i="7"/>
  <c r="BQ305" i="7"/>
  <c r="P290" i="7"/>
  <c r="CD313" i="7"/>
  <c r="AI282" i="7"/>
  <c r="BA299" i="7"/>
  <c r="BA274" i="7"/>
  <c r="AP269" i="7"/>
  <c r="AS283" i="7"/>
  <c r="AG248" i="7"/>
  <c r="CW328" i="7"/>
  <c r="R262" i="7"/>
  <c r="CR243" i="7"/>
  <c r="J308" i="7"/>
  <c r="X269" i="7"/>
  <c r="AY292" i="7"/>
  <c r="CZ314" i="7"/>
  <c r="AC337" i="7"/>
  <c r="K272" i="7"/>
  <c r="R253" i="7"/>
  <c r="CO256" i="7"/>
  <c r="CD337" i="7"/>
  <c r="E276" i="7"/>
  <c r="AH245" i="7"/>
  <c r="BZ314" i="7"/>
  <c r="CV253" i="7"/>
  <c r="CN293" i="7"/>
  <c r="CY278" i="7"/>
  <c r="CQ289" i="7"/>
  <c r="AD245" i="7"/>
  <c r="CF338" i="7"/>
  <c r="AJ235" i="7"/>
  <c r="DA340" i="7"/>
  <c r="CM238" i="7"/>
  <c r="AA261" i="7"/>
  <c r="BM256" i="7"/>
  <c r="CL307" i="7"/>
  <c r="AU315" i="7"/>
  <c r="AT325" i="7"/>
  <c r="AF286" i="7"/>
  <c r="BF337" i="7"/>
  <c r="AO269" i="7"/>
  <c r="BL247" i="7"/>
  <c r="P309" i="7"/>
  <c r="AG326" i="7"/>
  <c r="AX251" i="7"/>
  <c r="CS267" i="7"/>
  <c r="E238" i="7"/>
  <c r="AJ293" i="7"/>
  <c r="CH277" i="7"/>
  <c r="AX317" i="7"/>
  <c r="BW336" i="7"/>
  <c r="Y273" i="7"/>
  <c r="DA251" i="7"/>
  <c r="BO294" i="7"/>
  <c r="CW262" i="7"/>
  <c r="BN293" i="7"/>
  <c r="AT252" i="7"/>
  <c r="AJ260" i="7"/>
  <c r="AU295" i="7"/>
  <c r="BA260" i="7"/>
  <c r="AG250" i="7"/>
  <c r="BV311" i="7"/>
  <c r="CY262" i="7"/>
  <c r="AE335" i="7"/>
  <c r="CI304" i="7"/>
  <c r="CE315" i="7"/>
  <c r="AM261" i="7"/>
  <c r="BA321" i="7"/>
  <c r="BD307" i="7"/>
  <c r="BD295" i="7"/>
  <c r="CF239" i="7"/>
  <c r="Z300" i="7"/>
  <c r="BU249" i="7"/>
  <c r="AF254" i="7"/>
  <c r="X288" i="7"/>
  <c r="AI253" i="7"/>
  <c r="CY249" i="7"/>
  <c r="W270" i="7"/>
  <c r="BA325" i="7"/>
  <c r="AB282" i="7"/>
  <c r="CY340" i="7"/>
  <c r="CF304" i="7"/>
  <c r="BK245" i="7"/>
  <c r="AO311" i="7"/>
  <c r="AX301" i="7"/>
  <c r="CQ336" i="7"/>
  <c r="CX250" i="7"/>
  <c r="CV289" i="7"/>
  <c r="AX312" i="7"/>
  <c r="AP308" i="7"/>
  <c r="BB246" i="7"/>
  <c r="AC277" i="7"/>
  <c r="T321" i="7"/>
  <c r="BD253" i="7"/>
  <c r="AB260" i="7"/>
  <c r="CJ316" i="7"/>
  <c r="BD249" i="7"/>
  <c r="AA244" i="7"/>
  <c r="AK314" i="7"/>
  <c r="CH245" i="7"/>
  <c r="CK326" i="7"/>
  <c r="BS274" i="7"/>
  <c r="BK324" i="7"/>
  <c r="AJ328" i="7"/>
  <c r="CT271" i="7"/>
  <c r="AI310" i="7"/>
  <c r="E329" i="7"/>
  <c r="BC271" i="7"/>
  <c r="AK282" i="7"/>
  <c r="AO243" i="7"/>
  <c r="S314" i="7"/>
  <c r="AQ335" i="7"/>
  <c r="AV260" i="7"/>
  <c r="V320" i="7"/>
  <c r="AT272" i="7"/>
  <c r="BE338" i="7"/>
  <c r="CK268" i="7"/>
  <c r="CV266" i="7"/>
  <c r="AM265" i="7"/>
  <c r="AN307" i="7"/>
  <c r="L301" i="7"/>
  <c r="Y293" i="7"/>
  <c r="CV284" i="7"/>
  <c r="CU316" i="7"/>
  <c r="AZ274" i="7"/>
  <c r="M260" i="7"/>
  <c r="CA286" i="7"/>
  <c r="BG271" i="7"/>
  <c r="W298" i="7"/>
  <c r="CL283" i="7"/>
  <c r="CQ263" i="7"/>
  <c r="CA289" i="7"/>
  <c r="DF254" i="7"/>
  <c r="BP274" i="7"/>
  <c r="CD291" i="7"/>
  <c r="CK287" i="7"/>
  <c r="AE262" i="7"/>
  <c r="G267" i="7"/>
  <c r="AL234" i="7"/>
  <c r="AH233" i="7"/>
  <c r="I268" i="7"/>
  <c r="Y328" i="7"/>
  <c r="AF335" i="7"/>
  <c r="CY272" i="7"/>
  <c r="CZ334" i="7"/>
  <c r="AT305" i="7"/>
  <c r="BU279" i="7"/>
  <c r="CD312" i="7"/>
  <c r="AZ281" i="7"/>
  <c r="AV264" i="7"/>
  <c r="BP271" i="7"/>
  <c r="CU253" i="7"/>
  <c r="DG304" i="7"/>
  <c r="CG318" i="7"/>
  <c r="AQ286" i="7"/>
  <c r="M279" i="7"/>
  <c r="AR235" i="7"/>
  <c r="E328" i="7"/>
  <c r="CP335" i="7"/>
  <c r="BM274" i="7"/>
  <c r="AX239" i="7"/>
  <c r="DE271" i="7"/>
  <c r="AU269" i="7"/>
  <c r="CD269" i="7"/>
  <c r="AI289" i="7"/>
  <c r="R273" i="7"/>
  <c r="M324" i="7"/>
  <c r="CQ250" i="7"/>
  <c r="CJ272" i="7"/>
  <c r="AA328" i="7"/>
  <c r="CT318" i="7"/>
  <c r="DF283" i="7"/>
  <c r="BU340" i="7"/>
  <c r="CL308" i="7"/>
  <c r="AG291" i="7"/>
  <c r="O259" i="7"/>
  <c r="CR257" i="7"/>
  <c r="AR314" i="7"/>
  <c r="Q336" i="7"/>
  <c r="AC285" i="7"/>
  <c r="BR306" i="7"/>
  <c r="AJ306" i="7"/>
  <c r="CD293" i="7"/>
  <c r="AT295" i="7"/>
  <c r="Y264" i="7"/>
  <c r="O300" i="7"/>
  <c r="CN311" i="7"/>
  <c r="AG266" i="7"/>
  <c r="AM337" i="7"/>
  <c r="BQ319" i="7"/>
  <c r="AK299" i="7"/>
  <c r="BV266" i="7"/>
  <c r="CJ233" i="7"/>
  <c r="R294" i="7"/>
  <c r="CA311" i="7"/>
  <c r="CR283" i="7"/>
  <c r="CC238" i="7"/>
  <c r="CN320" i="7"/>
  <c r="BA285" i="7"/>
  <c r="BT288" i="7"/>
  <c r="CB275" i="7"/>
  <c r="V294" i="7"/>
  <c r="CD328" i="7"/>
  <c r="CZ251" i="7"/>
  <c r="DD333" i="7"/>
  <c r="AF271" i="7"/>
  <c r="I304" i="7"/>
  <c r="AL281" i="7"/>
  <c r="AW316" i="7"/>
  <c r="CE283" i="7"/>
  <c r="BO300" i="7"/>
  <c r="BY303" i="7"/>
  <c r="CA287" i="7"/>
  <c r="I250" i="7"/>
  <c r="BN275" i="7"/>
  <c r="CB235" i="7"/>
  <c r="AD277" i="7"/>
  <c r="U235" i="7"/>
  <c r="AM307" i="7"/>
  <c r="H286" i="7"/>
  <c r="AP280" i="7"/>
  <c r="J334" i="7"/>
  <c r="DG280" i="7"/>
  <c r="CA298" i="7"/>
  <c r="U327" i="7"/>
  <c r="L321" i="7"/>
  <c r="BW251" i="7"/>
  <c r="BP326" i="7"/>
  <c r="AM248" i="7"/>
  <c r="AA233" i="7"/>
  <c r="CN254" i="7"/>
  <c r="F251" i="7"/>
  <c r="Y276" i="7"/>
  <c r="AG238" i="7"/>
  <c r="AK290" i="7"/>
  <c r="CZ253" i="7"/>
  <c r="AR268" i="7"/>
  <c r="AS256" i="7"/>
  <c r="AC339" i="7"/>
  <c r="Q244" i="7"/>
  <c r="CO315" i="7"/>
  <c r="AR335" i="7"/>
  <c r="CG333" i="7"/>
  <c r="BQ290" i="7"/>
  <c r="AI236" i="7"/>
  <c r="CS309" i="7"/>
  <c r="BM311" i="7"/>
  <c r="CD292" i="7"/>
  <c r="BR293" i="7"/>
  <c r="BB293" i="7"/>
  <c r="BM314" i="7"/>
  <c r="S260" i="7"/>
  <c r="CT327" i="7"/>
  <c r="O302" i="7"/>
  <c r="CB258" i="7"/>
  <c r="DB238" i="7"/>
  <c r="AI241" i="7"/>
  <c r="DE338" i="7"/>
  <c r="CN300" i="7"/>
  <c r="CE257" i="7"/>
  <c r="BB339" i="7"/>
  <c r="I266" i="7"/>
  <c r="BA310" i="7"/>
  <c r="BU323" i="7"/>
  <c r="V323" i="7"/>
  <c r="N282" i="7"/>
  <c r="AE307" i="7"/>
  <c r="AJ258" i="7"/>
  <c r="CC292" i="7"/>
  <c r="CB252" i="7"/>
  <c r="BX307" i="7"/>
  <c r="J293" i="7"/>
  <c r="I307" i="7"/>
  <c r="CF298" i="7"/>
  <c r="T255" i="7"/>
  <c r="AM339" i="7"/>
  <c r="AK316" i="7"/>
  <c r="BR277" i="7"/>
  <c r="BB296" i="7"/>
  <c r="BC279" i="7"/>
  <c r="CL312" i="7"/>
  <c r="AS337" i="7"/>
  <c r="CO285" i="7"/>
  <c r="CE325" i="7"/>
  <c r="CQ269" i="7"/>
  <c r="X327" i="7"/>
  <c r="CV317" i="7"/>
  <c r="G272" i="7"/>
  <c r="BA334" i="7"/>
  <c r="T252" i="7"/>
  <c r="CR277" i="7"/>
  <c r="BS299" i="7"/>
  <c r="BQ253" i="7"/>
  <c r="AE305" i="7"/>
  <c r="V257" i="7"/>
  <c r="DE334" i="7"/>
  <c r="CI322" i="7"/>
  <c r="AA311" i="7"/>
  <c r="BA242" i="7"/>
  <c r="M272" i="7"/>
  <c r="Q290" i="7"/>
  <c r="I247" i="7"/>
  <c r="BN329" i="7"/>
  <c r="DA329" i="7"/>
  <c r="BG297" i="7"/>
  <c r="BV234" i="7"/>
  <c r="AQ285" i="7"/>
  <c r="CB273" i="7"/>
  <c r="BB274" i="7"/>
  <c r="V338" i="7"/>
  <c r="Q326" i="7"/>
  <c r="R279" i="7"/>
  <c r="CC333" i="7"/>
  <c r="DE281" i="7"/>
  <c r="BZ295" i="7"/>
  <c r="AZ296" i="7"/>
  <c r="BU315" i="7"/>
  <c r="AY234" i="7"/>
  <c r="Y301" i="7"/>
  <c r="CA307" i="7"/>
  <c r="BX271" i="7"/>
  <c r="CS337" i="7"/>
  <c r="AF236" i="7"/>
  <c r="CX247" i="7"/>
  <c r="AP301" i="7"/>
  <c r="AM252" i="7"/>
  <c r="BA292" i="7"/>
  <c r="CZ287" i="7"/>
  <c r="AX235" i="7"/>
  <c r="M254" i="7"/>
  <c r="DE323" i="7"/>
  <c r="CW233" i="7"/>
  <c r="BG327" i="7"/>
  <c r="CK281" i="7"/>
  <c r="AQ295" i="7"/>
  <c r="CW319" i="7"/>
  <c r="J272" i="7"/>
  <c r="AK260" i="7"/>
  <c r="CT237" i="7"/>
  <c r="L300" i="7"/>
  <c r="AG329" i="7"/>
  <c r="K334" i="7"/>
  <c r="AD295" i="7"/>
  <c r="BM266" i="7"/>
  <c r="L282" i="7"/>
  <c r="AL307" i="7"/>
  <c r="M269" i="7"/>
  <c r="CU327" i="7"/>
  <c r="AW323" i="7"/>
  <c r="BG252" i="7"/>
  <c r="BJ300" i="7"/>
  <c r="F255" i="7"/>
  <c r="BP293" i="7"/>
  <c r="AY289" i="7"/>
  <c r="CY309" i="7"/>
  <c r="CW274" i="7"/>
  <c r="O337" i="7"/>
  <c r="Q234" i="7"/>
  <c r="BV248" i="7"/>
  <c r="CM312" i="7"/>
  <c r="H302" i="7"/>
  <c r="BX252" i="7"/>
  <c r="CQ271" i="7"/>
  <c r="BH266" i="7"/>
  <c r="U312" i="7"/>
  <c r="R323" i="7"/>
  <c r="BK302" i="7"/>
  <c r="R250" i="7"/>
  <c r="BH251" i="7"/>
  <c r="BJ305" i="7"/>
  <c r="DF255" i="7"/>
  <c r="Y311" i="7"/>
  <c r="K327" i="7"/>
  <c r="DC239" i="7"/>
  <c r="M240" i="7"/>
  <c r="AR291" i="7"/>
  <c r="DB335" i="7"/>
  <c r="AP329" i="7"/>
  <c r="AH280" i="7"/>
  <c r="DA282" i="7"/>
  <c r="AF306" i="7"/>
  <c r="BC296" i="7"/>
  <c r="E303" i="7"/>
  <c r="CE271" i="7"/>
  <c r="CR278" i="7"/>
  <c r="CD245" i="7"/>
  <c r="CS235" i="7"/>
  <c r="BL304" i="7"/>
  <c r="AI286" i="7"/>
  <c r="CT277" i="7"/>
  <c r="CX273" i="7"/>
  <c r="AF336" i="7"/>
  <c r="DA242" i="7"/>
  <c r="AC333" i="7"/>
  <c r="T325" i="7"/>
  <c r="CH314" i="7"/>
  <c r="BZ262" i="7"/>
  <c r="AK293" i="7"/>
  <c r="AC324" i="7"/>
  <c r="AH301" i="7"/>
  <c r="BW324" i="7"/>
  <c r="CM302" i="7"/>
  <c r="DC265" i="7"/>
  <c r="U311" i="7"/>
  <c r="BX292" i="7"/>
  <c r="CU325" i="7"/>
  <c r="Z237" i="7"/>
  <c r="CK274" i="7"/>
  <c r="BI261" i="7"/>
  <c r="BB317" i="7"/>
  <c r="CC243" i="7"/>
  <c r="Q321" i="7"/>
  <c r="AK284" i="7"/>
  <c r="AR284" i="7"/>
  <c r="CE326" i="7"/>
  <c r="BF245" i="7"/>
  <c r="AE282" i="7"/>
  <c r="CX324" i="7"/>
  <c r="AP323" i="7"/>
  <c r="F333" i="7"/>
  <c r="T261" i="7"/>
  <c r="N328" i="7"/>
  <c r="CF244" i="7"/>
  <c r="CR312" i="7"/>
  <c r="V334" i="7"/>
  <c r="BA272" i="7"/>
  <c r="CD323" i="7"/>
  <c r="O312" i="7"/>
  <c r="AB332" i="7"/>
  <c r="N326" i="7"/>
  <c r="BR274" i="7"/>
  <c r="BA263" i="7"/>
  <c r="G310" i="7"/>
  <c r="CW296" i="7"/>
  <c r="AF339" i="7"/>
  <c r="CX336" i="7"/>
  <c r="BK259" i="7"/>
  <c r="CS263" i="7"/>
  <c r="M320" i="7"/>
  <c r="AF277" i="7"/>
  <c r="S258" i="7"/>
  <c r="CR325" i="7"/>
  <c r="CD238" i="7"/>
  <c r="BM316" i="7"/>
  <c r="Q263" i="7"/>
  <c r="BV252" i="7"/>
  <c r="R340" i="7"/>
  <c r="BR323" i="7"/>
  <c r="CP324" i="7"/>
  <c r="L303" i="7"/>
  <c r="AK252" i="7"/>
  <c r="O273" i="7"/>
  <c r="CE294" i="7"/>
  <c r="BP267" i="7"/>
  <c r="O293" i="7"/>
  <c r="CH278" i="7"/>
  <c r="AW284" i="7"/>
  <c r="J256" i="7"/>
  <c r="U286" i="7"/>
  <c r="O306" i="7"/>
  <c r="AX245" i="7"/>
  <c r="BE264" i="7"/>
  <c r="CQ301" i="7"/>
  <c r="CA241" i="7"/>
  <c r="DF294" i="7"/>
  <c r="CW283" i="7"/>
  <c r="BD237" i="7"/>
  <c r="CG294" i="7"/>
  <c r="AA297" i="7"/>
  <c r="DB265" i="7"/>
  <c r="E269" i="7"/>
  <c r="CG297" i="7"/>
  <c r="AN323" i="7"/>
  <c r="CJ306" i="7"/>
  <c r="AG251" i="7"/>
  <c r="AL326" i="7"/>
  <c r="AF279" i="7"/>
  <c r="CO300" i="7"/>
  <c r="BP335" i="7"/>
  <c r="E302" i="7"/>
  <c r="AA323" i="7"/>
  <c r="U301" i="7"/>
  <c r="AU331" i="7"/>
  <c r="BW340" i="7"/>
  <c r="CW333" i="7"/>
  <c r="CF269" i="7"/>
  <c r="CU235" i="7"/>
  <c r="P307" i="7"/>
  <c r="BZ297" i="7"/>
  <c r="U271" i="7"/>
  <c r="BJ267" i="7"/>
  <c r="CH329" i="7"/>
  <c r="AG279" i="7"/>
  <c r="H311" i="7"/>
  <c r="BR256" i="7"/>
  <c r="AN339" i="7"/>
  <c r="AS268" i="7"/>
  <c r="DB294" i="7"/>
  <c r="CG243" i="7"/>
  <c r="BQ263" i="7"/>
  <c r="AV295" i="7"/>
  <c r="DA302" i="7"/>
  <c r="BD264" i="7"/>
  <c r="AM249" i="7"/>
  <c r="CL306" i="7"/>
  <c r="AW340" i="7"/>
  <c r="AS293" i="7"/>
  <c r="DD259" i="7"/>
  <c r="AW317" i="7"/>
  <c r="AX319" i="7"/>
  <c r="AR331" i="7"/>
  <c r="AF274" i="7"/>
  <c r="CL315" i="7"/>
  <c r="AS280" i="7"/>
  <c r="AE326" i="7"/>
  <c r="DG309" i="7"/>
  <c r="DG267" i="7"/>
  <c r="CY331" i="7"/>
  <c r="W291" i="7"/>
  <c r="CM244" i="7"/>
  <c r="BB340" i="7"/>
  <c r="CH294" i="7"/>
  <c r="X263" i="7"/>
  <c r="BC274" i="7"/>
  <c r="AD262" i="7"/>
  <c r="AO313" i="7"/>
  <c r="CK253" i="7"/>
  <c r="CG322" i="7"/>
  <c r="J318" i="7"/>
  <c r="CV271" i="7"/>
  <c r="CM339" i="7"/>
  <c r="BF328" i="7"/>
  <c r="AP250" i="7"/>
  <c r="BM328" i="7"/>
  <c r="AR266" i="7"/>
  <c r="W297" i="7"/>
  <c r="BZ273" i="7"/>
  <c r="CN309" i="7"/>
  <c r="CA282" i="7"/>
  <c r="CE313" i="7"/>
  <c r="CC332" i="7"/>
  <c r="Q316" i="7"/>
  <c r="AX271" i="7"/>
  <c r="BM294" i="7"/>
  <c r="AJ246" i="7"/>
  <c r="CL241" i="7"/>
  <c r="CS312" i="7"/>
  <c r="BF269" i="7"/>
  <c r="BH340" i="7"/>
  <c r="AC271" i="7"/>
  <c r="BT282" i="7"/>
  <c r="X252" i="7"/>
  <c r="DA280" i="7"/>
  <c r="BQ294" i="7"/>
  <c r="W283" i="7"/>
  <c r="AW322" i="7"/>
  <c r="CL329" i="7"/>
  <c r="BZ285" i="7"/>
  <c r="AL331" i="7"/>
  <c r="BV303" i="7"/>
  <c r="N333" i="7"/>
  <c r="BY325" i="7"/>
  <c r="AN238" i="7"/>
  <c r="AN275" i="7"/>
  <c r="BL338" i="7"/>
  <c r="CE254" i="7"/>
  <c r="CC305" i="7"/>
  <c r="CZ288" i="7"/>
  <c r="O251" i="7"/>
  <c r="BZ337" i="7"/>
  <c r="Z325" i="7"/>
  <c r="BK248" i="7"/>
  <c r="BC261" i="7"/>
  <c r="BQ312" i="7"/>
  <c r="BI239" i="7"/>
  <c r="CX237" i="7"/>
  <c r="CY268" i="7"/>
  <c r="CS321" i="7"/>
  <c r="CU303" i="7"/>
  <c r="BH332" i="7"/>
  <c r="BE290" i="7"/>
  <c r="BP250" i="7"/>
  <c r="CR298" i="7"/>
  <c r="U326" i="7"/>
  <c r="S293" i="7"/>
  <c r="M319" i="7"/>
  <c r="BZ253" i="7"/>
  <c r="AX265" i="7"/>
  <c r="BZ334" i="7"/>
  <c r="AS272" i="7"/>
  <c r="BT272" i="7"/>
  <c r="BM260" i="7"/>
  <c r="CK304" i="7"/>
  <c r="BE332" i="7"/>
  <c r="CW300" i="7"/>
  <c r="BA236" i="7"/>
  <c r="CU234" i="7"/>
  <c r="V325" i="7"/>
  <c r="BM280" i="7"/>
  <c r="CT270" i="7"/>
  <c r="AU323" i="7"/>
  <c r="AQ294" i="7"/>
  <c r="BK272" i="7"/>
  <c r="AN317" i="7"/>
  <c r="BE324" i="7"/>
  <c r="BL273" i="7"/>
  <c r="BB241" i="7"/>
  <c r="AR283" i="7"/>
  <c r="AR251" i="7"/>
  <c r="AI255" i="7"/>
  <c r="BF330" i="7"/>
  <c r="CL248" i="7"/>
  <c r="BY327" i="7"/>
  <c r="DE278" i="7"/>
  <c r="BC258" i="7"/>
  <c r="Q323" i="7"/>
  <c r="S265" i="7"/>
  <c r="CP279" i="7"/>
  <c r="T267" i="7"/>
  <c r="AU313" i="7"/>
  <c r="E320" i="7"/>
  <c r="Y282" i="7"/>
  <c r="CF307" i="7"/>
  <c r="AM334" i="7"/>
  <c r="X314" i="7"/>
  <c r="CU274" i="7"/>
  <c r="AS243" i="7"/>
  <c r="CE269" i="7"/>
  <c r="CD316" i="7"/>
  <c r="CV287" i="7"/>
  <c r="CL257" i="7"/>
  <c r="DE315" i="7"/>
  <c r="AX333" i="7"/>
  <c r="M233" i="7"/>
  <c r="CE321" i="7"/>
  <c r="CT280" i="7"/>
  <c r="CN302" i="7"/>
  <c r="I313" i="7"/>
  <c r="AL310" i="7"/>
  <c r="BQ242" i="7"/>
  <c r="BV315" i="7"/>
  <c r="DF240" i="7"/>
  <c r="U336" i="7"/>
  <c r="AU290" i="7"/>
  <c r="F280" i="7"/>
  <c r="AA282" i="7"/>
  <c r="Q250" i="7"/>
  <c r="CQ277" i="7"/>
  <c r="AT301" i="7"/>
  <c r="BO333" i="7"/>
  <c r="AL249" i="7"/>
  <c r="DF246" i="7"/>
  <c r="AQ245" i="7"/>
  <c r="AQ321" i="7"/>
  <c r="BK279" i="7"/>
  <c r="BH285" i="7"/>
  <c r="CQ245" i="7"/>
  <c r="AO294" i="7"/>
  <c r="CJ252" i="7"/>
  <c r="I314" i="7"/>
  <c r="Z297" i="7"/>
  <c r="AP328" i="7"/>
  <c r="AI328" i="7"/>
  <c r="Q248" i="7"/>
  <c r="AD254" i="7"/>
  <c r="I248" i="7"/>
  <c r="R280" i="7"/>
  <c r="DB299" i="7"/>
  <c r="Q307" i="7"/>
  <c r="BQ261" i="7"/>
  <c r="S325" i="7"/>
  <c r="AZ248" i="7"/>
  <c r="AA296" i="7"/>
  <c r="CN296" i="7"/>
  <c r="Y246" i="7"/>
  <c r="O284" i="7"/>
  <c r="BP295" i="7"/>
  <c r="BQ279" i="7"/>
  <c r="CZ315" i="7"/>
  <c r="L305" i="7"/>
  <c r="AY241" i="7"/>
  <c r="L290" i="7"/>
  <c r="AS303" i="7"/>
  <c r="CR336" i="7"/>
  <c r="U305" i="7"/>
  <c r="CB284" i="7"/>
  <c r="BJ247" i="7"/>
  <c r="AS316" i="7"/>
  <c r="BB306" i="7"/>
  <c r="BO339" i="7"/>
  <c r="BW316" i="7"/>
  <c r="S243" i="7"/>
  <c r="CU288" i="7"/>
  <c r="DE252" i="7"/>
  <c r="BG317" i="7"/>
  <c r="AF327" i="7"/>
  <c r="BH262" i="7"/>
  <c r="AR233" i="7"/>
  <c r="CZ339" i="7"/>
  <c r="Q314" i="7"/>
  <c r="BL262" i="7"/>
  <c r="AV244" i="7"/>
  <c r="DG289" i="7"/>
  <c r="BS302" i="7"/>
  <c r="BE247" i="7"/>
  <c r="CW259" i="7"/>
  <c r="AR287" i="7"/>
  <c r="AQ304" i="7"/>
  <c r="T299" i="7"/>
  <c r="DA246" i="7"/>
  <c r="AO300" i="7"/>
  <c r="CA254" i="7"/>
  <c r="AE291" i="7"/>
  <c r="CE307" i="7"/>
  <c r="CP313" i="7"/>
  <c r="P261" i="7"/>
  <c r="DA233" i="7"/>
  <c r="AN249" i="7"/>
  <c r="AJ295" i="7"/>
  <c r="CA332" i="7"/>
  <c r="CO327" i="7"/>
  <c r="DG264" i="7"/>
  <c r="DC324" i="7"/>
  <c r="AW248" i="7"/>
  <c r="Z296" i="7"/>
  <c r="CV263" i="7"/>
  <c r="M334" i="7"/>
  <c r="L330" i="7"/>
  <c r="BY237" i="7"/>
  <c r="DA325" i="7"/>
  <c r="AY337" i="7"/>
  <c r="R338" i="7"/>
  <c r="CC249" i="7"/>
  <c r="X274" i="7"/>
  <c r="J335" i="7"/>
  <c r="BH242" i="7"/>
  <c r="CH298" i="7"/>
  <c r="CX318" i="7"/>
  <c r="CI290" i="7"/>
  <c r="AE242" i="7"/>
  <c r="DE254" i="7"/>
  <c r="CP258" i="7"/>
  <c r="AO279" i="7"/>
  <c r="BV326" i="7"/>
  <c r="AG261" i="7"/>
  <c r="CA324" i="7"/>
  <c r="BI243" i="7"/>
  <c r="CN304" i="7"/>
  <c r="BR317" i="7"/>
  <c r="AW242" i="7"/>
  <c r="BI318" i="7"/>
  <c r="Q24" i="16"/>
  <c r="R65" i="14"/>
  <c r="R49" i="15"/>
  <c r="R24" i="16"/>
  <c r="D233" i="7" l="1"/>
  <c r="DH233" i="7" s="1"/>
  <c r="V10" i="8" s="1"/>
  <c r="D252" i="7"/>
  <c r="DH252" i="7" s="1"/>
  <c r="V29" i="8" s="1"/>
  <c r="D310" i="7"/>
  <c r="DH310" i="7" s="1"/>
  <c r="V87" i="8" s="1"/>
  <c r="D262" i="7"/>
  <c r="DH262" i="7" s="1"/>
  <c r="V39" i="8" s="1"/>
  <c r="D284" i="7"/>
  <c r="DH284" i="7" s="1"/>
  <c r="V61" i="8" s="1"/>
  <c r="D263" i="7"/>
  <c r="DH263" i="7" s="1"/>
  <c r="V40" i="8" s="1"/>
  <c r="D297" i="7"/>
  <c r="DH297" i="7" s="1"/>
  <c r="V74" i="8" s="1"/>
  <c r="D298" i="7"/>
  <c r="DH298" i="7" s="1"/>
  <c r="V75" i="8" s="1"/>
  <c r="D234" i="7"/>
  <c r="DH234" i="7" s="1"/>
  <c r="V11" i="8" s="1"/>
  <c r="D258" i="7"/>
  <c r="DH258" i="7" s="1"/>
  <c r="V35" i="8" s="1"/>
  <c r="D255" i="7"/>
  <c r="DH255" i="7" s="1"/>
  <c r="V32" i="8" s="1"/>
  <c r="D266" i="7"/>
  <c r="DH266" i="7" s="1"/>
  <c r="V43" i="8" s="1"/>
  <c r="D317" i="7"/>
  <c r="DH317" i="7" s="1"/>
  <c r="V94" i="8" s="1"/>
  <c r="D332" i="7"/>
  <c r="DH332" i="7" s="1"/>
  <c r="V109" i="8" s="1"/>
  <c r="D339" i="7"/>
  <c r="DH339" i="7" s="1"/>
  <c r="V116" i="8" s="1"/>
  <c r="D259" i="7"/>
  <c r="DH259" i="7" s="1"/>
  <c r="V36" i="8" s="1"/>
  <c r="D300" i="7"/>
  <c r="DH300" i="7" s="1"/>
  <c r="V77" i="8" s="1"/>
  <c r="D329" i="7"/>
  <c r="DH329" i="7" s="1"/>
  <c r="V106" i="8" s="1"/>
  <c r="D260" i="7"/>
  <c r="DH260" i="7" s="1"/>
  <c r="V37" i="8" s="1"/>
  <c r="DH232" i="7"/>
  <c r="D240" i="7"/>
  <c r="DH240" i="7" s="1"/>
  <c r="V17" i="8" s="1"/>
  <c r="D245" i="7"/>
  <c r="DH245" i="7" s="1"/>
  <c r="V22" i="8" s="1"/>
  <c r="D328" i="7"/>
  <c r="DH328" i="7" s="1"/>
  <c r="V105" i="8" s="1"/>
  <c r="D290" i="7"/>
  <c r="DH290" i="7" s="1"/>
  <c r="V67" i="8" s="1"/>
  <c r="D274" i="7"/>
  <c r="DH274" i="7" s="1"/>
  <c r="V51" i="8" s="1"/>
  <c r="D287" i="7"/>
  <c r="DH287" i="7" s="1"/>
  <c r="V64" i="8" s="1"/>
  <c r="D254" i="7"/>
  <c r="DH254" i="7" s="1"/>
  <c r="V31" i="8" s="1"/>
  <c r="D283" i="7"/>
  <c r="DH283" i="7" s="1"/>
  <c r="V60" i="8" s="1"/>
  <c r="D330" i="7"/>
  <c r="DH330" i="7" s="1"/>
  <c r="V107" i="8" s="1"/>
  <c r="D285" i="7"/>
  <c r="DH285" i="7" s="1"/>
  <c r="V62" i="8" s="1"/>
  <c r="D271" i="7"/>
  <c r="DH271" i="7" s="1"/>
  <c r="V48" i="8" s="1"/>
  <c r="D237" i="7"/>
  <c r="DH237" i="7" s="1"/>
  <c r="V14" i="8" s="1"/>
  <c r="D293" i="7"/>
  <c r="DH293" i="7" s="1"/>
  <c r="V70" i="8" s="1"/>
  <c r="D338" i="7"/>
  <c r="DH338" i="7" s="1"/>
  <c r="V115" i="8" s="1"/>
  <c r="D312" i="7"/>
  <c r="DH312" i="7" s="1"/>
  <c r="V89" i="8" s="1"/>
  <c r="D318" i="7"/>
  <c r="DH318" i="7" s="1"/>
  <c r="V95" i="8" s="1"/>
  <c r="D299" i="7"/>
  <c r="DH299" i="7" s="1"/>
  <c r="V76" i="8" s="1"/>
  <c r="D333" i="7"/>
  <c r="DH333" i="7" s="1"/>
  <c r="V110" i="8" s="1"/>
  <c r="D256" i="7"/>
  <c r="DH256" i="7" s="1"/>
  <c r="V33" i="8" s="1"/>
  <c r="D242" i="7"/>
  <c r="DH242" i="7" s="1"/>
  <c r="V19" i="8" s="1"/>
  <c r="D264" i="7"/>
  <c r="DH264" i="7" s="1"/>
  <c r="V41" i="8" s="1"/>
  <c r="D319" i="7"/>
  <c r="DH319" i="7" s="1"/>
  <c r="V96" i="8" s="1"/>
  <c r="D308" i="7"/>
  <c r="DH308" i="7" s="1"/>
  <c r="V85" i="8" s="1"/>
  <c r="D302" i="7"/>
  <c r="DH302" i="7" s="1"/>
  <c r="V79" i="8" s="1"/>
  <c r="D309" i="7"/>
  <c r="DH309" i="7" s="1"/>
  <c r="V86" i="8" s="1"/>
  <c r="D268" i="7"/>
  <c r="DH268" i="7" s="1"/>
  <c r="V45" i="8" s="1"/>
  <c r="D306" i="7"/>
  <c r="DH306" i="7" s="1"/>
  <c r="V83" i="8" s="1"/>
  <c r="D288" i="7"/>
  <c r="DH288" i="7" s="1"/>
  <c r="V65" i="8" s="1"/>
  <c r="D265" i="7"/>
  <c r="DH265" i="7" s="1"/>
  <c r="V42" i="8" s="1"/>
  <c r="D248" i="7"/>
  <c r="DH248" i="7" s="1"/>
  <c r="V25" i="8" s="1"/>
  <c r="D296" i="7"/>
  <c r="DH296" i="7" s="1"/>
  <c r="V73" i="8" s="1"/>
  <c r="D261" i="7"/>
  <c r="DH261" i="7" s="1"/>
  <c r="V38" i="8" s="1"/>
  <c r="D323" i="7"/>
  <c r="DH323" i="7" s="1"/>
  <c r="V100" i="8" s="1"/>
  <c r="D270" i="7"/>
  <c r="DH270" i="7" s="1"/>
  <c r="V47" i="8" s="1"/>
  <c r="D279" i="7"/>
  <c r="DH279" i="7" s="1"/>
  <c r="V56" i="8" s="1"/>
  <c r="D325" i="7"/>
  <c r="DH325" i="7" s="1"/>
  <c r="V102" i="8" s="1"/>
  <c r="D326" i="7"/>
  <c r="DH326" i="7" s="1"/>
  <c r="V103" i="8" s="1"/>
  <c r="D269" i="7"/>
  <c r="DH269" i="7" s="1"/>
  <c r="V46" i="8" s="1"/>
  <c r="D247" i="7"/>
  <c r="DH247" i="7" s="1"/>
  <c r="V24" i="8" s="1"/>
  <c r="D235" i="7"/>
  <c r="DH235" i="7" s="1"/>
  <c r="V12" i="8" s="1"/>
  <c r="D321" i="7"/>
  <c r="DH321" i="7" s="1"/>
  <c r="V98" i="8" s="1"/>
  <c r="D340" i="7"/>
  <c r="DH340" i="7" s="1"/>
  <c r="V117" i="8" s="1"/>
  <c r="D337" i="7"/>
  <c r="DH337" i="7" s="1"/>
  <c r="V114" i="8" s="1"/>
  <c r="D236" i="7"/>
  <c r="DH236" i="7" s="1"/>
  <c r="V13" i="8" s="1"/>
  <c r="D335" i="7"/>
  <c r="DH335" i="7" s="1"/>
  <c r="V112" i="8" s="1"/>
  <c r="D238" i="7"/>
  <c r="DH238" i="7" s="1"/>
  <c r="V15" i="8" s="1"/>
  <c r="D292" i="7"/>
  <c r="DH292" i="7" s="1"/>
  <c r="V69" i="8" s="1"/>
  <c r="D336" i="7"/>
  <c r="DH336" i="7" s="1"/>
  <c r="V113" i="8" s="1"/>
  <c r="D334" i="7"/>
  <c r="DH334" i="7" s="1"/>
  <c r="V111" i="8" s="1"/>
  <c r="D320" i="7"/>
  <c r="DH320" i="7" s="1"/>
  <c r="V97" i="8" s="1"/>
  <c r="D250" i="7"/>
  <c r="DH250" i="7" s="1"/>
  <c r="V27" i="8" s="1"/>
  <c r="D282" i="7"/>
  <c r="DH282" i="7" s="1"/>
  <c r="V59" i="8" s="1"/>
  <c r="D277" i="7"/>
  <c r="DH277" i="7" s="1"/>
  <c r="V54" i="8" s="1"/>
  <c r="D243" i="7"/>
  <c r="DH243" i="7" s="1"/>
  <c r="V20" i="8" s="1"/>
  <c r="D294" i="7"/>
  <c r="DH294" i="7" s="1"/>
  <c r="V71" i="8" s="1"/>
  <c r="D295" i="7"/>
  <c r="DH295" i="7" s="1"/>
  <c r="V72" i="8" s="1"/>
  <c r="D289" i="7"/>
  <c r="DH289" i="7" s="1"/>
  <c r="V66" i="8" s="1"/>
  <c r="D267" i="7"/>
  <c r="DH267" i="7" s="1"/>
  <c r="V44" i="8" s="1"/>
  <c r="D331" i="7"/>
  <c r="DH331" i="7" s="1"/>
  <c r="V108" i="8" s="1"/>
  <c r="D276" i="7"/>
  <c r="DH276" i="7" s="1"/>
  <c r="V53" i="8" s="1"/>
  <c r="D291" i="7"/>
  <c r="DH291" i="7" s="1"/>
  <c r="V68" i="8" s="1"/>
  <c r="D281" i="7"/>
  <c r="DH281" i="7" s="1"/>
  <c r="V58" i="8" s="1"/>
  <c r="D241" i="7"/>
  <c r="DH241" i="7" s="1"/>
  <c r="V18" i="8" s="1"/>
  <c r="D286" i="7"/>
  <c r="DH286" i="7" s="1"/>
  <c r="V63" i="8" s="1"/>
  <c r="D304" i="7"/>
  <c r="DH304" i="7" s="1"/>
  <c r="V81" i="8" s="1"/>
  <c r="D246" i="7"/>
  <c r="DH246" i="7" s="1"/>
  <c r="V23" i="8" s="1"/>
  <c r="D280" i="7"/>
  <c r="DH280" i="7" s="1"/>
  <c r="V57" i="8" s="1"/>
  <c r="D311" i="7"/>
  <c r="DH311" i="7" s="1"/>
  <c r="V88" i="8" s="1"/>
  <c r="D315" i="7"/>
  <c r="DH315" i="7" s="1"/>
  <c r="V92" i="8" s="1"/>
  <c r="D272" i="7"/>
  <c r="DH272" i="7" s="1"/>
  <c r="V49" i="8" s="1"/>
  <c r="D322" i="7"/>
  <c r="DH322" i="7" s="1"/>
  <c r="V99" i="8" s="1"/>
  <c r="D316" i="7"/>
  <c r="DH316" i="7" s="1"/>
  <c r="V93" i="8" s="1"/>
  <c r="D301" i="7"/>
  <c r="DH301" i="7" s="1"/>
  <c r="V78" i="8" s="1"/>
  <c r="D244" i="7"/>
  <c r="DH244" i="7" s="1"/>
  <c r="V21" i="8" s="1"/>
  <c r="D278" i="7"/>
  <c r="DH278" i="7" s="1"/>
  <c r="V55" i="8" s="1"/>
  <c r="D257" i="7"/>
  <c r="DH257" i="7" s="1"/>
  <c r="V34" i="8" s="1"/>
  <c r="D324" i="7"/>
  <c r="DH324" i="7" s="1"/>
  <c r="V101" i="8" s="1"/>
  <c r="D307" i="7"/>
  <c r="DH307" i="7" s="1"/>
  <c r="V84" i="8" s="1"/>
  <c r="D313" i="7"/>
  <c r="DH313" i="7" s="1"/>
  <c r="V90" i="8" s="1"/>
  <c r="D275" i="7"/>
  <c r="DH275" i="7" s="1"/>
  <c r="V52" i="8" s="1"/>
  <c r="D251" i="7"/>
  <c r="DH251" i="7" s="1"/>
  <c r="V28" i="8" s="1"/>
  <c r="D253" i="7"/>
  <c r="DH253" i="7" s="1"/>
  <c r="V30" i="8" s="1"/>
  <c r="D327" i="7"/>
  <c r="DH327" i="7" s="1"/>
  <c r="V104" i="8" s="1"/>
  <c r="D303" i="7"/>
  <c r="DH303" i="7" s="1"/>
  <c r="V80" i="8" s="1"/>
  <c r="D239" i="7"/>
  <c r="DH239" i="7" s="1"/>
  <c r="V16" i="8" s="1"/>
  <c r="D305" i="7"/>
  <c r="DH305" i="7" s="1"/>
  <c r="V82" i="8" s="1"/>
  <c r="D314" i="7"/>
  <c r="DH314" i="7" s="1"/>
  <c r="V91" i="8" s="1"/>
  <c r="D249" i="7"/>
  <c r="DH249" i="7" s="1"/>
  <c r="V26" i="8" s="1"/>
  <c r="D273" i="7"/>
  <c r="DH273" i="7" s="1"/>
  <c r="V50" i="8" s="1"/>
  <c r="V118" i="8" l="1"/>
  <c r="AH56" i="8"/>
  <c r="S27" i="14"/>
  <c r="G78" i="17" s="1"/>
  <c r="W56" i="8"/>
  <c r="AD56" i="8"/>
  <c r="S27" i="15"/>
  <c r="G78" i="19" s="1"/>
  <c r="X56" i="8"/>
  <c r="Y56" i="8"/>
  <c r="X83" i="8"/>
  <c r="AA83" i="8" s="1"/>
  <c r="W83" i="8"/>
  <c r="Z83" i="8" s="1"/>
  <c r="AH83" i="8"/>
  <c r="AI83" i="8" s="1"/>
  <c r="AD83" i="8"/>
  <c r="AE83" i="8" s="1"/>
  <c r="Y83" i="8"/>
  <c r="X47" i="8"/>
  <c r="AA47" i="8" s="1"/>
  <c r="AD47" i="8"/>
  <c r="AE47" i="8" s="1"/>
  <c r="W47" i="8"/>
  <c r="Z47" i="8" s="1"/>
  <c r="AH47" i="8"/>
  <c r="AI47" i="8" s="1"/>
  <c r="Y47" i="8"/>
  <c r="AD18" i="8"/>
  <c r="AE18" i="8" s="1"/>
  <c r="AH18" i="8"/>
  <c r="AI18" i="8" s="1"/>
  <c r="X18" i="8"/>
  <c r="AA18" i="8" s="1"/>
  <c r="W18" i="8"/>
  <c r="Z18" i="8" s="1"/>
  <c r="Y18" i="8"/>
  <c r="AH54" i="8"/>
  <c r="S25" i="15"/>
  <c r="G76" i="19" s="1"/>
  <c r="W54" i="8"/>
  <c r="AD54" i="8"/>
  <c r="X54" i="8"/>
  <c r="S25" i="14"/>
  <c r="G76" i="17" s="1"/>
  <c r="Y54" i="8"/>
  <c r="AH103" i="8"/>
  <c r="X103" i="8"/>
  <c r="AD103" i="8"/>
  <c r="W103" i="8"/>
  <c r="S54" i="14"/>
  <c r="G105" i="17" s="1"/>
  <c r="Y103" i="8"/>
  <c r="V54" i="14" s="1"/>
  <c r="H105" i="17" s="1"/>
  <c r="W15" i="8"/>
  <c r="S13" i="15"/>
  <c r="G64" i="19" s="1"/>
  <c r="S12" i="16"/>
  <c r="G63" i="21" s="1"/>
  <c r="AD15" i="8"/>
  <c r="AH15" i="8"/>
  <c r="S13" i="14"/>
  <c r="G64" i="17" s="1"/>
  <c r="X15" i="8"/>
  <c r="Y15" i="8"/>
  <c r="X105" i="8"/>
  <c r="W105" i="8"/>
  <c r="AD105" i="8"/>
  <c r="S44" i="15"/>
  <c r="G95" i="19" s="1"/>
  <c r="S56" i="14"/>
  <c r="G107" i="17" s="1"/>
  <c r="AH105" i="8"/>
  <c r="Y105" i="8"/>
  <c r="AH100" i="8"/>
  <c r="AI100" i="8" s="1"/>
  <c r="W100" i="8"/>
  <c r="Z100" i="8" s="1"/>
  <c r="AD100" i="8"/>
  <c r="AE100" i="8" s="1"/>
  <c r="X100" i="8"/>
  <c r="AA100" i="8" s="1"/>
  <c r="Y100" i="8"/>
  <c r="AH109" i="8"/>
  <c r="AI109" i="8" s="1"/>
  <c r="X109" i="8"/>
  <c r="AA109" i="8" s="1"/>
  <c r="W109" i="8"/>
  <c r="Z109" i="8" s="1"/>
  <c r="AD109" i="8"/>
  <c r="AE109" i="8" s="1"/>
  <c r="Y109" i="8"/>
  <c r="X70" i="8"/>
  <c r="AA70" i="8" s="1"/>
  <c r="W70" i="8"/>
  <c r="Z70" i="8" s="1"/>
  <c r="AD70" i="8"/>
  <c r="AE70" i="8" s="1"/>
  <c r="AH70" i="8"/>
  <c r="AI70" i="8" s="1"/>
  <c r="Y70" i="8"/>
  <c r="W57" i="8"/>
  <c r="Z57" i="8" s="1"/>
  <c r="X57" i="8"/>
  <c r="AA57" i="8" s="1"/>
  <c r="AH57" i="8"/>
  <c r="AI57" i="8" s="1"/>
  <c r="AD57" i="8"/>
  <c r="AE57" i="8" s="1"/>
  <c r="Y57" i="8"/>
  <c r="AH86" i="8"/>
  <c r="W86" i="8"/>
  <c r="X86" i="8"/>
  <c r="AD86" i="8"/>
  <c r="S43" i="14"/>
  <c r="G94" i="17" s="1"/>
  <c r="Y86" i="8"/>
  <c r="V43" i="14" s="1"/>
  <c r="H94" i="17" s="1"/>
  <c r="W49" i="8"/>
  <c r="S22" i="15"/>
  <c r="G73" i="19" s="1"/>
  <c r="AD49" i="8"/>
  <c r="AH49" i="8"/>
  <c r="S22" i="14"/>
  <c r="G73" i="17" s="1"/>
  <c r="X49" i="8"/>
  <c r="Y49" i="8"/>
  <c r="AH38" i="8"/>
  <c r="AD38" i="8"/>
  <c r="S19" i="15"/>
  <c r="G70" i="19" s="1"/>
  <c r="X38" i="8"/>
  <c r="W38" i="8"/>
  <c r="S19" i="14"/>
  <c r="G70" i="17" s="1"/>
  <c r="Y38" i="8"/>
  <c r="W75" i="8"/>
  <c r="AD75" i="8"/>
  <c r="X75" i="8"/>
  <c r="AH75" i="8"/>
  <c r="S33" i="15"/>
  <c r="G84" i="19" s="1"/>
  <c r="S35" i="14"/>
  <c r="G86" i="17" s="1"/>
  <c r="S15" i="16"/>
  <c r="G66" i="21" s="1"/>
  <c r="Y75" i="8"/>
  <c r="W60" i="8"/>
  <c r="Z60" i="8" s="1"/>
  <c r="AD60" i="8"/>
  <c r="AE60" i="8" s="1"/>
  <c r="AH60" i="8"/>
  <c r="AI60" i="8" s="1"/>
  <c r="X60" i="8"/>
  <c r="AA60" i="8" s="1"/>
  <c r="Y60" i="8"/>
  <c r="W66" i="8"/>
  <c r="Z66" i="8" s="1"/>
  <c r="X66" i="8"/>
  <c r="AA66" i="8" s="1"/>
  <c r="AD66" i="8"/>
  <c r="AE66" i="8" s="1"/>
  <c r="AH66" i="8"/>
  <c r="AI66" i="8" s="1"/>
  <c r="Y66" i="8"/>
  <c r="AH44" i="8"/>
  <c r="AI44" i="8" s="1"/>
  <c r="W44" i="8"/>
  <c r="Z44" i="8" s="1"/>
  <c r="AD44" i="8"/>
  <c r="AE44" i="8" s="1"/>
  <c r="X44" i="8"/>
  <c r="AA44" i="8" s="1"/>
  <c r="Y44" i="8"/>
  <c r="W84" i="8"/>
  <c r="S39" i="15"/>
  <c r="G90" i="19" s="1"/>
  <c r="X84" i="8"/>
  <c r="AD84" i="8"/>
  <c r="AH84" i="8"/>
  <c r="S19" i="16"/>
  <c r="G70" i="21" s="1"/>
  <c r="S41" i="14"/>
  <c r="G92" i="17" s="1"/>
  <c r="Y84" i="8"/>
  <c r="W22" i="8"/>
  <c r="Z22" i="8" s="1"/>
  <c r="AH22" i="8"/>
  <c r="AI22" i="8" s="1"/>
  <c r="AD22" i="8"/>
  <c r="AE22" i="8" s="1"/>
  <c r="X22" i="8"/>
  <c r="AA22" i="8" s="1"/>
  <c r="Y22" i="8"/>
  <c r="AD59" i="8"/>
  <c r="AE59" i="8" s="1"/>
  <c r="X59" i="8"/>
  <c r="AA59" i="8" s="1"/>
  <c r="W59" i="8"/>
  <c r="Z59" i="8" s="1"/>
  <c r="AH59" i="8"/>
  <c r="AI59" i="8" s="1"/>
  <c r="Y59" i="8"/>
  <c r="X116" i="8"/>
  <c r="S63" i="14"/>
  <c r="G114" i="17" s="1"/>
  <c r="AH116" i="8"/>
  <c r="W116" i="8"/>
  <c r="AD116" i="8"/>
  <c r="S47" i="15"/>
  <c r="G98" i="19" s="1"/>
  <c r="Y116" i="8"/>
  <c r="AD94" i="8"/>
  <c r="AE94" i="8" s="1"/>
  <c r="X94" i="8"/>
  <c r="AA94" i="8" s="1"/>
  <c r="AH94" i="8"/>
  <c r="AI94" i="8" s="1"/>
  <c r="W94" i="8"/>
  <c r="Z94" i="8" s="1"/>
  <c r="Y94" i="8"/>
  <c r="AH114" i="8"/>
  <c r="AI114" i="8" s="1"/>
  <c r="AD114" i="8"/>
  <c r="AE114" i="8" s="1"/>
  <c r="W114" i="8"/>
  <c r="Z114" i="8" s="1"/>
  <c r="X114" i="8"/>
  <c r="AA114" i="8" s="1"/>
  <c r="Y114" i="8"/>
  <c r="AD80" i="8"/>
  <c r="S39" i="14"/>
  <c r="G90" i="17" s="1"/>
  <c r="AH80" i="8"/>
  <c r="S37" i="15"/>
  <c r="G88" i="19" s="1"/>
  <c r="S17" i="16"/>
  <c r="G68" i="21" s="1"/>
  <c r="W80" i="8"/>
  <c r="X80" i="8"/>
  <c r="Y80" i="8"/>
  <c r="AH10" i="8"/>
  <c r="W10" i="8"/>
  <c r="S9" i="16"/>
  <c r="AD10" i="8"/>
  <c r="X10" i="8"/>
  <c r="S9" i="14"/>
  <c r="S9" i="15"/>
  <c r="Y10" i="8"/>
  <c r="AD76" i="8"/>
  <c r="AE76" i="8" s="1"/>
  <c r="AH76" i="8"/>
  <c r="AI76" i="8" s="1"/>
  <c r="W76" i="8"/>
  <c r="Z76" i="8" s="1"/>
  <c r="X76" i="8"/>
  <c r="AA76" i="8" s="1"/>
  <c r="Y76" i="8"/>
  <c r="W31" i="8"/>
  <c r="Z31" i="8" s="1"/>
  <c r="X31" i="8"/>
  <c r="AA31" i="8" s="1"/>
  <c r="AH31" i="8"/>
  <c r="AI31" i="8" s="1"/>
  <c r="AD31" i="8"/>
  <c r="AE31" i="8" s="1"/>
  <c r="Y31" i="8"/>
  <c r="AH50" i="8"/>
  <c r="AI50" i="8" s="1"/>
  <c r="X50" i="8"/>
  <c r="AA50" i="8" s="1"/>
  <c r="W50" i="8"/>
  <c r="Z50" i="8" s="1"/>
  <c r="AD50" i="8"/>
  <c r="AE50" i="8" s="1"/>
  <c r="Y50" i="8"/>
  <c r="AD45" i="8"/>
  <c r="W45" i="8"/>
  <c r="AH45" i="8"/>
  <c r="X45" i="8"/>
  <c r="S21" i="14"/>
  <c r="G72" i="17" s="1"/>
  <c r="S21" i="15"/>
  <c r="G72" i="19" s="1"/>
  <c r="Y45" i="8"/>
  <c r="AH16" i="8"/>
  <c r="AI16" i="8" s="1"/>
  <c r="X16" i="8"/>
  <c r="AA16" i="8" s="1"/>
  <c r="AD16" i="8"/>
  <c r="AE16" i="8" s="1"/>
  <c r="W16" i="8"/>
  <c r="Z16" i="8" s="1"/>
  <c r="Y16" i="8"/>
  <c r="X48" i="8"/>
  <c r="AA48" i="8" s="1"/>
  <c r="AD48" i="8"/>
  <c r="AE48" i="8" s="1"/>
  <c r="AH48" i="8"/>
  <c r="AI48" i="8" s="1"/>
  <c r="W48" i="8"/>
  <c r="Z48" i="8" s="1"/>
  <c r="Y48" i="8"/>
  <c r="AD97" i="8"/>
  <c r="AE97" i="8" s="1"/>
  <c r="X97" i="8"/>
  <c r="AA97" i="8" s="1"/>
  <c r="AH97" i="8"/>
  <c r="AI97" i="8" s="1"/>
  <c r="W97" i="8"/>
  <c r="Z97" i="8" s="1"/>
  <c r="Y97" i="8"/>
  <c r="W63" i="8"/>
  <c r="Z63" i="8" s="1"/>
  <c r="AD63" i="8"/>
  <c r="AE63" i="8" s="1"/>
  <c r="X63" i="8"/>
  <c r="AA63" i="8" s="1"/>
  <c r="AH63" i="8"/>
  <c r="AI63" i="8" s="1"/>
  <c r="Y63" i="8"/>
  <c r="AD107" i="8"/>
  <c r="W107" i="8"/>
  <c r="X107" i="8"/>
  <c r="AH107" i="8"/>
  <c r="S58" i="14"/>
  <c r="G109" i="17" s="1"/>
  <c r="Y107" i="8"/>
  <c r="X41" i="8"/>
  <c r="W41" i="8"/>
  <c r="AD41" i="8"/>
  <c r="S20" i="15"/>
  <c r="G71" i="19" s="1"/>
  <c r="S20" i="14"/>
  <c r="G71" i="17" s="1"/>
  <c r="AH41" i="8"/>
  <c r="Y41" i="8"/>
  <c r="AD64" i="8"/>
  <c r="X64" i="8"/>
  <c r="W64" i="8"/>
  <c r="AH64" i="8"/>
  <c r="S30" i="15"/>
  <c r="G81" i="19" s="1"/>
  <c r="S30" i="14"/>
  <c r="G81" i="17" s="1"/>
  <c r="Y64" i="8"/>
  <c r="S17" i="14"/>
  <c r="G68" i="17" s="1"/>
  <c r="W28" i="8"/>
  <c r="AH28" i="8"/>
  <c r="S17" i="15"/>
  <c r="G68" i="19" s="1"/>
  <c r="X28" i="8"/>
  <c r="AD28" i="8"/>
  <c r="Y28" i="8"/>
  <c r="X106" i="8"/>
  <c r="AH106" i="8"/>
  <c r="AD106" i="8"/>
  <c r="S45" i="15"/>
  <c r="G96" i="19" s="1"/>
  <c r="S57" i="14"/>
  <c r="G108" i="17" s="1"/>
  <c r="W106" i="8"/>
  <c r="Y106" i="8"/>
  <c r="W23" i="8"/>
  <c r="S16" i="15"/>
  <c r="G67" i="19" s="1"/>
  <c r="S16" i="14"/>
  <c r="G67" i="17" s="1"/>
  <c r="AH23" i="8"/>
  <c r="X23" i="8"/>
  <c r="AD23" i="8"/>
  <c r="Y23" i="8"/>
  <c r="AD69" i="8"/>
  <c r="AE69" i="8" s="1"/>
  <c r="X69" i="8"/>
  <c r="AA69" i="8" s="1"/>
  <c r="AH69" i="8"/>
  <c r="AI69" i="8" s="1"/>
  <c r="W69" i="8"/>
  <c r="Z69" i="8" s="1"/>
  <c r="Y69" i="8"/>
  <c r="X12" i="8"/>
  <c r="AA12" i="8" s="1"/>
  <c r="AH12" i="8"/>
  <c r="AI12" i="8" s="1"/>
  <c r="AD12" i="8"/>
  <c r="AE12" i="8" s="1"/>
  <c r="W12" i="8"/>
  <c r="Z12" i="8" s="1"/>
  <c r="Y12" i="8"/>
  <c r="AD101" i="8"/>
  <c r="W101" i="8"/>
  <c r="X101" i="8"/>
  <c r="AH101" i="8"/>
  <c r="S43" i="15"/>
  <c r="G94" i="19" s="1"/>
  <c r="S52" i="14"/>
  <c r="G103" i="17" s="1"/>
  <c r="Y101" i="8"/>
  <c r="X108" i="8"/>
  <c r="AA108" i="8" s="1"/>
  <c r="AH108" i="8"/>
  <c r="AI108" i="8" s="1"/>
  <c r="AD108" i="8"/>
  <c r="AE108" i="8" s="1"/>
  <c r="W108" i="8"/>
  <c r="Z108" i="8" s="1"/>
  <c r="Y108" i="8"/>
  <c r="AH78" i="8"/>
  <c r="AD78" i="8"/>
  <c r="W78" i="8"/>
  <c r="X78" i="8"/>
  <c r="S35" i="15"/>
  <c r="G86" i="19" s="1"/>
  <c r="S22" i="16"/>
  <c r="G73" i="21" s="1"/>
  <c r="S37" i="14"/>
  <c r="G88" i="17" s="1"/>
  <c r="Y78" i="8"/>
  <c r="X62" i="8"/>
  <c r="W62" i="8"/>
  <c r="AH62" i="8"/>
  <c r="S29" i="14"/>
  <c r="G80" i="17" s="1"/>
  <c r="AD62" i="8"/>
  <c r="S29" i="15"/>
  <c r="G80" i="19" s="1"/>
  <c r="Y62" i="8"/>
  <c r="X68" i="8"/>
  <c r="AA68" i="8" s="1"/>
  <c r="AD68" i="8"/>
  <c r="AE68" i="8" s="1"/>
  <c r="W68" i="8"/>
  <c r="Z68" i="8" s="1"/>
  <c r="AH68" i="8"/>
  <c r="AI68" i="8" s="1"/>
  <c r="Y68" i="8"/>
  <c r="W19" i="8"/>
  <c r="Z19" i="8" s="1"/>
  <c r="X19" i="8"/>
  <c r="AA19" i="8" s="1"/>
  <c r="AD19" i="8"/>
  <c r="AE19" i="8" s="1"/>
  <c r="AH19" i="8"/>
  <c r="AI19" i="8" s="1"/>
  <c r="Y19" i="8"/>
  <c r="AD46" i="8"/>
  <c r="AE46" i="8" s="1"/>
  <c r="AH46" i="8"/>
  <c r="AI46" i="8" s="1"/>
  <c r="X46" i="8"/>
  <c r="AA46" i="8" s="1"/>
  <c r="W46" i="8"/>
  <c r="Z46" i="8" s="1"/>
  <c r="Y46" i="8"/>
  <c r="S14" i="14"/>
  <c r="G65" i="17" s="1"/>
  <c r="W17" i="8"/>
  <c r="AH17" i="8"/>
  <c r="S14" i="15"/>
  <c r="G65" i="19" s="1"/>
  <c r="X17" i="8"/>
  <c r="AD17" i="8"/>
  <c r="S13" i="16"/>
  <c r="G64" i="21" s="1"/>
  <c r="Y17" i="8"/>
  <c r="W104" i="8"/>
  <c r="AH104" i="8"/>
  <c r="AD104" i="8"/>
  <c r="X104" i="8"/>
  <c r="S55" i="14"/>
  <c r="G106" i="17" s="1"/>
  <c r="Y104" i="8"/>
  <c r="V55" i="14" s="1"/>
  <c r="H106" i="17" s="1"/>
  <c r="AD87" i="8"/>
  <c r="AH87" i="8"/>
  <c r="X87" i="8"/>
  <c r="S44" i="14"/>
  <c r="G95" i="17" s="1"/>
  <c r="W87" i="8"/>
  <c r="Y87" i="8"/>
  <c r="V44" i="14" s="1"/>
  <c r="H95" i="17" s="1"/>
  <c r="X81" i="8"/>
  <c r="AD81" i="8"/>
  <c r="AH81" i="8"/>
  <c r="W81" i="8"/>
  <c r="S40" i="14"/>
  <c r="G91" i="17" s="1"/>
  <c r="S38" i="15"/>
  <c r="G89" i="19" s="1"/>
  <c r="S18" i="16"/>
  <c r="G69" i="21" s="1"/>
  <c r="Y81" i="8"/>
  <c r="AD29" i="8"/>
  <c r="AE29" i="8" s="1"/>
  <c r="W29" i="8"/>
  <c r="Z29" i="8" s="1"/>
  <c r="X29" i="8"/>
  <c r="AA29" i="8" s="1"/>
  <c r="AH29" i="8"/>
  <c r="AI29" i="8" s="1"/>
  <c r="Y29" i="8"/>
  <c r="W93" i="8"/>
  <c r="S49" i="14"/>
  <c r="G100" i="17" s="1"/>
  <c r="X93" i="8"/>
  <c r="AH93" i="8"/>
  <c r="S40" i="15"/>
  <c r="G91" i="19" s="1"/>
  <c r="AD93" i="8"/>
  <c r="S20" i="16"/>
  <c r="G71" i="21" s="1"/>
  <c r="Y93" i="8"/>
  <c r="AH67" i="8"/>
  <c r="AI67" i="8" s="1"/>
  <c r="X67" i="8"/>
  <c r="AA67" i="8" s="1"/>
  <c r="W67" i="8"/>
  <c r="Z67" i="8" s="1"/>
  <c r="AD67" i="8"/>
  <c r="AE67" i="8" s="1"/>
  <c r="Y67" i="8"/>
  <c r="X113" i="8"/>
  <c r="AH113" i="8"/>
  <c r="AD113" i="8"/>
  <c r="W113" i="8"/>
  <c r="S61" i="14"/>
  <c r="G112" i="17" s="1"/>
  <c r="Y113" i="8"/>
  <c r="V61" i="14" s="1"/>
  <c r="H112" i="17" s="1"/>
  <c r="AD42" i="8"/>
  <c r="AE42" i="8" s="1"/>
  <c r="W42" i="8"/>
  <c r="Z42" i="8" s="1"/>
  <c r="X42" i="8"/>
  <c r="AA42" i="8" s="1"/>
  <c r="AH42" i="8"/>
  <c r="AI42" i="8" s="1"/>
  <c r="Y42" i="8"/>
  <c r="W53" i="8"/>
  <c r="S24" i="15"/>
  <c r="G75" i="19" s="1"/>
  <c r="X53" i="8"/>
  <c r="AD53" i="8"/>
  <c r="S24" i="14"/>
  <c r="G75" i="17" s="1"/>
  <c r="AH53" i="8"/>
  <c r="Y53" i="8"/>
  <c r="W89" i="8"/>
  <c r="X89" i="8"/>
  <c r="AD89" i="8"/>
  <c r="S46" i="14"/>
  <c r="G97" i="17" s="1"/>
  <c r="AH89" i="8"/>
  <c r="Y89" i="8"/>
  <c r="V46" i="14" s="1"/>
  <c r="H97" i="17" s="1"/>
  <c r="X73" i="8"/>
  <c r="AH73" i="8"/>
  <c r="W73" i="8"/>
  <c r="S33" i="14"/>
  <c r="G84" i="17" s="1"/>
  <c r="AD73" i="8"/>
  <c r="Y73" i="8"/>
  <c r="V33" i="14" s="1"/>
  <c r="H84" i="17" s="1"/>
  <c r="X14" i="8"/>
  <c r="AH14" i="8"/>
  <c r="W14" i="8"/>
  <c r="AD14" i="8"/>
  <c r="S12" i="15"/>
  <c r="G63" i="19" s="1"/>
  <c r="S12" i="14"/>
  <c r="G63" i="17" s="1"/>
  <c r="S11" i="16"/>
  <c r="G62" i="21" s="1"/>
  <c r="Y14" i="8"/>
  <c r="AH39" i="8"/>
  <c r="AI39" i="8" s="1"/>
  <c r="AD39" i="8"/>
  <c r="AE39" i="8" s="1"/>
  <c r="X39" i="8"/>
  <c r="AA39" i="8" s="1"/>
  <c r="W39" i="8"/>
  <c r="Z39" i="8" s="1"/>
  <c r="Y39" i="8"/>
  <c r="W20" i="8"/>
  <c r="Z20" i="8" s="1"/>
  <c r="X20" i="8"/>
  <c r="AA20" i="8" s="1"/>
  <c r="AD20" i="8"/>
  <c r="AE20" i="8" s="1"/>
  <c r="AH20" i="8"/>
  <c r="AI20" i="8" s="1"/>
  <c r="Y20" i="8"/>
  <c r="AH61" i="8"/>
  <c r="AI61" i="8" s="1"/>
  <c r="X61" i="8"/>
  <c r="AA61" i="8" s="1"/>
  <c r="W61" i="8"/>
  <c r="Z61" i="8" s="1"/>
  <c r="AD61" i="8"/>
  <c r="AE61" i="8" s="1"/>
  <c r="Y61" i="8"/>
  <c r="X37" i="8"/>
  <c r="AA37" i="8" s="1"/>
  <c r="W37" i="8"/>
  <c r="Z37" i="8" s="1"/>
  <c r="AD37" i="8"/>
  <c r="AE37" i="8" s="1"/>
  <c r="AH37" i="8"/>
  <c r="AI37" i="8" s="1"/>
  <c r="Y37" i="8"/>
  <c r="W40" i="8"/>
  <c r="Z40" i="8" s="1"/>
  <c r="AH40" i="8"/>
  <c r="AI40" i="8" s="1"/>
  <c r="AD40" i="8"/>
  <c r="AE40" i="8" s="1"/>
  <c r="X40" i="8"/>
  <c r="AA40" i="8" s="1"/>
  <c r="Y40" i="8"/>
  <c r="X35" i="8"/>
  <c r="AA35" i="8" s="1"/>
  <c r="W35" i="8"/>
  <c r="Z35" i="8" s="1"/>
  <c r="AH35" i="8"/>
  <c r="AI35" i="8" s="1"/>
  <c r="AD35" i="8"/>
  <c r="AE35" i="8" s="1"/>
  <c r="Y35" i="8"/>
  <c r="AD25" i="8"/>
  <c r="AE25" i="8" s="1"/>
  <c r="AH25" i="8"/>
  <c r="AI25" i="8" s="1"/>
  <c r="W25" i="8"/>
  <c r="Z25" i="8" s="1"/>
  <c r="X25" i="8"/>
  <c r="AA25" i="8" s="1"/>
  <c r="Y25" i="8"/>
  <c r="AH33" i="8"/>
  <c r="AI33" i="8" s="1"/>
  <c r="X33" i="8"/>
  <c r="AA33" i="8" s="1"/>
  <c r="W33" i="8"/>
  <c r="Z33" i="8" s="1"/>
  <c r="AD33" i="8"/>
  <c r="AE33" i="8" s="1"/>
  <c r="Y33" i="8"/>
  <c r="AH79" i="8"/>
  <c r="X79" i="8"/>
  <c r="AD79" i="8"/>
  <c r="S38" i="14"/>
  <c r="G89" i="17" s="1"/>
  <c r="S16" i="16"/>
  <c r="G67" i="21" s="1"/>
  <c r="S36" i="15"/>
  <c r="G87" i="19" s="1"/>
  <c r="W79" i="8"/>
  <c r="Y79" i="8"/>
  <c r="X72" i="8"/>
  <c r="AA72" i="8" s="1"/>
  <c r="AH72" i="8"/>
  <c r="AI72" i="8" s="1"/>
  <c r="W72" i="8"/>
  <c r="Z72" i="8" s="1"/>
  <c r="AD72" i="8"/>
  <c r="AE72" i="8" s="1"/>
  <c r="Y72" i="8"/>
  <c r="X34" i="8"/>
  <c r="AA34" i="8" s="1"/>
  <c r="AD34" i="8"/>
  <c r="AE34" i="8" s="1"/>
  <c r="AH34" i="8"/>
  <c r="AI34" i="8" s="1"/>
  <c r="W34" i="8"/>
  <c r="Z34" i="8" s="1"/>
  <c r="Y34" i="8"/>
  <c r="W88" i="8"/>
  <c r="X88" i="8"/>
  <c r="AD88" i="8"/>
  <c r="AH88" i="8"/>
  <c r="S45" i="14"/>
  <c r="G96" i="17" s="1"/>
  <c r="Y88" i="8"/>
  <c r="V45" i="14" s="1"/>
  <c r="H96" i="17" s="1"/>
  <c r="AD27" i="8"/>
  <c r="X27" i="8"/>
  <c r="W27" i="8"/>
  <c r="S31" i="15"/>
  <c r="G82" i="19" s="1"/>
  <c r="AH27" i="8"/>
  <c r="S31" i="14"/>
  <c r="G82" i="17" s="1"/>
  <c r="Y27" i="8"/>
  <c r="AH96" i="8"/>
  <c r="AI96" i="8" s="1"/>
  <c r="X96" i="8"/>
  <c r="AA96" i="8" s="1"/>
  <c r="AD96" i="8"/>
  <c r="AE96" i="8" s="1"/>
  <c r="W96" i="8"/>
  <c r="Z96" i="8" s="1"/>
  <c r="Y96" i="8"/>
  <c r="X92" i="8"/>
  <c r="AA92" i="8" s="1"/>
  <c r="AD92" i="8"/>
  <c r="AE92" i="8" s="1"/>
  <c r="W92" i="8"/>
  <c r="Z92" i="8" s="1"/>
  <c r="AH92" i="8"/>
  <c r="AI92" i="8" s="1"/>
  <c r="Y92" i="8"/>
  <c r="W90" i="8"/>
  <c r="AD90" i="8"/>
  <c r="X90" i="8"/>
  <c r="AH90" i="8"/>
  <c r="S47" i="14"/>
  <c r="G98" i="17" s="1"/>
  <c r="Y90" i="8"/>
  <c r="V47" i="14" s="1"/>
  <c r="H98" i="17" s="1"/>
  <c r="X98" i="8"/>
  <c r="W98" i="8"/>
  <c r="AD98" i="8"/>
  <c r="S41" i="15"/>
  <c r="G92" i="19" s="1"/>
  <c r="AH98" i="8"/>
  <c r="S50" i="14"/>
  <c r="G101" i="17" s="1"/>
  <c r="S21" i="16"/>
  <c r="G72" i="21" s="1"/>
  <c r="Y98" i="8"/>
  <c r="AD36" i="8"/>
  <c r="W36" i="8"/>
  <c r="S18" i="15"/>
  <c r="G69" i="19" s="1"/>
  <c r="X36" i="8"/>
  <c r="AH36" i="8"/>
  <c r="S18" i="14"/>
  <c r="G69" i="17" s="1"/>
  <c r="Y36" i="8"/>
  <c r="S62" i="14"/>
  <c r="G113" i="17" s="1"/>
  <c r="X112" i="8"/>
  <c r="AD112" i="8"/>
  <c r="W112" i="8"/>
  <c r="AH112" i="8"/>
  <c r="Y112" i="8"/>
  <c r="X71" i="8"/>
  <c r="AH71" i="8"/>
  <c r="AD71" i="8"/>
  <c r="S32" i="15"/>
  <c r="G83" i="19" s="1"/>
  <c r="W71" i="8"/>
  <c r="S32" i="14"/>
  <c r="G83" i="17" s="1"/>
  <c r="S14" i="16"/>
  <c r="G65" i="21" s="1"/>
  <c r="Y71" i="8"/>
  <c r="AD91" i="8"/>
  <c r="S48" i="14"/>
  <c r="G99" i="17" s="1"/>
  <c r="X91" i="8"/>
  <c r="AH91" i="8"/>
  <c r="W91" i="8"/>
  <c r="Y91" i="8"/>
  <c r="W58" i="8"/>
  <c r="AD58" i="8"/>
  <c r="S28" i="15"/>
  <c r="G79" i="19" s="1"/>
  <c r="AH58" i="8"/>
  <c r="S28" i="14"/>
  <c r="G79" i="17" s="1"/>
  <c r="X58" i="8"/>
  <c r="Y58" i="8"/>
  <c r="AD115" i="8"/>
  <c r="AE115" i="8" s="1"/>
  <c r="AH115" i="8"/>
  <c r="AI115" i="8" s="1"/>
  <c r="X115" i="8"/>
  <c r="AA115" i="8" s="1"/>
  <c r="W115" i="8"/>
  <c r="Z115" i="8" s="1"/>
  <c r="Y115" i="8"/>
  <c r="AH74" i="8"/>
  <c r="AD74" i="8"/>
  <c r="W74" i="8"/>
  <c r="X74" i="8"/>
  <c r="S34" i="14"/>
  <c r="G85" i="17" s="1"/>
  <c r="Y74" i="8"/>
  <c r="V34" i="14" s="1"/>
  <c r="H85" i="17" s="1"/>
  <c r="AH32" i="8"/>
  <c r="AI32" i="8" s="1"/>
  <c r="X32" i="8"/>
  <c r="AA32" i="8" s="1"/>
  <c r="AD32" i="8"/>
  <c r="AE32" i="8" s="1"/>
  <c r="W32" i="8"/>
  <c r="Z32" i="8" s="1"/>
  <c r="Y32" i="8"/>
  <c r="AH117" i="8"/>
  <c r="AD117" i="8"/>
  <c r="S48" i="15"/>
  <c r="G99" i="19" s="1"/>
  <c r="W117" i="8"/>
  <c r="S64" i="14"/>
  <c r="G115" i="17" s="1"/>
  <c r="S23" i="16"/>
  <c r="G74" i="21" s="1"/>
  <c r="X117" i="8"/>
  <c r="Y117" i="8"/>
  <c r="AH85" i="8"/>
  <c r="X85" i="8"/>
  <c r="AD85" i="8"/>
  <c r="S42" i="14"/>
  <c r="G93" i="17" s="1"/>
  <c r="W85" i="8"/>
  <c r="Y85" i="8"/>
  <c r="V42" i="14" s="1"/>
  <c r="H93" i="17" s="1"/>
  <c r="AH24" i="8"/>
  <c r="AI24" i="8" s="1"/>
  <c r="W24" i="8"/>
  <c r="Z24" i="8" s="1"/>
  <c r="X24" i="8"/>
  <c r="AA24" i="8" s="1"/>
  <c r="AD24" i="8"/>
  <c r="AE24" i="8" s="1"/>
  <c r="Y24" i="8"/>
  <c r="AD21" i="8"/>
  <c r="W21" i="8"/>
  <c r="S15" i="14"/>
  <c r="G66" i="17" s="1"/>
  <c r="X21" i="8"/>
  <c r="AH21" i="8"/>
  <c r="S15" i="15"/>
  <c r="G66" i="19" s="1"/>
  <c r="Y21" i="8"/>
  <c r="AD26" i="8"/>
  <c r="AE26" i="8" s="1"/>
  <c r="W26" i="8"/>
  <c r="Z26" i="8" s="1"/>
  <c r="AH26" i="8"/>
  <c r="AI26" i="8" s="1"/>
  <c r="X26" i="8"/>
  <c r="AA26" i="8" s="1"/>
  <c r="Y26" i="8"/>
  <c r="X111" i="8"/>
  <c r="AH111" i="8"/>
  <c r="AD111" i="8"/>
  <c r="S60" i="14"/>
  <c r="G111" i="17" s="1"/>
  <c r="W111" i="8"/>
  <c r="Y111" i="8"/>
  <c r="V60" i="14" s="1"/>
  <c r="H111" i="17" s="1"/>
  <c r="AH65" i="8"/>
  <c r="AI65" i="8" s="1"/>
  <c r="X65" i="8"/>
  <c r="AA65" i="8" s="1"/>
  <c r="AD65" i="8"/>
  <c r="AE65" i="8" s="1"/>
  <c r="W65" i="8"/>
  <c r="Z65" i="8" s="1"/>
  <c r="Y65" i="8"/>
  <c r="AD110" i="8"/>
  <c r="X110" i="8"/>
  <c r="W110" i="8"/>
  <c r="AH110" i="8"/>
  <c r="S46" i="15"/>
  <c r="G97" i="19" s="1"/>
  <c r="S59" i="14"/>
  <c r="G110" i="17" s="1"/>
  <c r="Y110" i="8"/>
  <c r="W30" i="8"/>
  <c r="Z30" i="8" s="1"/>
  <c r="AD30" i="8"/>
  <c r="AE30" i="8" s="1"/>
  <c r="AH30" i="8"/>
  <c r="AI30" i="8" s="1"/>
  <c r="X30" i="8"/>
  <c r="AA30" i="8" s="1"/>
  <c r="Y30" i="8"/>
  <c r="S11" i="14"/>
  <c r="G62" i="17" s="1"/>
  <c r="S11" i="15"/>
  <c r="G62" i="19" s="1"/>
  <c r="AD13" i="8"/>
  <c r="AH13" i="8"/>
  <c r="S10" i="16"/>
  <c r="G61" i="21" s="1"/>
  <c r="X13" i="8"/>
  <c r="W13" i="8"/>
  <c r="Y13" i="8"/>
  <c r="X51" i="8"/>
  <c r="AD51" i="8"/>
  <c r="AH51" i="8"/>
  <c r="S23" i="15"/>
  <c r="G74" i="19" s="1"/>
  <c r="W51" i="8"/>
  <c r="S23" i="14"/>
  <c r="G74" i="17" s="1"/>
  <c r="Y51" i="8"/>
  <c r="AH102" i="8"/>
  <c r="X102" i="8"/>
  <c r="AD102" i="8"/>
  <c r="W102" i="8"/>
  <c r="S53" i="14"/>
  <c r="G104" i="17" s="1"/>
  <c r="Y102" i="8"/>
  <c r="V53" i="14" s="1"/>
  <c r="H104" i="17" s="1"/>
  <c r="AD82" i="8"/>
  <c r="AE82" i="8" s="1"/>
  <c r="W82" i="8"/>
  <c r="Z82" i="8" s="1"/>
  <c r="X82" i="8"/>
  <c r="AA82" i="8" s="1"/>
  <c r="AH82" i="8"/>
  <c r="AI82" i="8" s="1"/>
  <c r="Y82" i="8"/>
  <c r="AD55" i="8"/>
  <c r="AH55" i="8"/>
  <c r="X55" i="8"/>
  <c r="W55" i="8"/>
  <c r="S26" i="15"/>
  <c r="G77" i="19" s="1"/>
  <c r="S26" i="14"/>
  <c r="G77" i="17" s="1"/>
  <c r="Y55" i="8"/>
  <c r="AD99" i="8"/>
  <c r="X99" i="8"/>
  <c r="W99" i="8"/>
  <c r="S51" i="14"/>
  <c r="G102" i="17" s="1"/>
  <c r="S42" i="15"/>
  <c r="G93" i="19" s="1"/>
  <c r="AH99" i="8"/>
  <c r="Y99" i="8"/>
  <c r="X43" i="8"/>
  <c r="AA43" i="8" s="1"/>
  <c r="W43" i="8"/>
  <c r="Z43" i="8" s="1"/>
  <c r="AH43" i="8"/>
  <c r="AI43" i="8" s="1"/>
  <c r="AD43" i="8"/>
  <c r="AE43" i="8" s="1"/>
  <c r="Y43" i="8"/>
  <c r="AD77" i="8"/>
  <c r="S36" i="14"/>
  <c r="G87" i="17" s="1"/>
  <c r="W77" i="8"/>
  <c r="AH77" i="8"/>
  <c r="X77" i="8"/>
  <c r="S34" i="15"/>
  <c r="G85" i="19" s="1"/>
  <c r="Y77" i="8"/>
  <c r="AH52" i="8"/>
  <c r="AI52" i="8" s="1"/>
  <c r="X52" i="8"/>
  <c r="AA52" i="8" s="1"/>
  <c r="AD52" i="8"/>
  <c r="AE52" i="8" s="1"/>
  <c r="W52" i="8"/>
  <c r="Z52" i="8" s="1"/>
  <c r="Y52" i="8"/>
  <c r="AD95" i="8"/>
  <c r="AE95" i="8" s="1"/>
  <c r="W95" i="8"/>
  <c r="Z95" i="8" s="1"/>
  <c r="X95" i="8"/>
  <c r="AA95" i="8" s="1"/>
  <c r="AH95" i="8"/>
  <c r="AI95" i="8" s="1"/>
  <c r="Y95" i="8"/>
  <c r="AD11" i="8"/>
  <c r="W11" i="8"/>
  <c r="AH11" i="8"/>
  <c r="X11" i="8"/>
  <c r="S10" i="14"/>
  <c r="G61" i="17" s="1"/>
  <c r="S10" i="15"/>
  <c r="G61" i="19" s="1"/>
  <c r="Y11" i="8"/>
  <c r="V62" i="14" l="1"/>
  <c r="H113" i="17" s="1"/>
  <c r="AE48" i="14"/>
  <c r="AI91" i="8"/>
  <c r="AF48" i="14" s="1"/>
  <c r="U47" i="14"/>
  <c r="AA90" i="8"/>
  <c r="X47" i="14" s="1"/>
  <c r="U45" i="14"/>
  <c r="AA88" i="8"/>
  <c r="X45" i="14" s="1"/>
  <c r="AE33" i="14"/>
  <c r="AI73" i="8"/>
  <c r="AF33" i="14" s="1"/>
  <c r="U24" i="15"/>
  <c r="U24" i="14"/>
  <c r="AA53" i="8"/>
  <c r="AE61" i="14"/>
  <c r="AI113" i="8"/>
  <c r="AF61" i="14" s="1"/>
  <c r="U49" i="14"/>
  <c r="U40" i="15"/>
  <c r="U20" i="16"/>
  <c r="AA93" i="8"/>
  <c r="U55" i="14"/>
  <c r="AA104" i="8"/>
  <c r="X55" i="14" s="1"/>
  <c r="AA20" i="15"/>
  <c r="AA20" i="14"/>
  <c r="AE41" i="8"/>
  <c r="V39" i="14"/>
  <c r="H90" i="17" s="1"/>
  <c r="V37" i="15"/>
  <c r="H88" i="19" s="1"/>
  <c r="V17" i="16"/>
  <c r="H68" i="21" s="1"/>
  <c r="U63" i="14"/>
  <c r="U47" i="15"/>
  <c r="AA116" i="8"/>
  <c r="U48" i="14"/>
  <c r="AA91" i="8"/>
  <c r="X48" i="14" s="1"/>
  <c r="V50" i="14"/>
  <c r="H101" i="17" s="1"/>
  <c r="V21" i="16"/>
  <c r="H72" i="21" s="1"/>
  <c r="V41" i="15"/>
  <c r="H92" i="19" s="1"/>
  <c r="AA47" i="14"/>
  <c r="AE90" i="8"/>
  <c r="AB47" i="14" s="1"/>
  <c r="V31" i="15"/>
  <c r="H82" i="19" s="1"/>
  <c r="V31" i="14"/>
  <c r="H82" i="17" s="1"/>
  <c r="T38" i="14"/>
  <c r="T16" i="16"/>
  <c r="T36" i="15"/>
  <c r="Z79" i="8"/>
  <c r="AE18" i="16"/>
  <c r="AE38" i="15"/>
  <c r="AE40" i="14"/>
  <c r="AI81" i="8"/>
  <c r="AA55" i="14"/>
  <c r="AE104" i="8"/>
  <c r="AB55" i="14" s="1"/>
  <c r="T47" i="14"/>
  <c r="Z90" i="8"/>
  <c r="W47" i="14" s="1"/>
  <c r="T17" i="16"/>
  <c r="T39" i="14"/>
  <c r="T37" i="15"/>
  <c r="Z80" i="8"/>
  <c r="AE39" i="15"/>
  <c r="AE41" i="14"/>
  <c r="AE19" i="16"/>
  <c r="AI84" i="8"/>
  <c r="AE15" i="16"/>
  <c r="AE35" i="14"/>
  <c r="AE33" i="15"/>
  <c r="AI75" i="8"/>
  <c r="U22" i="14"/>
  <c r="U22" i="15"/>
  <c r="AA49" i="8"/>
  <c r="AA56" i="14"/>
  <c r="AA44" i="15"/>
  <c r="AE105" i="8"/>
  <c r="AA48" i="14"/>
  <c r="AE91" i="8"/>
  <c r="AB48" i="14" s="1"/>
  <c r="V58" i="14"/>
  <c r="H109" i="17" s="1"/>
  <c r="T44" i="15"/>
  <c r="T56" i="14"/>
  <c r="Z105" i="8"/>
  <c r="T54" i="14"/>
  <c r="Z103" i="8"/>
  <c r="W54" i="14" s="1"/>
  <c r="AE36" i="14"/>
  <c r="AE34" i="15"/>
  <c r="AI77" i="8"/>
  <c r="AA59" i="14"/>
  <c r="AA46" i="15"/>
  <c r="AE110" i="8"/>
  <c r="U64" i="14"/>
  <c r="U23" i="16"/>
  <c r="U48" i="15"/>
  <c r="AA117" i="8"/>
  <c r="AA11" i="16"/>
  <c r="AA12" i="14"/>
  <c r="AA12" i="15"/>
  <c r="AE14" i="8"/>
  <c r="V13" i="16"/>
  <c r="H64" i="21" s="1"/>
  <c r="V14" i="15"/>
  <c r="H65" i="19" s="1"/>
  <c r="V14" i="14"/>
  <c r="H65" i="17" s="1"/>
  <c r="AA37" i="14"/>
  <c r="AA35" i="15"/>
  <c r="AE78" i="8"/>
  <c r="T43" i="15"/>
  <c r="T52" i="14"/>
  <c r="Z101" i="8"/>
  <c r="V16" i="15"/>
  <c r="H67" i="19" s="1"/>
  <c r="V16" i="14"/>
  <c r="H67" i="17" s="1"/>
  <c r="AE57" i="14"/>
  <c r="AE45" i="15"/>
  <c r="AI106" i="8"/>
  <c r="AE30" i="15"/>
  <c r="AE30" i="14"/>
  <c r="AI64" i="8"/>
  <c r="S49" i="15"/>
  <c r="G100" i="19" s="1"/>
  <c r="G60" i="19"/>
  <c r="U19" i="16"/>
  <c r="U41" i="14"/>
  <c r="U39" i="15"/>
  <c r="AA84" i="8"/>
  <c r="AA35" i="14"/>
  <c r="AA15" i="16"/>
  <c r="AA33" i="15"/>
  <c r="AE75" i="8"/>
  <c r="AE22" i="14"/>
  <c r="AE22" i="15"/>
  <c r="AI49" i="8"/>
  <c r="U56" i="14"/>
  <c r="U44" i="15"/>
  <c r="AA105" i="8"/>
  <c r="AA54" i="14"/>
  <c r="AE103" i="8"/>
  <c r="AB54" i="14" s="1"/>
  <c r="T36" i="14"/>
  <c r="T34" i="15"/>
  <c r="Z77" i="8"/>
  <c r="T51" i="14"/>
  <c r="T42" i="15"/>
  <c r="Z99" i="8"/>
  <c r="T31" i="14"/>
  <c r="T31" i="15"/>
  <c r="Z27" i="8"/>
  <c r="AA38" i="14"/>
  <c r="AA36" i="15"/>
  <c r="AA16" i="16"/>
  <c r="AE79" i="8"/>
  <c r="T12" i="15"/>
  <c r="T11" i="16"/>
  <c r="T12" i="14"/>
  <c r="Z14" i="8"/>
  <c r="AA46" i="14"/>
  <c r="AE89" i="8"/>
  <c r="AB46" i="14" s="1"/>
  <c r="T44" i="14"/>
  <c r="Z87" i="8"/>
  <c r="W44" i="14" s="1"/>
  <c r="AA29" i="14"/>
  <c r="AA29" i="15"/>
  <c r="AE62" i="8"/>
  <c r="AE35" i="15"/>
  <c r="AE37" i="14"/>
  <c r="AI78" i="8"/>
  <c r="AA52" i="14"/>
  <c r="AA43" i="15"/>
  <c r="AE101" i="8"/>
  <c r="AA16" i="15"/>
  <c r="AA16" i="14"/>
  <c r="AE23" i="8"/>
  <c r="U45" i="15"/>
  <c r="U57" i="14"/>
  <c r="AA106" i="8"/>
  <c r="T30" i="14"/>
  <c r="T30" i="15"/>
  <c r="Z64" i="8"/>
  <c r="AE58" i="14"/>
  <c r="AI107" i="8"/>
  <c r="AF58" i="14" s="1"/>
  <c r="V21" i="15"/>
  <c r="H72" i="19" s="1"/>
  <c r="V21" i="14"/>
  <c r="H72" i="17" s="1"/>
  <c r="G57" i="5"/>
  <c r="J66" i="5" s="1"/>
  <c r="F23" i="4"/>
  <c r="F24" i="4" s="1"/>
  <c r="F25" i="4" s="1"/>
  <c r="AE37" i="15"/>
  <c r="AE39" i="14"/>
  <c r="AE17" i="16"/>
  <c r="AI80" i="8"/>
  <c r="T15" i="16"/>
  <c r="T33" i="15"/>
  <c r="T35" i="14"/>
  <c r="Z75" i="8"/>
  <c r="AA22" i="14"/>
  <c r="AA22" i="15"/>
  <c r="AE49" i="8"/>
  <c r="V12" i="16"/>
  <c r="H63" i="21" s="1"/>
  <c r="V13" i="15"/>
  <c r="H64" i="19" s="1"/>
  <c r="V13" i="14"/>
  <c r="H64" i="17" s="1"/>
  <c r="U54" i="14"/>
  <c r="AA103" i="8"/>
  <c r="X54" i="14" s="1"/>
  <c r="V27" i="15"/>
  <c r="H78" i="19" s="1"/>
  <c r="V27" i="14"/>
  <c r="H78" i="17" s="1"/>
  <c r="U61" i="14"/>
  <c r="AA113" i="8"/>
  <c r="X61" i="14" s="1"/>
  <c r="AA26" i="14"/>
  <c r="AA26" i="15"/>
  <c r="AE55" i="8"/>
  <c r="AA11" i="14"/>
  <c r="AA11" i="15"/>
  <c r="AA10" i="16"/>
  <c r="AE13" i="8"/>
  <c r="AE60" i="14"/>
  <c r="AI111" i="8"/>
  <c r="AF60" i="14" s="1"/>
  <c r="T15" i="15"/>
  <c r="T15" i="14"/>
  <c r="Z21" i="8"/>
  <c r="AE42" i="14"/>
  <c r="AI85" i="8"/>
  <c r="AF42" i="14" s="1"/>
  <c r="U34" i="15"/>
  <c r="U36" i="14"/>
  <c r="AA77" i="8"/>
  <c r="AA19" i="16"/>
  <c r="AA39" i="15"/>
  <c r="AA41" i="14"/>
  <c r="AE84" i="8"/>
  <c r="U33" i="15"/>
  <c r="U35" i="14"/>
  <c r="U15" i="16"/>
  <c r="AA75" i="8"/>
  <c r="U28" i="14"/>
  <c r="U28" i="15"/>
  <c r="AA58" i="8"/>
  <c r="V32" i="14"/>
  <c r="H83" i="17" s="1"/>
  <c r="V14" i="16"/>
  <c r="H65" i="21" s="1"/>
  <c r="V32" i="15"/>
  <c r="H83" i="19" s="1"/>
  <c r="U62" i="14"/>
  <c r="AA112" i="8"/>
  <c r="X62" i="14" s="1"/>
  <c r="AE50" i="14"/>
  <c r="AE41" i="15"/>
  <c r="AE21" i="16"/>
  <c r="AI98" i="8"/>
  <c r="U34" i="14"/>
  <c r="AA74" i="8"/>
  <c r="X34" i="14" s="1"/>
  <c r="AE28" i="15"/>
  <c r="AE28" i="14"/>
  <c r="AI58" i="8"/>
  <c r="V18" i="14"/>
  <c r="H69" i="17" s="1"/>
  <c r="V18" i="15"/>
  <c r="H69" i="19" s="1"/>
  <c r="AA50" i="14"/>
  <c r="AA21" i="16"/>
  <c r="AA41" i="15"/>
  <c r="AE98" i="8"/>
  <c r="U31" i="14"/>
  <c r="U31" i="15"/>
  <c r="AA27" i="8"/>
  <c r="U16" i="16"/>
  <c r="U36" i="15"/>
  <c r="U38" i="14"/>
  <c r="AA79" i="8"/>
  <c r="AE12" i="14"/>
  <c r="AE11" i="16"/>
  <c r="AE12" i="15"/>
  <c r="AI14" i="8"/>
  <c r="U46" i="14"/>
  <c r="AA89" i="8"/>
  <c r="X46" i="14" s="1"/>
  <c r="AA13" i="16"/>
  <c r="AA14" i="15"/>
  <c r="AA14" i="14"/>
  <c r="AE17" i="8"/>
  <c r="U16" i="15"/>
  <c r="U16" i="14"/>
  <c r="AA23" i="8"/>
  <c r="V17" i="15"/>
  <c r="H68" i="19" s="1"/>
  <c r="V17" i="14"/>
  <c r="H68" i="17" s="1"/>
  <c r="U30" i="14"/>
  <c r="U30" i="15"/>
  <c r="AA64" i="8"/>
  <c r="U58" i="14"/>
  <c r="AA107" i="8"/>
  <c r="X58" i="14" s="1"/>
  <c r="S65" i="14"/>
  <c r="G116" i="17" s="1"/>
  <c r="G60" i="17"/>
  <c r="V47" i="15"/>
  <c r="H98" i="19" s="1"/>
  <c r="V63" i="14"/>
  <c r="H114" i="17" s="1"/>
  <c r="T41" i="14"/>
  <c r="T19" i="16"/>
  <c r="T39" i="15"/>
  <c r="Z84" i="8"/>
  <c r="V19" i="14"/>
  <c r="H70" i="17" s="1"/>
  <c r="V19" i="15"/>
  <c r="H70" i="19" s="1"/>
  <c r="U13" i="15"/>
  <c r="U12" i="16"/>
  <c r="U13" i="14"/>
  <c r="AA15" i="8"/>
  <c r="AE54" i="14"/>
  <c r="AI103" i="8"/>
  <c r="AF54" i="14" s="1"/>
  <c r="U27" i="15"/>
  <c r="U27" i="14"/>
  <c r="AA56" i="8"/>
  <c r="AE10" i="14"/>
  <c r="AE10" i="15"/>
  <c r="AI11" i="8"/>
  <c r="U26" i="15"/>
  <c r="U26" i="14"/>
  <c r="AA55" i="8"/>
  <c r="T10" i="15"/>
  <c r="T10" i="14"/>
  <c r="Z11" i="8"/>
  <c r="AE26" i="15"/>
  <c r="AE26" i="14"/>
  <c r="AI55" i="8"/>
  <c r="AE11" i="15"/>
  <c r="AE10" i="16"/>
  <c r="AE11" i="14"/>
  <c r="AI13" i="8"/>
  <c r="U42" i="14"/>
  <c r="AA85" i="8"/>
  <c r="X42" i="14" s="1"/>
  <c r="T45" i="14"/>
  <c r="Z88" i="8"/>
  <c r="W45" i="14" s="1"/>
  <c r="U33" i="14"/>
  <c r="AA73" i="8"/>
  <c r="X33" i="14" s="1"/>
  <c r="V22" i="15"/>
  <c r="H73" i="19" s="1"/>
  <c r="V22" i="14"/>
  <c r="H73" i="17" s="1"/>
  <c r="AE25" i="15"/>
  <c r="AE25" i="14"/>
  <c r="AI54" i="8"/>
  <c r="V23" i="14"/>
  <c r="H74" i="17" s="1"/>
  <c r="V23" i="15"/>
  <c r="H74" i="19" s="1"/>
  <c r="U38" i="15"/>
  <c r="U40" i="14"/>
  <c r="U18" i="16"/>
  <c r="AA81" i="8"/>
  <c r="T35" i="15"/>
  <c r="T37" i="14"/>
  <c r="T22" i="16"/>
  <c r="Z78" i="8"/>
  <c r="AA45" i="15"/>
  <c r="AA57" i="14"/>
  <c r="AE106" i="8"/>
  <c r="V9" i="16"/>
  <c r="Y118" i="8"/>
  <c r="V9" i="14"/>
  <c r="V9" i="15"/>
  <c r="T23" i="15"/>
  <c r="T23" i="14"/>
  <c r="Z51" i="8"/>
  <c r="U51" i="14"/>
  <c r="U42" i="15"/>
  <c r="AA99" i="8"/>
  <c r="AE23" i="15"/>
  <c r="AE23" i="14"/>
  <c r="AI51" i="8"/>
  <c r="AA34" i="15"/>
  <c r="AA36" i="14"/>
  <c r="AE77" i="8"/>
  <c r="AA42" i="15"/>
  <c r="AA51" i="14"/>
  <c r="AE99" i="8"/>
  <c r="AA23" i="14"/>
  <c r="AA23" i="15"/>
  <c r="AE51" i="8"/>
  <c r="T23" i="16"/>
  <c r="T64" i="14"/>
  <c r="T48" i="15"/>
  <c r="Z117" i="8"/>
  <c r="T34" i="14"/>
  <c r="Z74" i="8"/>
  <c r="W34" i="14" s="1"/>
  <c r="T14" i="16"/>
  <c r="T32" i="15"/>
  <c r="T32" i="14"/>
  <c r="Z71" i="8"/>
  <c r="T21" i="16"/>
  <c r="T41" i="15"/>
  <c r="T50" i="14"/>
  <c r="Z98" i="8"/>
  <c r="AA31" i="15"/>
  <c r="AA31" i="14"/>
  <c r="AE27" i="8"/>
  <c r="AE38" i="14"/>
  <c r="AE16" i="16"/>
  <c r="AE36" i="15"/>
  <c r="AI79" i="8"/>
  <c r="U12" i="15"/>
  <c r="U11" i="16"/>
  <c r="U12" i="14"/>
  <c r="AA14" i="8"/>
  <c r="T46" i="14"/>
  <c r="Z89" i="8"/>
  <c r="W46" i="14" s="1"/>
  <c r="V20" i="16"/>
  <c r="H71" i="21" s="1"/>
  <c r="V40" i="15"/>
  <c r="H91" i="19" s="1"/>
  <c r="V49" i="14"/>
  <c r="H100" i="17" s="1"/>
  <c r="U44" i="14"/>
  <c r="AA87" i="8"/>
  <c r="X44" i="14" s="1"/>
  <c r="U14" i="15"/>
  <c r="U13" i="16"/>
  <c r="U14" i="14"/>
  <c r="AA17" i="8"/>
  <c r="AE29" i="14"/>
  <c r="AE29" i="15"/>
  <c r="AI62" i="8"/>
  <c r="AE16" i="15"/>
  <c r="AE16" i="14"/>
  <c r="AI23" i="8"/>
  <c r="AA17" i="15"/>
  <c r="AA17" i="14"/>
  <c r="AE28" i="8"/>
  <c r="AA30" i="14"/>
  <c r="AA30" i="15"/>
  <c r="AE64" i="8"/>
  <c r="T58" i="14"/>
  <c r="Z107" i="8"/>
  <c r="W58" i="14" s="1"/>
  <c r="U9" i="16"/>
  <c r="U9" i="14"/>
  <c r="U9" i="15"/>
  <c r="X118" i="8"/>
  <c r="AA10" i="8"/>
  <c r="AA39" i="14"/>
  <c r="AA17" i="16"/>
  <c r="AA37" i="15"/>
  <c r="AE80" i="8"/>
  <c r="T22" i="14"/>
  <c r="T22" i="15"/>
  <c r="Z49" i="8"/>
  <c r="V25" i="15"/>
  <c r="H76" i="19" s="1"/>
  <c r="V25" i="14"/>
  <c r="H76" i="17" s="1"/>
  <c r="U53" i="14"/>
  <c r="AA102" i="8"/>
  <c r="X53" i="14" s="1"/>
  <c r="AA42" i="14"/>
  <c r="AE85" i="8"/>
  <c r="AB42" i="14" s="1"/>
  <c r="AE19" i="15"/>
  <c r="AE19" i="14"/>
  <c r="AI38" i="8"/>
  <c r="T13" i="14"/>
  <c r="T12" i="16"/>
  <c r="T13" i="15"/>
  <c r="Z15" i="8"/>
  <c r="V51" i="14"/>
  <c r="H102" i="17" s="1"/>
  <c r="V42" i="15"/>
  <c r="H93" i="19" s="1"/>
  <c r="AE62" i="14"/>
  <c r="AI112" i="8"/>
  <c r="AF62" i="14" s="1"/>
  <c r="V30" i="14"/>
  <c r="H81" i="17" s="1"/>
  <c r="V30" i="15"/>
  <c r="H81" i="19" s="1"/>
  <c r="V26" i="14"/>
  <c r="H77" i="17" s="1"/>
  <c r="V26" i="15"/>
  <c r="H77" i="19" s="1"/>
  <c r="U23" i="14"/>
  <c r="U23" i="15"/>
  <c r="AA51" i="8"/>
  <c r="AA34" i="14"/>
  <c r="AE74" i="8"/>
  <c r="AB34" i="14" s="1"/>
  <c r="AA28" i="14"/>
  <c r="AA28" i="15"/>
  <c r="AE58" i="8"/>
  <c r="AE18" i="15"/>
  <c r="AE18" i="14"/>
  <c r="AI36" i="8"/>
  <c r="U41" i="15"/>
  <c r="U21" i="16"/>
  <c r="U50" i="14"/>
  <c r="AA98" i="8"/>
  <c r="V24" i="15"/>
  <c r="H75" i="19" s="1"/>
  <c r="V24" i="14"/>
  <c r="H75" i="17" s="1"/>
  <c r="V38" i="15"/>
  <c r="H89" i="19" s="1"/>
  <c r="V40" i="14"/>
  <c r="H91" i="17" s="1"/>
  <c r="V18" i="16"/>
  <c r="H69" i="21" s="1"/>
  <c r="AE44" i="14"/>
  <c r="AI87" i="8"/>
  <c r="AF44" i="14" s="1"/>
  <c r="T29" i="15"/>
  <c r="T29" i="14"/>
  <c r="Z62" i="8"/>
  <c r="U17" i="14"/>
  <c r="U17" i="15"/>
  <c r="AA28" i="8"/>
  <c r="V20" i="15"/>
  <c r="H71" i="19" s="1"/>
  <c r="V20" i="14"/>
  <c r="H71" i="17" s="1"/>
  <c r="AA58" i="14"/>
  <c r="AE107" i="8"/>
  <c r="AB58" i="14" s="1"/>
  <c r="U21" i="14"/>
  <c r="U21" i="15"/>
  <c r="AA45" i="8"/>
  <c r="AA9" i="15"/>
  <c r="AD118" i="8"/>
  <c r="AA9" i="14"/>
  <c r="AA9" i="16"/>
  <c r="AE10" i="8"/>
  <c r="AA47" i="15"/>
  <c r="AA63" i="14"/>
  <c r="AE116" i="8"/>
  <c r="T19" i="15"/>
  <c r="T19" i="14"/>
  <c r="Z38" i="8"/>
  <c r="AE13" i="15"/>
  <c r="AE12" i="16"/>
  <c r="AE13" i="14"/>
  <c r="AI15" i="8"/>
  <c r="AA27" i="15"/>
  <c r="AA27" i="14"/>
  <c r="AE56" i="8"/>
  <c r="T43" i="14"/>
  <c r="Z86" i="8"/>
  <c r="W43" i="14" s="1"/>
  <c r="V36" i="14"/>
  <c r="H87" i="17" s="1"/>
  <c r="V34" i="15"/>
  <c r="H85" i="19" s="1"/>
  <c r="AE53" i="14"/>
  <c r="AI102" i="8"/>
  <c r="AF53" i="14" s="1"/>
  <c r="AA60" i="14"/>
  <c r="AE111" i="8"/>
  <c r="AB60" i="14" s="1"/>
  <c r="T20" i="14"/>
  <c r="T20" i="15"/>
  <c r="Z41" i="8"/>
  <c r="U17" i="16"/>
  <c r="U39" i="14"/>
  <c r="U37" i="15"/>
  <c r="AA80" i="8"/>
  <c r="AE43" i="14"/>
  <c r="AI86" i="8"/>
  <c r="AF43" i="14" s="1"/>
  <c r="AA10" i="14"/>
  <c r="AA10" i="15"/>
  <c r="AE11" i="8"/>
  <c r="T20" i="16"/>
  <c r="T49" i="14"/>
  <c r="T40" i="15"/>
  <c r="Z93" i="8"/>
  <c r="AE55" i="14"/>
  <c r="AI104" i="8"/>
  <c r="AF55" i="14" s="1"/>
  <c r="U35" i="15"/>
  <c r="U22" i="16"/>
  <c r="U37" i="14"/>
  <c r="AA78" i="8"/>
  <c r="AE43" i="15"/>
  <c r="AE52" i="14"/>
  <c r="AI101" i="8"/>
  <c r="U20" i="15"/>
  <c r="U20" i="14"/>
  <c r="AA41" i="8"/>
  <c r="T28" i="14"/>
  <c r="T28" i="15"/>
  <c r="Z58" i="8"/>
  <c r="AA33" i="14"/>
  <c r="AE73" i="8"/>
  <c r="AB33" i="14" s="1"/>
  <c r="AE24" i="15"/>
  <c r="AE24" i="14"/>
  <c r="AI53" i="8"/>
  <c r="AA40" i="15"/>
  <c r="AA20" i="16"/>
  <c r="AA49" i="14"/>
  <c r="AE93" i="8"/>
  <c r="AA44" i="14"/>
  <c r="AE87" i="8"/>
  <c r="AB44" i="14" s="1"/>
  <c r="AE14" i="14"/>
  <c r="AE14" i="15"/>
  <c r="AE13" i="16"/>
  <c r="AI17" i="8"/>
  <c r="U29" i="14"/>
  <c r="U29" i="15"/>
  <c r="AA62" i="8"/>
  <c r="AE20" i="14"/>
  <c r="AE20" i="15"/>
  <c r="AI41" i="8"/>
  <c r="AE21" i="15"/>
  <c r="AE21" i="14"/>
  <c r="AI45" i="8"/>
  <c r="S24" i="16"/>
  <c r="G60" i="21"/>
  <c r="T63" i="14"/>
  <c r="T47" i="15"/>
  <c r="Z116" i="8"/>
  <c r="U19" i="14"/>
  <c r="U19" i="15"/>
  <c r="AA38" i="8"/>
  <c r="AA12" i="16"/>
  <c r="AA13" i="14"/>
  <c r="AA13" i="15"/>
  <c r="AE15" i="8"/>
  <c r="U25" i="14"/>
  <c r="U25" i="15"/>
  <c r="AA54" i="8"/>
  <c r="T27" i="15"/>
  <c r="T27" i="14"/>
  <c r="Z56" i="8"/>
  <c r="U15" i="14"/>
  <c r="U15" i="15"/>
  <c r="AA21" i="8"/>
  <c r="AA18" i="14"/>
  <c r="AA18" i="15"/>
  <c r="AE36" i="8"/>
  <c r="V36" i="15"/>
  <c r="H87" i="19" s="1"/>
  <c r="V38" i="14"/>
  <c r="H89" i="17" s="1"/>
  <c r="V16" i="16"/>
  <c r="H67" i="21" s="1"/>
  <c r="V11" i="16"/>
  <c r="H62" i="21" s="1"/>
  <c r="V12" i="14"/>
  <c r="H63" i="17" s="1"/>
  <c r="V12" i="15"/>
  <c r="H63" i="19" s="1"/>
  <c r="T57" i="14"/>
  <c r="T45" i="15"/>
  <c r="Z106" i="8"/>
  <c r="T62" i="14"/>
  <c r="Z112" i="8"/>
  <c r="W62" i="14" s="1"/>
  <c r="T24" i="15"/>
  <c r="T24" i="14"/>
  <c r="Z53" i="8"/>
  <c r="AA38" i="15"/>
  <c r="AA40" i="14"/>
  <c r="AA18" i="16"/>
  <c r="AE81" i="8"/>
  <c r="U46" i="15"/>
  <c r="U59" i="14"/>
  <c r="AA110" i="8"/>
  <c r="U60" i="14"/>
  <c r="AA111" i="8"/>
  <c r="X60" i="14" s="1"/>
  <c r="AA15" i="14"/>
  <c r="AA15" i="15"/>
  <c r="AE21" i="8"/>
  <c r="V48" i="15"/>
  <c r="H99" i="19" s="1"/>
  <c r="V64" i="14"/>
  <c r="H115" i="17" s="1"/>
  <c r="V23" i="16"/>
  <c r="H74" i="21" s="1"/>
  <c r="V28" i="15"/>
  <c r="H79" i="19" s="1"/>
  <c r="V28" i="14"/>
  <c r="H79" i="17" s="1"/>
  <c r="AA62" i="14"/>
  <c r="AE112" i="8"/>
  <c r="AB62" i="14" s="1"/>
  <c r="AA64" i="14"/>
  <c r="AA48" i="15"/>
  <c r="AA23" i="16"/>
  <c r="AE117" i="8"/>
  <c r="AE34" i="14"/>
  <c r="AI74" i="8"/>
  <c r="AF34" i="14" s="1"/>
  <c r="AA32" i="14"/>
  <c r="AA32" i="15"/>
  <c r="AA14" i="16"/>
  <c r="AE71" i="8"/>
  <c r="T53" i="14"/>
  <c r="Z102" i="8"/>
  <c r="W53" i="14" s="1"/>
  <c r="T11" i="14"/>
  <c r="T11" i="15"/>
  <c r="T10" i="16"/>
  <c r="Z13" i="8"/>
  <c r="V46" i="15"/>
  <c r="H97" i="19" s="1"/>
  <c r="V59" i="14"/>
  <c r="H110" i="17" s="1"/>
  <c r="T42" i="14"/>
  <c r="Z85" i="8"/>
  <c r="W42" i="14" s="1"/>
  <c r="AE48" i="15"/>
  <c r="AE23" i="16"/>
  <c r="AE64" i="14"/>
  <c r="AI117" i="8"/>
  <c r="V48" i="14"/>
  <c r="H99" i="17" s="1"/>
  <c r="AE14" i="16"/>
  <c r="AE32" i="14"/>
  <c r="AE32" i="15"/>
  <c r="AI71" i="8"/>
  <c r="AE45" i="14"/>
  <c r="AI88" i="8"/>
  <c r="AF45" i="14" s="1"/>
  <c r="T61" i="14"/>
  <c r="Z113" i="8"/>
  <c r="W61" i="14" s="1"/>
  <c r="T14" i="15"/>
  <c r="T14" i="14"/>
  <c r="T13" i="16"/>
  <c r="Z17" i="8"/>
  <c r="V22" i="16"/>
  <c r="H73" i="21" s="1"/>
  <c r="V35" i="15"/>
  <c r="H86" i="19" s="1"/>
  <c r="V37" i="14"/>
  <c r="H88" i="17" s="1"/>
  <c r="T16" i="15"/>
  <c r="T16" i="14"/>
  <c r="Z23" i="8"/>
  <c r="AE17" i="15"/>
  <c r="AE17" i="14"/>
  <c r="AI28" i="8"/>
  <c r="T21" i="14"/>
  <c r="T21" i="15"/>
  <c r="Z45" i="8"/>
  <c r="T9" i="14"/>
  <c r="T9" i="16"/>
  <c r="T9" i="15"/>
  <c r="W118" i="8"/>
  <c r="Z10" i="8"/>
  <c r="AE63" i="14"/>
  <c r="AE47" i="15"/>
  <c r="AI116" i="8"/>
  <c r="V33" i="15"/>
  <c r="H84" i="19" s="1"/>
  <c r="V15" i="16"/>
  <c r="H66" i="21" s="1"/>
  <c r="V35" i="14"/>
  <c r="H86" i="17" s="1"/>
  <c r="AA43" i="14"/>
  <c r="AE86" i="8"/>
  <c r="AB43" i="14" s="1"/>
  <c r="V56" i="14"/>
  <c r="H107" i="17" s="1"/>
  <c r="V44" i="15"/>
  <c r="H95" i="19" s="1"/>
  <c r="AA25" i="15"/>
  <c r="AA25" i="14"/>
  <c r="AE54" i="8"/>
  <c r="T40" i="14"/>
  <c r="T18" i="16"/>
  <c r="T38" i="15"/>
  <c r="Z81" i="8"/>
  <c r="AE59" i="14"/>
  <c r="AE46" i="15"/>
  <c r="AI110" i="8"/>
  <c r="AE42" i="15"/>
  <c r="AE51" i="14"/>
  <c r="AI99" i="8"/>
  <c r="T46" i="15"/>
  <c r="T59" i="14"/>
  <c r="Z110" i="8"/>
  <c r="AE31" i="14"/>
  <c r="AE31" i="15"/>
  <c r="AI27" i="8"/>
  <c r="AE46" i="14"/>
  <c r="AI89" i="8"/>
  <c r="AF46" i="14" s="1"/>
  <c r="T55" i="14"/>
  <c r="Z104" i="8"/>
  <c r="W55" i="14" s="1"/>
  <c r="V29" i="15"/>
  <c r="H80" i="19" s="1"/>
  <c r="V29" i="14"/>
  <c r="H80" i="17" s="1"/>
  <c r="U43" i="15"/>
  <c r="U52" i="14"/>
  <c r="AA101" i="8"/>
  <c r="V10" i="14"/>
  <c r="H61" i="17" s="1"/>
  <c r="V10" i="15"/>
  <c r="H61" i="19" s="1"/>
  <c r="V11" i="15"/>
  <c r="H62" i="19" s="1"/>
  <c r="V10" i="16"/>
  <c r="H61" i="21" s="1"/>
  <c r="V11" i="14"/>
  <c r="H62" i="17" s="1"/>
  <c r="V15" i="15"/>
  <c r="H66" i="19" s="1"/>
  <c r="V15" i="14"/>
  <c r="H66" i="17" s="1"/>
  <c r="U18" i="14"/>
  <c r="U18" i="15"/>
  <c r="AA36" i="8"/>
  <c r="U10" i="14"/>
  <c r="U10" i="15"/>
  <c r="AA11" i="8"/>
  <c r="T26" i="15"/>
  <c r="T26" i="14"/>
  <c r="Z55" i="8"/>
  <c r="AA53" i="14"/>
  <c r="AE102" i="8"/>
  <c r="AB53" i="14" s="1"/>
  <c r="U11" i="15"/>
  <c r="U10" i="16"/>
  <c r="U11" i="14"/>
  <c r="AA13" i="8"/>
  <c r="T60" i="14"/>
  <c r="Z111" i="8"/>
  <c r="W60" i="14" s="1"/>
  <c r="AE15" i="15"/>
  <c r="AE15" i="14"/>
  <c r="AI21" i="8"/>
  <c r="T48" i="14"/>
  <c r="Z91" i="8"/>
  <c r="W48" i="14" s="1"/>
  <c r="U32" i="14"/>
  <c r="U14" i="16"/>
  <c r="U32" i="15"/>
  <c r="AA71" i="8"/>
  <c r="T18" i="15"/>
  <c r="T18" i="14"/>
  <c r="Z36" i="8"/>
  <c r="AE47" i="14"/>
  <c r="AI90" i="8"/>
  <c r="AF47" i="14" s="1"/>
  <c r="AA45" i="14"/>
  <c r="AE88" i="8"/>
  <c r="AB45" i="14" s="1"/>
  <c r="T33" i="14"/>
  <c r="Z73" i="8"/>
  <c r="W33" i="14" s="1"/>
  <c r="AA24" i="14"/>
  <c r="AA24" i="15"/>
  <c r="AE53" i="8"/>
  <c r="AA61" i="14"/>
  <c r="AE113" i="8"/>
  <c r="AB61" i="14" s="1"/>
  <c r="AE20" i="16"/>
  <c r="AE49" i="14"/>
  <c r="AE40" i="15"/>
  <c r="AI93" i="8"/>
  <c r="V52" i="14"/>
  <c r="H103" i="17" s="1"/>
  <c r="V43" i="15"/>
  <c r="H94" i="19" s="1"/>
  <c r="V45" i="15"/>
  <c r="H96" i="19" s="1"/>
  <c r="V57" i="14"/>
  <c r="H108" i="17" s="1"/>
  <c r="T17" i="15"/>
  <c r="T17" i="14"/>
  <c r="Z28" i="8"/>
  <c r="AA21" i="14"/>
  <c r="AA21" i="15"/>
  <c r="AE45" i="8"/>
  <c r="AE9" i="16"/>
  <c r="AE9" i="14"/>
  <c r="AE9" i="15"/>
  <c r="AH118" i="8"/>
  <c r="AI10" i="8"/>
  <c r="V39" i="15"/>
  <c r="H90" i="19" s="1"/>
  <c r="V41" i="14"/>
  <c r="H92" i="17" s="1"/>
  <c r="V19" i="16"/>
  <c r="H70" i="21" s="1"/>
  <c r="AA19" i="15"/>
  <c r="AA19" i="14"/>
  <c r="AE38" i="8"/>
  <c r="U43" i="14"/>
  <c r="AA86" i="8"/>
  <c r="X43" i="14" s="1"/>
  <c r="AE44" i="15"/>
  <c r="AE56" i="14"/>
  <c r="AI105" i="8"/>
  <c r="T25" i="15"/>
  <c r="T25" i="14"/>
  <c r="Z54" i="8"/>
  <c r="AE27" i="15"/>
  <c r="AE27" i="14"/>
  <c r="AI56" i="8"/>
  <c r="AE65" i="14" l="1"/>
  <c r="X12" i="14"/>
  <c r="X12" i="15"/>
  <c r="X11" i="16"/>
  <c r="AF21" i="16"/>
  <c r="AF41" i="15"/>
  <c r="AF50" i="14"/>
  <c r="W42" i="15"/>
  <c r="W51" i="14"/>
  <c r="AB21" i="15"/>
  <c r="AB21" i="14"/>
  <c r="X39" i="14"/>
  <c r="X37" i="15"/>
  <c r="X17" i="16"/>
  <c r="AF18" i="14"/>
  <c r="AF18" i="15"/>
  <c r="AF41" i="14"/>
  <c r="AF39" i="15"/>
  <c r="AF19" i="16"/>
  <c r="AF38" i="15"/>
  <c r="AF40" i="14"/>
  <c r="AF18" i="16"/>
  <c r="AB17" i="14"/>
  <c r="AB17" i="15"/>
  <c r="AF38" i="14"/>
  <c r="AF36" i="15"/>
  <c r="AF16" i="16"/>
  <c r="AB42" i="15"/>
  <c r="AB51" i="14"/>
  <c r="W23" i="15"/>
  <c r="W23" i="14"/>
  <c r="W30" i="14"/>
  <c r="W30" i="15"/>
  <c r="AF22" i="16"/>
  <c r="AF35" i="15"/>
  <c r="AF37" i="14"/>
  <c r="W34" i="15"/>
  <c r="W36" i="14"/>
  <c r="AF45" i="15"/>
  <c r="AF57" i="14"/>
  <c r="W17" i="15"/>
  <c r="W17" i="14"/>
  <c r="X11" i="14"/>
  <c r="X11" i="15"/>
  <c r="X10" i="16"/>
  <c r="X18" i="15"/>
  <c r="X18" i="14"/>
  <c r="W9" i="14"/>
  <c r="W9" i="16"/>
  <c r="W9" i="15"/>
  <c r="Z118" i="8"/>
  <c r="W45" i="15"/>
  <c r="W57" i="14"/>
  <c r="X15" i="14"/>
  <c r="X15" i="15"/>
  <c r="AF20" i="14"/>
  <c r="AF20" i="15"/>
  <c r="AB49" i="14"/>
  <c r="AB40" i="15"/>
  <c r="AB20" i="16"/>
  <c r="X20" i="15"/>
  <c r="X20" i="14"/>
  <c r="W49" i="14"/>
  <c r="W40" i="15"/>
  <c r="W20" i="16"/>
  <c r="AB63" i="14"/>
  <c r="AB47" i="15"/>
  <c r="X16" i="14"/>
  <c r="X16" i="15"/>
  <c r="AB19" i="16"/>
  <c r="AB39" i="15"/>
  <c r="AB41" i="14"/>
  <c r="AB56" i="14"/>
  <c r="AB44" i="15"/>
  <c r="AF40" i="15"/>
  <c r="AF49" i="14"/>
  <c r="AF20" i="16"/>
  <c r="AF15" i="15"/>
  <c r="AF15" i="14"/>
  <c r="AF31" i="15"/>
  <c r="AF31" i="14"/>
  <c r="AA49" i="15"/>
  <c r="W19" i="14"/>
  <c r="W19" i="15"/>
  <c r="W37" i="14"/>
  <c r="W35" i="15"/>
  <c r="W22" i="16"/>
  <c r="AB20" i="14"/>
  <c r="AB20" i="15"/>
  <c r="AB33" i="15"/>
  <c r="AB35" i="14"/>
  <c r="AB15" i="16"/>
  <c r="G23" i="4"/>
  <c r="G24" i="4" s="1"/>
  <c r="L62" i="5"/>
  <c r="X19" i="14"/>
  <c r="X19" i="15"/>
  <c r="AB27" i="14"/>
  <c r="AB27" i="15"/>
  <c r="AB28" i="15"/>
  <c r="AB28" i="14"/>
  <c r="X9" i="16"/>
  <c r="X9" i="14"/>
  <c r="X9" i="15"/>
  <c r="AA118" i="8"/>
  <c r="X38" i="15"/>
  <c r="X18" i="16"/>
  <c r="X40" i="14"/>
  <c r="W10" i="15"/>
  <c r="W10" i="14"/>
  <c r="X38" i="14"/>
  <c r="X16" i="16"/>
  <c r="X36" i="15"/>
  <c r="AF17" i="16"/>
  <c r="AF37" i="15"/>
  <c r="AF39" i="14"/>
  <c r="AB16" i="16"/>
  <c r="AB38" i="14"/>
  <c r="AB36" i="15"/>
  <c r="AF36" i="14"/>
  <c r="AF34" i="15"/>
  <c r="X21" i="15"/>
  <c r="X21" i="14"/>
  <c r="AB41" i="15"/>
  <c r="AB21" i="16"/>
  <c r="AB50" i="14"/>
  <c r="X35" i="14"/>
  <c r="X33" i="15"/>
  <c r="X15" i="16"/>
  <c r="AF47" i="15"/>
  <c r="AF63" i="14"/>
  <c r="AB24" i="15"/>
  <c r="AB24" i="14"/>
  <c r="X32" i="15"/>
  <c r="X14" i="16"/>
  <c r="X32" i="14"/>
  <c r="T49" i="15"/>
  <c r="AF32" i="15"/>
  <c r="AF32" i="14"/>
  <c r="AF14" i="16"/>
  <c r="AB40" i="14"/>
  <c r="AB38" i="15"/>
  <c r="AB18" i="16"/>
  <c r="W20" i="14"/>
  <c r="W20" i="15"/>
  <c r="L63" i="5"/>
  <c r="H23" i="4"/>
  <c r="H24" i="4" s="1"/>
  <c r="AF16" i="14"/>
  <c r="AF16" i="15"/>
  <c r="AB34" i="15"/>
  <c r="AB36" i="14"/>
  <c r="V49" i="15"/>
  <c r="H100" i="19" s="1"/>
  <c r="H60" i="19"/>
  <c r="I60" i="19" s="1"/>
  <c r="AF28" i="14"/>
  <c r="AF28" i="15"/>
  <c r="AB11" i="15"/>
  <c r="AB11" i="14"/>
  <c r="AB10" i="16"/>
  <c r="X45" i="15"/>
  <c r="X57" i="14"/>
  <c r="AB29" i="15"/>
  <c r="AB29" i="14"/>
  <c r="X39" i="15"/>
  <c r="X41" i="14"/>
  <c r="X19" i="16"/>
  <c r="AB12" i="14"/>
  <c r="AB11" i="16"/>
  <c r="AB12" i="15"/>
  <c r="W39" i="14"/>
  <c r="W37" i="15"/>
  <c r="W17" i="16"/>
  <c r="W16" i="16"/>
  <c r="W36" i="15"/>
  <c r="W38" i="14"/>
  <c r="X20" i="16"/>
  <c r="X49" i="14"/>
  <c r="X40" i="15"/>
  <c r="W18" i="16"/>
  <c r="W40" i="14"/>
  <c r="W38" i="15"/>
  <c r="X14" i="15"/>
  <c r="X13" i="16"/>
  <c r="X14" i="14"/>
  <c r="AF19" i="15"/>
  <c r="AF19" i="14"/>
  <c r="AB37" i="15"/>
  <c r="AB39" i="14"/>
  <c r="AB17" i="16"/>
  <c r="AF11" i="16"/>
  <c r="AF12" i="15"/>
  <c r="AF12" i="14"/>
  <c r="W18" i="15"/>
  <c r="W18" i="14"/>
  <c r="AB59" i="14"/>
  <c r="AB46" i="15"/>
  <c r="X29" i="15"/>
  <c r="X29" i="14"/>
  <c r="AF43" i="15"/>
  <c r="AF52" i="14"/>
  <c r="AB9" i="14"/>
  <c r="AB9" i="15"/>
  <c r="AE118" i="8"/>
  <c r="AB9" i="16"/>
  <c r="X17" i="15"/>
  <c r="X17" i="14"/>
  <c r="U49" i="15"/>
  <c r="AB31" i="15"/>
  <c r="AB31" i="14"/>
  <c r="V65" i="14"/>
  <c r="H116" i="17" s="1"/>
  <c r="H60" i="17"/>
  <c r="I99" i="17" s="1"/>
  <c r="X13" i="15"/>
  <c r="X12" i="16"/>
  <c r="X13" i="14"/>
  <c r="AB14" i="15"/>
  <c r="AB14" i="14"/>
  <c r="AB13" i="16"/>
  <c r="X22" i="14"/>
  <c r="X22" i="15"/>
  <c r="X47" i="15"/>
  <c r="X63" i="14"/>
  <c r="G43" i="21"/>
  <c r="G75" i="21"/>
  <c r="AB30" i="15"/>
  <c r="AB30" i="14"/>
  <c r="X24" i="15"/>
  <c r="X24" i="14"/>
  <c r="W15" i="15"/>
  <c r="W15" i="14"/>
  <c r="W33" i="15"/>
  <c r="W35" i="14"/>
  <c r="W15" i="16"/>
  <c r="W12" i="14"/>
  <c r="W11" i="16"/>
  <c r="W12" i="15"/>
  <c r="AF26" i="15"/>
  <c r="AF26" i="14"/>
  <c r="X27" i="14"/>
  <c r="X27" i="15"/>
  <c r="AB25" i="15"/>
  <c r="AB25" i="14"/>
  <c r="W27" i="15"/>
  <c r="W27" i="14"/>
  <c r="AF9" i="14"/>
  <c r="AF9" i="16"/>
  <c r="AF9" i="15"/>
  <c r="AI118" i="8"/>
  <c r="AF46" i="15"/>
  <c r="AF59" i="14"/>
  <c r="T65" i="14"/>
  <c r="W11" i="14"/>
  <c r="W11" i="15"/>
  <c r="W10" i="16"/>
  <c r="AF24" i="14"/>
  <c r="AF24" i="15"/>
  <c r="AA24" i="16"/>
  <c r="U65" i="14"/>
  <c r="W48" i="15"/>
  <c r="W64" i="14"/>
  <c r="W23" i="16"/>
  <c r="X26" i="14"/>
  <c r="X26" i="15"/>
  <c r="X28" i="14"/>
  <c r="X28" i="15"/>
  <c r="X34" i="15"/>
  <c r="X36" i="14"/>
  <c r="X44" i="15"/>
  <c r="X56" i="14"/>
  <c r="W43" i="15"/>
  <c r="W52" i="14"/>
  <c r="AF48" i="15"/>
  <c r="AF64" i="14"/>
  <c r="AF23" i="16"/>
  <c r="X30" i="14"/>
  <c r="X30" i="15"/>
  <c r="AF22" i="14"/>
  <c r="AF22" i="15"/>
  <c r="AE24" i="16"/>
  <c r="AB23" i="14"/>
  <c r="AB23" i="15"/>
  <c r="X42" i="15"/>
  <c r="X51" i="14"/>
  <c r="AF30" i="15"/>
  <c r="AF30" i="14"/>
  <c r="W39" i="15"/>
  <c r="W19" i="16"/>
  <c r="W41" i="14"/>
  <c r="AB19" i="14"/>
  <c r="AB19" i="15"/>
  <c r="X52" i="14"/>
  <c r="X43" i="15"/>
  <c r="W46" i="15"/>
  <c r="W59" i="14"/>
  <c r="AF27" i="14"/>
  <c r="AF27" i="15"/>
  <c r="W16" i="15"/>
  <c r="W16" i="14"/>
  <c r="AF51" i="14"/>
  <c r="AF42" i="15"/>
  <c r="W25" i="15"/>
  <c r="W25" i="14"/>
  <c r="T24" i="16"/>
  <c r="W47" i="15"/>
  <c r="W63" i="14"/>
  <c r="AF13" i="14"/>
  <c r="AF12" i="16"/>
  <c r="AF13" i="15"/>
  <c r="AF56" i="14"/>
  <c r="AF44" i="15"/>
  <c r="AL57" i="5"/>
  <c r="J23" i="4"/>
  <c r="J24" i="4" s="1"/>
  <c r="W21" i="15"/>
  <c r="W21" i="14"/>
  <c r="W14" i="14"/>
  <c r="W13" i="16"/>
  <c r="W14" i="15"/>
  <c r="AB23" i="16"/>
  <c r="AB48" i="15"/>
  <c r="AB64" i="14"/>
  <c r="AB10" i="14"/>
  <c r="AB10" i="15"/>
  <c r="AA65" i="14"/>
  <c r="W13" i="15"/>
  <c r="W13" i="14"/>
  <c r="W12" i="16"/>
  <c r="U24" i="16"/>
  <c r="AF29" i="14"/>
  <c r="AF29" i="15"/>
  <c r="AF23" i="14"/>
  <c r="AF23" i="15"/>
  <c r="V24" i="16"/>
  <c r="H60" i="21"/>
  <c r="X31" i="14"/>
  <c r="X31" i="15"/>
  <c r="AB16" i="14"/>
  <c r="AB16" i="15"/>
  <c r="W31" i="15"/>
  <c r="W31" i="14"/>
  <c r="AF25" i="15"/>
  <c r="AF25" i="14"/>
  <c r="AF10" i="15"/>
  <c r="AF10" i="14"/>
  <c r="AB22" i="16"/>
  <c r="AB35" i="15"/>
  <c r="AB37" i="14"/>
  <c r="AF17" i="15"/>
  <c r="AF17" i="14"/>
  <c r="AB52" i="14"/>
  <c r="AB43" i="15"/>
  <c r="X10" i="14"/>
  <c r="X10" i="15"/>
  <c r="AB18" i="15"/>
  <c r="AB18" i="14"/>
  <c r="AB12" i="16"/>
  <c r="AB13" i="14"/>
  <c r="AB13" i="15"/>
  <c r="AF21" i="15"/>
  <c r="AF21" i="14"/>
  <c r="W28" i="15"/>
  <c r="W28" i="14"/>
  <c r="W32" i="15"/>
  <c r="W32" i="14"/>
  <c r="W14" i="16"/>
  <c r="AB32" i="14"/>
  <c r="AB14" i="16"/>
  <c r="AB32" i="15"/>
  <c r="X46" i="15"/>
  <c r="X59" i="14"/>
  <c r="AE49" i="15"/>
  <c r="W26" i="14"/>
  <c r="W26" i="15"/>
  <c r="AB15" i="15"/>
  <c r="AB15" i="14"/>
  <c r="W24" i="15"/>
  <c r="W24" i="14"/>
  <c r="X25" i="14"/>
  <c r="X25" i="15"/>
  <c r="AF13" i="16"/>
  <c r="AF14" i="14"/>
  <c r="AF14" i="15"/>
  <c r="X22" i="16"/>
  <c r="X37" i="14"/>
  <c r="X35" i="15"/>
  <c r="AL56" i="5"/>
  <c r="I23" i="4"/>
  <c r="I24" i="4" s="1"/>
  <c r="W29" i="15"/>
  <c r="W29" i="14"/>
  <c r="X21" i="16"/>
  <c r="X50" i="14"/>
  <c r="X41" i="15"/>
  <c r="X23" i="14"/>
  <c r="X23" i="15"/>
  <c r="W22" i="14"/>
  <c r="W22" i="15"/>
  <c r="W41" i="15"/>
  <c r="W50" i="14"/>
  <c r="W21" i="16"/>
  <c r="AB57" i="14"/>
  <c r="AB45" i="15"/>
  <c r="AF11" i="15"/>
  <c r="AF10" i="16"/>
  <c r="AF11" i="14"/>
  <c r="AB26" i="15"/>
  <c r="AB26" i="14"/>
  <c r="AB22" i="15"/>
  <c r="AB22" i="14"/>
  <c r="X23" i="16"/>
  <c r="X48" i="15"/>
  <c r="X64" i="14"/>
  <c r="W56" i="14"/>
  <c r="W44" i="15"/>
  <c r="AF33" i="15"/>
  <c r="AF15" i="16"/>
  <c r="AF35" i="14"/>
  <c r="I94" i="19" l="1"/>
  <c r="I100" i="17"/>
  <c r="I90" i="19"/>
  <c r="I88" i="17"/>
  <c r="I92" i="17"/>
  <c r="I79" i="17"/>
  <c r="I87" i="17"/>
  <c r="I88" i="19"/>
  <c r="I95" i="19"/>
  <c r="I82" i="19"/>
  <c r="I78" i="19"/>
  <c r="I80" i="19"/>
  <c r="I97" i="19"/>
  <c r="I75" i="17"/>
  <c r="I68" i="17"/>
  <c r="I71" i="19"/>
  <c r="I73" i="17"/>
  <c r="I91" i="19"/>
  <c r="I65" i="17"/>
  <c r="I74" i="19"/>
  <c r="I86" i="17"/>
  <c r="I91" i="17"/>
  <c r="I67" i="17"/>
  <c r="I68" i="19"/>
  <c r="I77" i="17"/>
  <c r="I90" i="17"/>
  <c r="I76" i="19"/>
  <c r="I103" i="17"/>
  <c r="I66" i="19"/>
  <c r="I83" i="19"/>
  <c r="I73" i="19"/>
  <c r="I99" i="19"/>
  <c r="I72" i="17"/>
  <c r="I75" i="19"/>
  <c r="I64" i="19"/>
  <c r="I96" i="19"/>
  <c r="I69" i="17"/>
  <c r="I81" i="19"/>
  <c r="I110" i="17"/>
  <c r="I74" i="17"/>
  <c r="I62" i="19"/>
  <c r="I83" i="17"/>
  <c r="I107" i="17"/>
  <c r="I114" i="17"/>
  <c r="I89" i="17"/>
  <c r="I72" i="19"/>
  <c r="I84" i="19"/>
  <c r="I70" i="17"/>
  <c r="I93" i="19"/>
  <c r="I67" i="19"/>
  <c r="I66" i="17"/>
  <c r="I80" i="17"/>
  <c r="I77" i="19"/>
  <c r="I61" i="19"/>
  <c r="I109" i="17"/>
  <c r="I89" i="19"/>
  <c r="I64" i="17"/>
  <c r="I108" i="17"/>
  <c r="I63" i="17"/>
  <c r="I115" i="17"/>
  <c r="I66" i="21"/>
  <c r="I28" i="21"/>
  <c r="I60" i="21"/>
  <c r="I70" i="19"/>
  <c r="I82" i="17"/>
  <c r="I71" i="17"/>
  <c r="I98" i="19"/>
  <c r="I81" i="17"/>
  <c r="I101" i="17"/>
  <c r="I92" i="19"/>
  <c r="I63" i="19"/>
  <c r="I76" i="17"/>
  <c r="I86" i="19"/>
  <c r="I85" i="19"/>
  <c r="I65" i="19"/>
  <c r="I79" i="19"/>
  <c r="I60" i="17"/>
  <c r="I105" i="17"/>
  <c r="I106" i="17"/>
  <c r="I111" i="17"/>
  <c r="I97" i="17"/>
  <c r="I85" i="17"/>
  <c r="I95" i="17"/>
  <c r="I84" i="17"/>
  <c r="I104" i="17"/>
  <c r="I96" i="17"/>
  <c r="I112" i="17"/>
  <c r="I98" i="17"/>
  <c r="I94" i="17"/>
  <c r="I93" i="17"/>
  <c r="I113" i="17"/>
  <c r="I102" i="17"/>
  <c r="I62" i="17"/>
  <c r="I69" i="19"/>
  <c r="I87" i="19"/>
  <c r="I78" i="17"/>
  <c r="I61" i="17"/>
  <c r="I72" i="21"/>
  <c r="I29" i="21"/>
  <c r="I34" i="21"/>
  <c r="I65" i="21"/>
  <c r="I69" i="21"/>
  <c r="W65" i="14"/>
  <c r="I31" i="21"/>
  <c r="AB24" i="16"/>
  <c r="I38" i="21"/>
  <c r="I67" i="21"/>
  <c r="I42" i="21"/>
  <c r="W49" i="15"/>
  <c r="I30" i="21"/>
  <c r="I74" i="21"/>
  <c r="I71" i="21"/>
  <c r="AB49" i="15"/>
  <c r="I40" i="21"/>
  <c r="AB65" i="14"/>
  <c r="X49" i="15"/>
  <c r="X65" i="14"/>
  <c r="H43" i="21"/>
  <c r="H75" i="21"/>
  <c r="W24" i="16"/>
  <c r="I61" i="21"/>
  <c r="AF49" i="15"/>
  <c r="X24" i="16"/>
  <c r="I33" i="21"/>
  <c r="I62" i="21"/>
  <c r="I36" i="21"/>
  <c r="I32" i="21"/>
  <c r="I63" i="21"/>
  <c r="I37" i="21"/>
  <c r="AF24" i="16"/>
  <c r="I39" i="21"/>
  <c r="I64" i="21"/>
  <c r="I73" i="21"/>
  <c r="I68" i="21"/>
  <c r="AF65" i="14"/>
  <c r="I70" i="21"/>
  <c r="I41" i="21"/>
  <c r="I35" i="21"/>
  <c r="D29" i="17" l="1"/>
  <c r="F30" i="19"/>
  <c r="B29" i="17"/>
  <c r="B32" i="17"/>
  <c r="E29" i="19"/>
  <c r="F29" i="19"/>
  <c r="C29" i="19"/>
  <c r="H29" i="19"/>
  <c r="D29" i="19"/>
  <c r="B29" i="19"/>
  <c r="G29" i="19"/>
  <c r="H30" i="19"/>
  <c r="E30" i="19"/>
  <c r="D32" i="19"/>
  <c r="G31" i="19"/>
  <c r="B30" i="19"/>
  <c r="D31" i="19"/>
  <c r="D35" i="19"/>
  <c r="C30" i="19"/>
  <c r="H32" i="19"/>
  <c r="C38" i="19"/>
  <c r="D36" i="19"/>
  <c r="H38" i="19"/>
  <c r="E34" i="19"/>
  <c r="E35" i="19"/>
  <c r="C33" i="19"/>
  <c r="H34" i="19"/>
  <c r="E32" i="19"/>
  <c r="G34" i="19"/>
  <c r="D38" i="19"/>
  <c r="F34" i="19"/>
  <c r="E36" i="19"/>
  <c r="B38" i="19"/>
  <c r="G33" i="19"/>
  <c r="G35" i="19"/>
  <c r="C32" i="19"/>
  <c r="D33" i="19"/>
  <c r="C31" i="19"/>
  <c r="H31" i="19"/>
  <c r="H33" i="19"/>
  <c r="F33" i="19"/>
  <c r="F37" i="19"/>
  <c r="F31" i="19"/>
  <c r="F32" i="19"/>
  <c r="D34" i="19"/>
  <c r="G36" i="19"/>
  <c r="B31" i="19"/>
  <c r="E33" i="19"/>
  <c r="F36" i="19"/>
  <c r="C37" i="19"/>
  <c r="H36" i="19"/>
  <c r="F38" i="19"/>
  <c r="B34" i="19"/>
  <c r="H35" i="19"/>
  <c r="H37" i="19"/>
  <c r="B32" i="19"/>
  <c r="C35" i="19"/>
  <c r="G30" i="19"/>
  <c r="B33" i="19"/>
  <c r="G38" i="19"/>
  <c r="B36" i="19"/>
  <c r="D30" i="19"/>
  <c r="D37" i="19"/>
  <c r="B37" i="19"/>
  <c r="C34" i="19"/>
  <c r="E37" i="19"/>
  <c r="G37" i="19"/>
  <c r="G32" i="19"/>
  <c r="E38" i="19"/>
  <c r="C36" i="19"/>
  <c r="B35" i="19"/>
  <c r="F35" i="19"/>
  <c r="E31" i="19"/>
  <c r="E36" i="21"/>
  <c r="C40" i="21"/>
  <c r="C33" i="21"/>
  <c r="F30" i="21"/>
  <c r="H30" i="21"/>
  <c r="F41" i="21"/>
  <c r="E39" i="21"/>
  <c r="G42" i="21"/>
  <c r="B28" i="21"/>
  <c r="G31" i="21"/>
  <c r="F29" i="21"/>
  <c r="B40" i="21"/>
  <c r="D32" i="21"/>
  <c r="E42" i="21"/>
  <c r="C34" i="21"/>
  <c r="G40" i="21"/>
  <c r="C35" i="21"/>
  <c r="H38" i="21"/>
  <c r="B41" i="21"/>
  <c r="B42" i="21"/>
  <c r="D39" i="21"/>
  <c r="E33" i="21"/>
  <c r="H36" i="21"/>
  <c r="H31" i="21"/>
  <c r="C41" i="21"/>
  <c r="B37" i="21"/>
  <c r="E29" i="21"/>
  <c r="D28" i="21"/>
  <c r="D35" i="21"/>
  <c r="F39" i="21"/>
  <c r="G32" i="21"/>
  <c r="D34" i="21"/>
  <c r="E38" i="21"/>
  <c r="E34" i="21"/>
  <c r="D33" i="21"/>
  <c r="B38" i="21"/>
  <c r="C30" i="21"/>
  <c r="B30" i="21"/>
  <c r="E28" i="21"/>
  <c r="D31" i="21"/>
  <c r="H28" i="21"/>
  <c r="F35" i="21"/>
  <c r="F32" i="21"/>
  <c r="B29" i="21"/>
  <c r="G41" i="21"/>
  <c r="C37" i="21"/>
  <c r="F37" i="21"/>
  <c r="C28" i="21"/>
  <c r="E35" i="21"/>
  <c r="F40" i="21"/>
  <c r="H41" i="21"/>
  <c r="C42" i="21"/>
  <c r="E41" i="21"/>
  <c r="H42" i="21"/>
  <c r="D37" i="21"/>
  <c r="H35" i="21"/>
  <c r="F36" i="21"/>
  <c r="F34" i="21"/>
  <c r="F33" i="21"/>
  <c r="B32" i="21"/>
  <c r="B34" i="21"/>
  <c r="G28" i="21"/>
  <c r="C36" i="21"/>
  <c r="D41" i="21"/>
  <c r="B36" i="21"/>
  <c r="C31" i="21"/>
  <c r="B31" i="21"/>
  <c r="H33" i="21"/>
  <c r="D36" i="21"/>
  <c r="G33" i="21"/>
  <c r="H32" i="21"/>
  <c r="H39" i="21"/>
  <c r="E31" i="21"/>
  <c r="F42" i="21"/>
  <c r="G36" i="21"/>
  <c r="C32" i="21"/>
  <c r="C38" i="21"/>
  <c r="E37" i="21"/>
  <c r="G37" i="21"/>
  <c r="C29" i="21"/>
  <c r="D29" i="21"/>
  <c r="D42" i="21"/>
  <c r="G30" i="21"/>
  <c r="G35" i="21"/>
  <c r="B35" i="21"/>
  <c r="B33" i="21"/>
  <c r="G38" i="21"/>
  <c r="F31" i="21"/>
  <c r="H34" i="21"/>
  <c r="G39" i="21"/>
  <c r="E40" i="21"/>
  <c r="H29" i="21"/>
  <c r="D38" i="21"/>
  <c r="D40" i="21"/>
  <c r="H40" i="21"/>
  <c r="D30" i="21"/>
  <c r="G34" i="21"/>
  <c r="E32" i="21"/>
  <c r="H37" i="21"/>
  <c r="F38" i="21"/>
  <c r="E30" i="21"/>
  <c r="G29" i="21"/>
  <c r="F28" i="21"/>
  <c r="B39" i="21"/>
  <c r="C39" i="21"/>
  <c r="C30" i="17"/>
  <c r="B30" i="17"/>
  <c r="C38" i="17"/>
  <c r="F34" i="17"/>
  <c r="H37" i="17"/>
  <c r="F29" i="17"/>
  <c r="D35" i="17"/>
  <c r="E30" i="17"/>
  <c r="G36" i="17"/>
  <c r="E34" i="17"/>
  <c r="B37" i="17"/>
  <c r="C34" i="17"/>
  <c r="F38" i="17"/>
  <c r="F33" i="17"/>
  <c r="D37" i="17"/>
  <c r="H33" i="17"/>
  <c r="G29" i="17"/>
  <c r="H38" i="17"/>
  <c r="F31" i="17"/>
  <c r="D33" i="17"/>
  <c r="C36" i="17"/>
  <c r="B35" i="17"/>
  <c r="E31" i="17"/>
  <c r="F36" i="17"/>
  <c r="G35" i="17"/>
  <c r="B31" i="17"/>
  <c r="G33" i="17"/>
  <c r="C37" i="17"/>
  <c r="E35" i="17"/>
  <c r="F35" i="17"/>
  <c r="C32" i="17"/>
  <c r="H31" i="17"/>
  <c r="G38" i="17"/>
  <c r="D36" i="17"/>
  <c r="B33" i="17"/>
  <c r="G34" i="17"/>
  <c r="C33" i="17"/>
  <c r="F32" i="17"/>
  <c r="D34" i="17"/>
  <c r="C35" i="17"/>
  <c r="G32" i="17"/>
  <c r="B34" i="17"/>
  <c r="D30" i="17"/>
  <c r="E36" i="17"/>
  <c r="F37" i="17"/>
  <c r="D32" i="17"/>
  <c r="D38" i="17"/>
  <c r="E38" i="17"/>
  <c r="E32" i="17"/>
  <c r="C29" i="17"/>
  <c r="G30" i="17"/>
  <c r="B36" i="17"/>
  <c r="C31" i="17"/>
  <c r="D31" i="17"/>
  <c r="G37" i="17"/>
  <c r="H29" i="17"/>
  <c r="H34" i="17"/>
  <c r="B38" i="17"/>
  <c r="H36" i="17"/>
  <c r="H30" i="17"/>
  <c r="H35" i="17"/>
  <c r="E37" i="17"/>
  <c r="E33" i="17"/>
  <c r="F30" i="17"/>
  <c r="G31" i="17"/>
  <c r="H32" i="17"/>
  <c r="E29" i="17"/>
  <c r="D39" i="19" l="1"/>
  <c r="D40" i="19" s="1"/>
  <c r="H39" i="19"/>
  <c r="H40" i="19" s="1"/>
  <c r="F39" i="19"/>
  <c r="F40" i="19" s="1"/>
  <c r="G39" i="19"/>
  <c r="G40" i="19" s="1"/>
  <c r="E39" i="19"/>
  <c r="E40" i="19" s="1"/>
  <c r="F39" i="17"/>
  <c r="F40" i="17" s="1"/>
  <c r="G39" i="17"/>
  <c r="G40" i="17" s="1"/>
  <c r="E39" i="17"/>
  <c r="E40" i="17" s="1"/>
  <c r="D39" i="17"/>
  <c r="D40" i="17" s="1"/>
  <c r="H39" i="17"/>
  <c r="H40"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930040</author>
  </authors>
  <commentList>
    <comment ref="K9" authorId="0" shapeId="0" xr:uid="{00000000-0006-0000-0100-000001000000}">
      <text>
        <r>
          <rPr>
            <sz val="9"/>
            <color indexed="81"/>
            <rFont val="ＭＳ ゴシック"/>
            <family val="3"/>
            <charset val="128"/>
          </rPr>
          <t>生産者価格　：　生産者が出荷するときの価格
購入者価格　：　店等で販売するときの価格
　　　　　　　＝　生産者価格　＋　商業マージン
　　　　　　　　　　　　　　　＋　輸送マージン</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930040</author>
  </authors>
  <commentList>
    <comment ref="K7" authorId="0" shapeId="0" xr:uid="{00000000-0006-0000-0300-000001000000}">
      <text>
        <r>
          <rPr>
            <sz val="9"/>
            <color indexed="81"/>
            <rFont val="ＭＳ ゴシック"/>
            <family val="3"/>
            <charset val="128"/>
          </rPr>
          <t>生産者価格　：　生産者が出荷するときの価格
購入者価格　：　店等で販売するときの価格
　　　　　　　＝　生産者価格　＋　商業マージン
　　　　　　　　　　　　　　　＋　輸送マージン</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<sst xmlns="http://schemas.openxmlformats.org/spreadsheetml/2006/main" count="4723" uniqueCount="1069">
  <si>
    <t>　　　「観光分析」ファイルについて</t>
    <rPh sb="4" eb="6">
      <t>カンコウ</t>
    </rPh>
    <rPh sb="6" eb="8">
      <t>ブンセキ</t>
    </rPh>
    <phoneticPr fontId="14"/>
  </si>
  <si>
    <t>１　使用方法</t>
    <rPh sb="2" eb="4">
      <t>シヨウ</t>
    </rPh>
    <rPh sb="4" eb="6">
      <t>ホウホウ</t>
    </rPh>
    <phoneticPr fontId="14"/>
  </si>
  <si>
    <t>(1)</t>
    <phoneticPr fontId="14"/>
  </si>
  <si>
    <t>この「観光分析」ファイルは、観光客の消費（観光消費額＝最終需要額）による県内経済への波及</t>
    <rPh sb="3" eb="5">
      <t>カンコウ</t>
    </rPh>
    <rPh sb="14" eb="17">
      <t>カンコウキャク</t>
    </rPh>
    <rPh sb="18" eb="20">
      <t>ショウヒ</t>
    </rPh>
    <rPh sb="21" eb="23">
      <t>カンコウ</t>
    </rPh>
    <rPh sb="23" eb="26">
      <t>ショウヒガク</t>
    </rPh>
    <phoneticPr fontId="14"/>
  </si>
  <si>
    <t>効果を求める際に使用します。</t>
    <phoneticPr fontId="14"/>
  </si>
  <si>
    <t>（例：イベント来場者の観光消費支出がある場合）</t>
    <rPh sb="1" eb="2">
      <t>レイ</t>
    </rPh>
    <rPh sb="7" eb="10">
      <t>ライジョウシャ</t>
    </rPh>
    <rPh sb="11" eb="13">
      <t>カンコウ</t>
    </rPh>
    <rPh sb="13" eb="15">
      <t>ショウヒ</t>
    </rPh>
    <rPh sb="15" eb="17">
      <t>シシュツ</t>
    </rPh>
    <rPh sb="20" eb="22">
      <t>バアイ</t>
    </rPh>
    <phoneticPr fontId="14"/>
  </si>
  <si>
    <t>→　観光消費額以外の最終需要額の増減による県内経済への波及効果を求める際には、「需要分析」</t>
    <rPh sb="2" eb="4">
      <t>カンコウ</t>
    </rPh>
    <rPh sb="4" eb="7">
      <t>ショウヒガク</t>
    </rPh>
    <rPh sb="7" eb="9">
      <t>イガイ</t>
    </rPh>
    <rPh sb="10" eb="12">
      <t>サイシュウ</t>
    </rPh>
    <rPh sb="12" eb="15">
      <t>ジュヨウガク</t>
    </rPh>
    <rPh sb="16" eb="18">
      <t>ゾウゲン</t>
    </rPh>
    <rPh sb="21" eb="23">
      <t>ケンナイ</t>
    </rPh>
    <rPh sb="23" eb="25">
      <t>ケイザイ</t>
    </rPh>
    <rPh sb="27" eb="31">
      <t>ハキュウコウカ</t>
    </rPh>
    <rPh sb="32" eb="33">
      <t>モト</t>
    </rPh>
    <rPh sb="35" eb="36">
      <t>サイ</t>
    </rPh>
    <rPh sb="40" eb="42">
      <t>ジュヨウ</t>
    </rPh>
    <rPh sb="42" eb="44">
      <t>ブンセキ</t>
    </rPh>
    <phoneticPr fontId="14"/>
  </si>
  <si>
    <t>ファイルを使用してください。</t>
    <rPh sb="5" eb="7">
      <t>シヨウ</t>
    </rPh>
    <phoneticPr fontId="14"/>
  </si>
  <si>
    <t>→　生産額の増減による県内経済への波及効果を求める際には、「生産分析」ファイルを使用してく</t>
    <phoneticPr fontId="14"/>
  </si>
  <si>
    <t>ださい。</t>
  </si>
  <si>
    <t>(2)</t>
    <phoneticPr fontId="14"/>
  </si>
  <si>
    <t>ファイルの構成</t>
    <rPh sb="5" eb="7">
      <t>コウセイ</t>
    </rPh>
    <phoneticPr fontId="14"/>
  </si>
  <si>
    <t>「データ入力」　：　分析に必要なデータを入力します（(3) を参照）。</t>
    <rPh sb="4" eb="6">
      <t>ニュウリョク</t>
    </rPh>
    <phoneticPr fontId="14"/>
  </si>
  <si>
    <t>「観光消費分割」：　「データ入力」に入力したデータを最終需要額に換算した結果を表示します。</t>
    <rPh sb="1" eb="3">
      <t>カンコウ</t>
    </rPh>
    <rPh sb="3" eb="5">
      <t>ショウヒ</t>
    </rPh>
    <rPh sb="5" eb="7">
      <t>ブンカツ</t>
    </rPh>
    <rPh sb="14" eb="16">
      <t>ニュウリョク</t>
    </rPh>
    <rPh sb="18" eb="20">
      <t>ニュウリョク</t>
    </rPh>
    <rPh sb="26" eb="28">
      <t>サイシュウ</t>
    </rPh>
    <rPh sb="28" eb="30">
      <t>ジュヨウ</t>
    </rPh>
    <rPh sb="30" eb="31">
      <t>ガク</t>
    </rPh>
    <rPh sb="32" eb="34">
      <t>カンサン</t>
    </rPh>
    <rPh sb="36" eb="38">
      <t>ケッカ</t>
    </rPh>
    <rPh sb="39" eb="41">
      <t>ヒョウジ</t>
    </rPh>
    <phoneticPr fontId="14"/>
  </si>
  <si>
    <t>「直接入力」　　：　精度の高い観光消費額の部門別データがある場合に入力するシートです。</t>
    <rPh sb="1" eb="3">
      <t>チョクセツ</t>
    </rPh>
    <rPh sb="3" eb="5">
      <t>ニュウリョク</t>
    </rPh>
    <rPh sb="10" eb="12">
      <t>セイド</t>
    </rPh>
    <rPh sb="13" eb="14">
      <t>タカ</t>
    </rPh>
    <rPh sb="15" eb="17">
      <t>カンコウ</t>
    </rPh>
    <rPh sb="17" eb="20">
      <t>ショウヒガク</t>
    </rPh>
    <rPh sb="21" eb="24">
      <t>ブモンベツ</t>
    </rPh>
    <rPh sb="30" eb="32">
      <t>バアイ</t>
    </rPh>
    <rPh sb="33" eb="35">
      <t>ニュウリョク</t>
    </rPh>
    <phoneticPr fontId="14"/>
  </si>
  <si>
    <t>「結果」　　　　：　分析結果を集約しています（(4) を参照）。</t>
    <rPh sb="1" eb="3">
      <t>ケッカ</t>
    </rPh>
    <phoneticPr fontId="14"/>
  </si>
  <si>
    <t>「フロー」　　　：　分析結果をフロー図で表示しています。</t>
    <phoneticPr fontId="14"/>
  </si>
  <si>
    <t>「56結果」　　　：　分析結果を56部門に集計したものです。</t>
    <rPh sb="3" eb="5">
      <t>ケッカ</t>
    </rPh>
    <rPh sb="11" eb="13">
      <t>ブンセキ</t>
    </rPh>
    <rPh sb="13" eb="15">
      <t>ケッカ</t>
    </rPh>
    <rPh sb="18" eb="20">
      <t>ブモン</t>
    </rPh>
    <rPh sb="21" eb="23">
      <t>シュウケイ</t>
    </rPh>
    <phoneticPr fontId="14"/>
  </si>
  <si>
    <t>「40結果」　　　：　分析結果を40部門に集計したものです。</t>
    <rPh sb="3" eb="5">
      <t>ケッカ</t>
    </rPh>
    <rPh sb="11" eb="13">
      <t>ブンセキ</t>
    </rPh>
    <rPh sb="13" eb="15">
      <t>ケッカ</t>
    </rPh>
    <rPh sb="18" eb="20">
      <t>ブモン</t>
    </rPh>
    <rPh sb="21" eb="23">
      <t>シュウケイ</t>
    </rPh>
    <phoneticPr fontId="14"/>
  </si>
  <si>
    <t>「15結果」　　　：　分析結果を15部門に集計したものです。</t>
    <rPh sb="3" eb="5">
      <t>ケッカ</t>
    </rPh>
    <rPh sb="11" eb="13">
      <t>ブンセキ</t>
    </rPh>
    <rPh sb="13" eb="15">
      <t>ケッカ</t>
    </rPh>
    <rPh sb="18" eb="20">
      <t>ブモン</t>
    </rPh>
    <rPh sb="21" eb="23">
      <t>シュウケイ</t>
    </rPh>
    <phoneticPr fontId="14"/>
  </si>
  <si>
    <t>「計算」　　　　：　経済波及効果計算シート。部門別に結果が表示されます。</t>
    <rPh sb="1" eb="3">
      <t>ケイサン</t>
    </rPh>
    <phoneticPr fontId="14"/>
  </si>
  <si>
    <t>その他（「価格変換」「各種係数」「投入係数」「逆行列係数」）</t>
    <rPh sb="2" eb="3">
      <t>ホカ</t>
    </rPh>
    <rPh sb="5" eb="7">
      <t>カカク</t>
    </rPh>
    <rPh sb="7" eb="9">
      <t>ヘンカン</t>
    </rPh>
    <rPh sb="11" eb="13">
      <t>カクシュ</t>
    </rPh>
    <rPh sb="13" eb="15">
      <t>ケイスウ</t>
    </rPh>
    <rPh sb="17" eb="19">
      <t>トウニュウ</t>
    </rPh>
    <rPh sb="19" eb="21">
      <t>ケイスウ</t>
    </rPh>
    <rPh sb="23" eb="26">
      <t>ギャクギョウレツ</t>
    </rPh>
    <rPh sb="26" eb="28">
      <t>ケイスウ</t>
    </rPh>
    <phoneticPr fontId="14"/>
  </si>
  <si>
    <t>　　　　　　　　：　経済波及効果計算を行うための作業用シートです。</t>
    <phoneticPr fontId="14"/>
  </si>
  <si>
    <t>※　ユーザーが操作するのは、「データ入力」、「直接入力」シートです。</t>
    <rPh sb="23" eb="25">
      <t>チョクセツ</t>
    </rPh>
    <rPh sb="25" eb="27">
      <t>ニュウリョク</t>
    </rPh>
    <phoneticPr fontId="14"/>
  </si>
  <si>
    <t>(3)</t>
    <phoneticPr fontId="14"/>
  </si>
  <si>
    <t>「データ入力」シートで以下の作業を行います。</t>
    <rPh sb="4" eb="6">
      <t>ニュウリョク</t>
    </rPh>
    <rPh sb="11" eb="13">
      <t>イカ</t>
    </rPh>
    <rPh sb="14" eb="16">
      <t>サギョウ</t>
    </rPh>
    <rPh sb="17" eb="18">
      <t>オコナ</t>
    </rPh>
    <phoneticPr fontId="14"/>
  </si>
  <si>
    <t>①　「観光消費額又は観光客数」の入力</t>
    <rPh sb="3" eb="5">
      <t>カンコウ</t>
    </rPh>
    <rPh sb="5" eb="8">
      <t>ショウヒガク</t>
    </rPh>
    <rPh sb="8" eb="9">
      <t>マタ</t>
    </rPh>
    <rPh sb="10" eb="13">
      <t>カンコウキャク</t>
    </rPh>
    <rPh sb="13" eb="14">
      <t>スウ</t>
    </rPh>
    <phoneticPr fontId="14"/>
  </si>
  <si>
    <t xml:space="preserve">
</t>
    <phoneticPr fontId="14"/>
  </si>
  <si>
    <t>　以下のいずれかを把握している場合、それぞれ所要の入力項目にデータを入力します。
1)　観光消費にかかる費目ごとの観光消費額を把握している場合
2)　観光消費の総額を把握している場合
3)　観光客数のみを把握している場合</t>
    <rPh sb="1" eb="3">
      <t>イカ</t>
    </rPh>
    <rPh sb="9" eb="11">
      <t>ハアク</t>
    </rPh>
    <rPh sb="15" eb="17">
      <t>バアイ</t>
    </rPh>
    <rPh sb="22" eb="24">
      <t>ショヨウ</t>
    </rPh>
    <rPh sb="25" eb="27">
      <t>ニュウリョク</t>
    </rPh>
    <rPh sb="27" eb="29">
      <t>コウモク</t>
    </rPh>
    <rPh sb="34" eb="36">
      <t>ニュウリョク</t>
    </rPh>
    <rPh sb="44" eb="46">
      <t>カンコウ</t>
    </rPh>
    <rPh sb="46" eb="48">
      <t>ショウヒ</t>
    </rPh>
    <rPh sb="52" eb="54">
      <t>ヒモク</t>
    </rPh>
    <rPh sb="57" eb="59">
      <t>カンコウ</t>
    </rPh>
    <rPh sb="59" eb="62">
      <t>ショウヒガク</t>
    </rPh>
    <rPh sb="63" eb="65">
      <t>ハアク</t>
    </rPh>
    <rPh sb="69" eb="71">
      <t>バアイ</t>
    </rPh>
    <rPh sb="75" eb="77">
      <t>カンコウ</t>
    </rPh>
    <rPh sb="77" eb="79">
      <t>ショウヒ</t>
    </rPh>
    <rPh sb="80" eb="82">
      <t>ソウガク</t>
    </rPh>
    <rPh sb="83" eb="85">
      <t>ハアク</t>
    </rPh>
    <rPh sb="89" eb="91">
      <t>バアイ</t>
    </rPh>
    <rPh sb="95" eb="98">
      <t>カンコウキャク</t>
    </rPh>
    <rPh sb="98" eb="99">
      <t>スウ</t>
    </rPh>
    <rPh sb="102" eb="104">
      <t>ハアク</t>
    </rPh>
    <rPh sb="108" eb="110">
      <t>バアイ</t>
    </rPh>
    <phoneticPr fontId="14"/>
  </si>
  <si>
    <t xml:space="preserve">
</t>
    <phoneticPr fontId="14"/>
  </si>
  <si>
    <t>　来場者アンケート等により、より詳細な56部門又は 108部門産業分類における観光消費額を把握している場合、「直接入力」シートに、各産業部門ごとの最終需要額を入力します。</t>
    <rPh sb="1" eb="4">
      <t>ライジョウシャ</t>
    </rPh>
    <rPh sb="9" eb="10">
      <t>トウ</t>
    </rPh>
    <rPh sb="16" eb="18">
      <t>ショウサイ</t>
    </rPh>
    <rPh sb="21" eb="23">
      <t>ブモン</t>
    </rPh>
    <rPh sb="23" eb="24">
      <t>マタ</t>
    </rPh>
    <rPh sb="29" eb="31">
      <t>ブモン</t>
    </rPh>
    <rPh sb="31" eb="33">
      <t>サンギョウ</t>
    </rPh>
    <rPh sb="33" eb="35">
      <t>ブンルイ</t>
    </rPh>
    <rPh sb="39" eb="41">
      <t>カンコウ</t>
    </rPh>
    <rPh sb="41" eb="44">
      <t>ショウヒガク</t>
    </rPh>
    <rPh sb="45" eb="47">
      <t>ハアク</t>
    </rPh>
    <rPh sb="51" eb="53">
      <t>バアイ</t>
    </rPh>
    <rPh sb="55" eb="57">
      <t>チョクセツ</t>
    </rPh>
    <rPh sb="57" eb="59">
      <t>ニュウリョク</t>
    </rPh>
    <rPh sb="65" eb="68">
      <t>カクサンギョウ</t>
    </rPh>
    <rPh sb="68" eb="70">
      <t>ブモン</t>
    </rPh>
    <rPh sb="73" eb="75">
      <t>サイシュウ</t>
    </rPh>
    <rPh sb="75" eb="78">
      <t>ジュヨウガク</t>
    </rPh>
    <rPh sb="79" eb="81">
      <t>ニュウリョク</t>
    </rPh>
    <phoneticPr fontId="14"/>
  </si>
  <si>
    <t xml:space="preserve">
</t>
    <phoneticPr fontId="14"/>
  </si>
  <si>
    <t>　この場合、基本的には 108部門の欄に入力しますが、細かい内訳が不明な場合には、56部門の欄に入力します。この場合、入力された数値を、既定の県内需要比により 108部門に分割して計算を行うこととなります。</t>
    <rPh sb="3" eb="5">
      <t>バアイ</t>
    </rPh>
    <rPh sb="71" eb="73">
      <t>ケンナイ</t>
    </rPh>
    <phoneticPr fontId="14"/>
  </si>
  <si>
    <t>②　「消費転換係数」の入力</t>
    <phoneticPr fontId="14"/>
  </si>
  <si>
    <t>　使用する年次の宮崎市平均消費性向（家計調査）の数値（より精度の高いデータがある場合、０以上１以下の任意の数値）を入力します。</t>
    <rPh sb="8" eb="11">
      <t>ミヤザキシ</t>
    </rPh>
    <rPh sb="11" eb="13">
      <t>ヘイキン</t>
    </rPh>
    <rPh sb="13" eb="15">
      <t>ショウヒ</t>
    </rPh>
    <rPh sb="15" eb="17">
      <t>セイコウ</t>
    </rPh>
    <rPh sb="18" eb="20">
      <t>カケイ</t>
    </rPh>
    <rPh sb="20" eb="22">
      <t>チョウサ</t>
    </rPh>
    <rPh sb="24" eb="26">
      <t>スウチ</t>
    </rPh>
    <phoneticPr fontId="14"/>
  </si>
  <si>
    <t>③　「価格の単位」の選択</t>
    <phoneticPr fontId="14"/>
  </si>
  <si>
    <t>最終需要額に入力する数値の単位を選択します。</t>
    <rPh sb="0" eb="2">
      <t>サイシュウ</t>
    </rPh>
    <rPh sb="2" eb="5">
      <t>ジュヨウガク</t>
    </rPh>
    <rPh sb="6" eb="8">
      <t>ニュウリョク</t>
    </rPh>
    <rPh sb="10" eb="12">
      <t>スウチ</t>
    </rPh>
    <rPh sb="13" eb="15">
      <t>タンイ</t>
    </rPh>
    <rPh sb="16" eb="18">
      <t>センタク</t>
    </rPh>
    <phoneticPr fontId="14"/>
  </si>
  <si>
    <t>④　「価格の種類」の選択</t>
    <phoneticPr fontId="14"/>
  </si>
  <si>
    <t>　「直接入力」シートに入力する場合に、最終需要額に入力する数値の種類を選択します。購入者価格を選択した場合、入力した最終需要額（購入者価格）を生産者価格に変換して計算します。</t>
    <rPh sb="2" eb="4">
      <t>チョクセツ</t>
    </rPh>
    <rPh sb="4" eb="6">
      <t>ニュウリョク</t>
    </rPh>
    <rPh sb="11" eb="13">
      <t>ニュウリョク</t>
    </rPh>
    <rPh sb="15" eb="17">
      <t>バアイ</t>
    </rPh>
    <rPh sb="19" eb="21">
      <t>サイシュウ</t>
    </rPh>
    <rPh sb="21" eb="24">
      <t>ジュヨウガク</t>
    </rPh>
    <rPh sb="25" eb="27">
      <t>ニュウリョク</t>
    </rPh>
    <rPh sb="29" eb="31">
      <t>スウチ</t>
    </rPh>
    <rPh sb="32" eb="34">
      <t>シュルイ</t>
    </rPh>
    <rPh sb="35" eb="37">
      <t>センタク</t>
    </rPh>
    <rPh sb="41" eb="44">
      <t>コウニュウシャ</t>
    </rPh>
    <rPh sb="44" eb="46">
      <t>カカク</t>
    </rPh>
    <rPh sb="47" eb="49">
      <t>センタク</t>
    </rPh>
    <rPh sb="51" eb="53">
      <t>バアイ</t>
    </rPh>
    <rPh sb="54" eb="56">
      <t>ニュウリョク</t>
    </rPh>
    <rPh sb="58" eb="60">
      <t>サイシュウ</t>
    </rPh>
    <rPh sb="60" eb="63">
      <t>ジュヨウガク</t>
    </rPh>
    <rPh sb="64" eb="67">
      <t>コウニュウシャ</t>
    </rPh>
    <rPh sb="67" eb="69">
      <t>カカク</t>
    </rPh>
    <rPh sb="71" eb="74">
      <t>セイサンシャ</t>
    </rPh>
    <rPh sb="74" eb="76">
      <t>カカク</t>
    </rPh>
    <rPh sb="77" eb="79">
      <t>ヘンカン</t>
    </rPh>
    <rPh sb="81" eb="83">
      <t>ケイサン</t>
    </rPh>
    <phoneticPr fontId="14"/>
  </si>
  <si>
    <t>※</t>
    <phoneticPr fontId="14"/>
  </si>
  <si>
    <t>　産業連関表は生産者価格をもとに作成されているため、最終需要額が購入者価格の場合、各マ
ージン額とそれ以外の部分に分割する作業（＝購入者価格から生産者価格への変換）が必要となります。</t>
    <rPh sb="1" eb="3">
      <t>サンギョウ</t>
    </rPh>
    <rPh sb="3" eb="6">
      <t>レンカンヒョウ</t>
    </rPh>
    <rPh sb="7" eb="10">
      <t>セイサンシャ</t>
    </rPh>
    <rPh sb="10" eb="12">
      <t>カカク</t>
    </rPh>
    <rPh sb="16" eb="18">
      <t>サクセイ</t>
    </rPh>
    <rPh sb="57" eb="59">
      <t>ブンカツ</t>
    </rPh>
    <phoneticPr fontId="14"/>
  </si>
  <si>
    <t>　生産者価格とは生産者が出荷するときの価格であり、購入者価格とは店頭で販売するときの価格、すなわち生産者価格に商業マージンと運輸マージンが加わった価格です。</t>
    <rPh sb="1" eb="4">
      <t>セイサンシャ</t>
    </rPh>
    <rPh sb="4" eb="6">
      <t>カカク</t>
    </rPh>
    <rPh sb="32" eb="34">
      <t>テントウ</t>
    </rPh>
    <rPh sb="35" eb="37">
      <t>ハンバイ</t>
    </rPh>
    <rPh sb="49" eb="52">
      <t>セイサンシャ</t>
    </rPh>
    <rPh sb="52" eb="54">
      <t>カカク</t>
    </rPh>
    <rPh sb="55" eb="57">
      <t>ショウギョウ</t>
    </rPh>
    <rPh sb="62" eb="64">
      <t>ウンユ</t>
    </rPh>
    <rPh sb="69" eb="70">
      <t>クワ</t>
    </rPh>
    <rPh sb="73" eb="75">
      <t>カカク</t>
    </rPh>
    <phoneticPr fontId="14"/>
  </si>
  <si>
    <t>（参考）</t>
  </si>
  <si>
    <t>　購入者価格　　＝　生産者価格＋商業マージン＋運輸マージン</t>
    <rPh sb="1" eb="4">
      <t>コウニュウシャ</t>
    </rPh>
    <rPh sb="4" eb="6">
      <t>カカク</t>
    </rPh>
    <rPh sb="10" eb="13">
      <t>セイサンシャ</t>
    </rPh>
    <rPh sb="13" eb="15">
      <t>カカク</t>
    </rPh>
    <rPh sb="16" eb="18">
      <t>ショウギョウ</t>
    </rPh>
    <rPh sb="23" eb="25">
      <t>ウンユ</t>
    </rPh>
    <phoneticPr fontId="14"/>
  </si>
  <si>
    <t>　商業マージン　＝　小売マージン・卸売マージン</t>
    <rPh sb="1" eb="3">
      <t>ショウギョウ</t>
    </rPh>
    <phoneticPr fontId="14"/>
  </si>
  <si>
    <t>　運輸マージン　＝　貨物運賃（道路輸送・鉄道輸送・水運・航空輸送・貨物運送取扱・</t>
    <rPh sb="1" eb="3">
      <t>ウンユ</t>
    </rPh>
    <phoneticPr fontId="14"/>
  </si>
  <si>
    <t>　　　　　　　　　倉庫）</t>
    <phoneticPr fontId="14"/>
  </si>
  <si>
    <t>※　必要に応じて「分析タイトル」、「分析内容」を入力してください。</t>
    <rPh sb="18" eb="20">
      <t>ブンセキ</t>
    </rPh>
    <rPh sb="20" eb="22">
      <t>ナイヨウ</t>
    </rPh>
    <phoneticPr fontId="14"/>
  </si>
  <si>
    <t>(4)</t>
    <phoneticPr fontId="14"/>
  </si>
  <si>
    <t>入力された数値により計算された経済波及効果が、「結果」シートで参照できます。</t>
    <rPh sb="0" eb="2">
      <t>ニュウリョク</t>
    </rPh>
    <rPh sb="5" eb="7">
      <t>スウチ</t>
    </rPh>
    <rPh sb="10" eb="12">
      <t>ケイサン</t>
    </rPh>
    <rPh sb="15" eb="17">
      <t>ケイザイ</t>
    </rPh>
    <rPh sb="17" eb="21">
      <t>ハキュウコウカ</t>
    </rPh>
    <rPh sb="31" eb="33">
      <t>サンショウ</t>
    </rPh>
    <phoneticPr fontId="14"/>
  </si>
  <si>
    <t>　入力等の作業を行わない部分については、全て「シート保護」（パスワードなし）機能を用いて変更できないようにしています。シートの内容を修正する場合には、「シート保護の解除」機能を用いて、保護を解除してから修正を行ってください（解除の方法については、エクセルの各バージョンのヘルプ等を参照してください。）。</t>
    <rPh sb="3" eb="4">
      <t>トウ</t>
    </rPh>
    <rPh sb="5" eb="7">
      <t>サギョウ</t>
    </rPh>
    <rPh sb="8" eb="9">
      <t>オコナ</t>
    </rPh>
    <rPh sb="12" eb="14">
      <t>ブブン</t>
    </rPh>
    <rPh sb="112" eb="114">
      <t>カイジョ</t>
    </rPh>
    <rPh sb="115" eb="117">
      <t>ホウホウ</t>
    </rPh>
    <rPh sb="128" eb="129">
      <t>カク</t>
    </rPh>
    <rPh sb="138" eb="139">
      <t>トウ</t>
    </rPh>
    <rPh sb="140" eb="142">
      <t>サンショウ</t>
    </rPh>
    <phoneticPr fontId="14"/>
  </si>
  <si>
    <t>２　利用上の注意事項</t>
    <phoneticPr fontId="14"/>
  </si>
  <si>
    <t>分析ツールの目的等</t>
    <phoneticPr fontId="14"/>
  </si>
  <si>
    <t xml:space="preserve">
</t>
    <phoneticPr fontId="14"/>
  </si>
  <si>
    <t>　産業連関表は、一定地域において一定期間（通常１年間）に行われた財・サービスの取引状況を一覧表にまとめたもので、国や都道府県などの、経済の構造分析や経済活動の波及効果測定などに幅広く利用されています。
　この分析ツールは、「令和２年宮崎県産業連関表」を使って、観光客の消費が県内産業にもたらす経済波及効果を試算するためのものであり、本県産業連関表の普及に資することを目的として作成しています。</t>
    <rPh sb="41" eb="43">
      <t>ジョウキョウ</t>
    </rPh>
    <rPh sb="56" eb="57">
      <t>クニ</t>
    </rPh>
    <rPh sb="58" eb="62">
      <t>トドウフケン</t>
    </rPh>
    <rPh sb="88" eb="90">
      <t>ハバヒロ</t>
    </rPh>
    <rPh sb="91" eb="93">
      <t>リヨウ</t>
    </rPh>
    <rPh sb="112" eb="114">
      <t>レイワ</t>
    </rPh>
    <phoneticPr fontId="14"/>
  </si>
  <si>
    <t>産業連関表を用いた分析の留意点</t>
    <rPh sb="12" eb="15">
      <t>リュウイテン</t>
    </rPh>
    <phoneticPr fontId="14"/>
  </si>
  <si>
    <t>①</t>
    <phoneticPr fontId="14"/>
  </si>
  <si>
    <t>　分析の前提条件、設定事項、与件データが、分析者によって様々であるため、同じ産業連関表を使っても分析結果が異なることがあります。</t>
    <rPh sb="4" eb="6">
      <t>ゼンテイ</t>
    </rPh>
    <rPh sb="6" eb="8">
      <t>ジョウケン</t>
    </rPh>
    <phoneticPr fontId="14"/>
  </si>
  <si>
    <t>②</t>
    <phoneticPr fontId="14"/>
  </si>
  <si>
    <t>　生産能力の限界は無視されます。現実には、需要が増加すれば県内での原材料調達が間に合わなくなり、県外から原材料を調達することも考えられますが、あらゆる需要に応えられると想定しています。</t>
    <rPh sb="9" eb="11">
      <t>ムシ</t>
    </rPh>
    <rPh sb="16" eb="18">
      <t>ゲンジツ</t>
    </rPh>
    <rPh sb="75" eb="77">
      <t>ジュヨウ</t>
    </rPh>
    <rPh sb="78" eb="79">
      <t>コタ</t>
    </rPh>
    <rPh sb="84" eb="86">
      <t>ソウテイ</t>
    </rPh>
    <phoneticPr fontId="14"/>
  </si>
  <si>
    <t>③</t>
    <phoneticPr fontId="14"/>
  </si>
  <si>
    <t>　在庫による調整を無視しています。需要の増加には全て生産増で対応し、在庫の取り崩しや移輸入品の増加等による波及の中断は想定していません。</t>
    <phoneticPr fontId="14"/>
  </si>
  <si>
    <t>④</t>
    <phoneticPr fontId="14"/>
  </si>
  <si>
    <t>　投入係数の短期的安定を前提としています。技術革新により生産技術が変化すれば原材料等の構成も変化し、それに伴い「投入係数」も変化すると考えられますが、大幅な生産技術の変化は想定しておらず、「投入係数」は一定です。</t>
    <rPh sb="6" eb="9">
      <t>タンキテキ</t>
    </rPh>
    <rPh sb="9" eb="11">
      <t>アンテイ</t>
    </rPh>
    <rPh sb="12" eb="14">
      <t>ゼンテイ</t>
    </rPh>
    <rPh sb="21" eb="23">
      <t>ギジュツ</t>
    </rPh>
    <rPh sb="23" eb="25">
      <t>カクシン</t>
    </rPh>
    <rPh sb="28" eb="30">
      <t>セイサン</t>
    </rPh>
    <rPh sb="30" eb="32">
      <t>ギジュツ</t>
    </rPh>
    <rPh sb="33" eb="35">
      <t>ヘンカ</t>
    </rPh>
    <rPh sb="38" eb="41">
      <t>ゲンザイリョウ</t>
    </rPh>
    <rPh sb="41" eb="42">
      <t>トウ</t>
    </rPh>
    <rPh sb="43" eb="45">
      <t>コウセイ</t>
    </rPh>
    <rPh sb="46" eb="48">
      <t>ヘンカ</t>
    </rPh>
    <rPh sb="75" eb="77">
      <t>オオハバ</t>
    </rPh>
    <rPh sb="78" eb="80">
      <t>セイサン</t>
    </rPh>
    <rPh sb="80" eb="82">
      <t>ギジュツ</t>
    </rPh>
    <rPh sb="83" eb="85">
      <t>ヘンカ</t>
    </rPh>
    <rPh sb="86" eb="88">
      <t>ソウテイ</t>
    </rPh>
    <rPh sb="95" eb="97">
      <t>トウニュウ</t>
    </rPh>
    <rPh sb="97" eb="99">
      <t>ケイスウ</t>
    </rPh>
    <rPh sb="101" eb="103">
      <t>イッテイ</t>
    </rPh>
    <phoneticPr fontId="14"/>
  </si>
  <si>
    <t>⑤</t>
    <phoneticPr fontId="14"/>
  </si>
  <si>
    <t>　自給率は一定としています。需要が増加すれば、県産品で賄う割合も変化することが考えられますが、県内の原材料調達率（自給率・移輸入率）は一定と仮定しています。</t>
    <rPh sb="23" eb="26">
      <t>ケンサンピン</t>
    </rPh>
    <rPh sb="27" eb="28">
      <t>マカナ</t>
    </rPh>
    <rPh sb="29" eb="31">
      <t>ワリアイ</t>
    </rPh>
    <rPh sb="32" eb="34">
      <t>ヘンカ</t>
    </rPh>
    <rPh sb="39" eb="40">
      <t>カンガ</t>
    </rPh>
    <rPh sb="57" eb="60">
      <t>ジキュウリツ</t>
    </rPh>
    <rPh sb="67" eb="69">
      <t>イッテイ</t>
    </rPh>
    <rPh sb="70" eb="72">
      <t>カテイ</t>
    </rPh>
    <phoneticPr fontId="14"/>
  </si>
  <si>
    <t>⑥</t>
    <phoneticPr fontId="14"/>
  </si>
  <si>
    <t>　生産波及効果が達成される期間は、不明確です。</t>
    <rPh sb="17" eb="20">
      <t>フメイカク</t>
    </rPh>
    <phoneticPr fontId="14"/>
  </si>
  <si>
    <t>⑦</t>
    <phoneticPr fontId="14"/>
  </si>
  <si>
    <t>　就業(雇用)誘発効果に時間外勤務対応による影響は考慮していません。生産増加に対し、現員の時間外勤務で対応する場合が考えられますが、新規就業（雇用）者が誘発されることを前提としています。</t>
    <rPh sb="1" eb="3">
      <t>シュウギョウ</t>
    </rPh>
    <rPh sb="4" eb="6">
      <t>コヨウ</t>
    </rPh>
    <rPh sb="7" eb="9">
      <t>ユウハツ</t>
    </rPh>
    <rPh sb="9" eb="11">
      <t>コウカ</t>
    </rPh>
    <rPh sb="12" eb="15">
      <t>ジカンガイ</t>
    </rPh>
    <rPh sb="15" eb="17">
      <t>キンム</t>
    </rPh>
    <rPh sb="17" eb="19">
      <t>タイオウ</t>
    </rPh>
    <rPh sb="22" eb="24">
      <t>エイキョウ</t>
    </rPh>
    <rPh sb="25" eb="27">
      <t>コウリョ</t>
    </rPh>
    <rPh sb="34" eb="36">
      <t>セイサン</t>
    </rPh>
    <rPh sb="36" eb="38">
      <t>ゾウカ</t>
    </rPh>
    <rPh sb="39" eb="40">
      <t>タイ</t>
    </rPh>
    <rPh sb="58" eb="59">
      <t>カンガ</t>
    </rPh>
    <rPh sb="66" eb="68">
      <t>シンキ</t>
    </rPh>
    <rPh sb="68" eb="70">
      <t>シュウギョウ</t>
    </rPh>
    <rPh sb="71" eb="73">
      <t>コヨウ</t>
    </rPh>
    <rPh sb="74" eb="75">
      <t>シャ</t>
    </rPh>
    <rPh sb="76" eb="78">
      <t>ユウハツ</t>
    </rPh>
    <rPh sb="84" eb="86">
      <t>ゼンテイ</t>
    </rPh>
    <phoneticPr fontId="14"/>
  </si>
  <si>
    <t>⑧</t>
    <phoneticPr fontId="14"/>
  </si>
  <si>
    <t>　各部門が生産活動を個別に行った効果の和は、それらの部門が同時に行ったときの総効果に等しいものとなります。</t>
    <phoneticPr fontId="14"/>
  </si>
  <si>
    <t>この分析ツールで設定した事項</t>
  </si>
  <si>
    <t>　この分析ツールの整備にあたり、設定した事項は次のとおりです。</t>
    <phoneticPr fontId="14"/>
  </si>
  <si>
    <t>　生産誘発額、粗付加価値誘発額、雇用者所得誘発額、就業誘発者数及び雇用誘発者数を第２次波及効果まで測定します。</t>
    <phoneticPr fontId="14"/>
  </si>
  <si>
    <t>　「観光分析」ファイルでは、観光客の消費という特殊性から、県内最終需要額を求めるための自給率に調整を行っています。</t>
    <rPh sb="2" eb="4">
      <t>カンコウ</t>
    </rPh>
    <rPh sb="4" eb="6">
      <t>ブンセキ</t>
    </rPh>
    <rPh sb="14" eb="17">
      <t>カンコウキャク</t>
    </rPh>
    <rPh sb="18" eb="20">
      <t>ショウヒ</t>
    </rPh>
    <rPh sb="23" eb="26">
      <t>トクシュセイ</t>
    </rPh>
    <rPh sb="29" eb="31">
      <t>ケンナイ</t>
    </rPh>
    <rPh sb="31" eb="33">
      <t>サイシュウ</t>
    </rPh>
    <rPh sb="33" eb="36">
      <t>ジュヨウガク</t>
    </rPh>
    <rPh sb="37" eb="38">
      <t>モト</t>
    </rPh>
    <rPh sb="43" eb="46">
      <t>ジキュウリツ</t>
    </rPh>
    <rPh sb="47" eb="49">
      <t>チョウセイ</t>
    </rPh>
    <rPh sb="50" eb="51">
      <t>オコナ</t>
    </rPh>
    <phoneticPr fontId="14"/>
  </si>
  <si>
    <t>　第２次波及効果における、雇用者所得の増加によってもたらされる消費需要額の算出に当たっては、雇用者所得の一定割合が消費（最終需要）にまわるものとします。これを所得の消費への転換と呼び、その転換比率（消費転換係数）は一般的に使われる「平均消費性向」（資料：総務省「家計調査」）を利用しています。</t>
    <rPh sb="49" eb="51">
      <t>ショトク</t>
    </rPh>
    <rPh sb="57" eb="59">
      <t>ショウヒ</t>
    </rPh>
    <rPh sb="79" eb="81">
      <t>ショトク</t>
    </rPh>
    <rPh sb="82" eb="84">
      <t>ショウヒ</t>
    </rPh>
    <rPh sb="86" eb="88">
      <t>テンカン</t>
    </rPh>
    <rPh sb="89" eb="90">
      <t>ヨ</t>
    </rPh>
    <rPh sb="94" eb="96">
      <t>テンカン</t>
    </rPh>
    <rPh sb="96" eb="98">
      <t>ヒリツ</t>
    </rPh>
    <rPh sb="99" eb="101">
      <t>ショウヒ</t>
    </rPh>
    <rPh sb="101" eb="103">
      <t>テンカン</t>
    </rPh>
    <rPh sb="103" eb="105">
      <t>ケイスウ</t>
    </rPh>
    <rPh sb="107" eb="110">
      <t>イッパンテキ</t>
    </rPh>
    <rPh sb="111" eb="112">
      <t>ツカ</t>
    </rPh>
    <rPh sb="116" eb="118">
      <t>ヘイキン</t>
    </rPh>
    <rPh sb="118" eb="120">
      <t>ショウヒ</t>
    </rPh>
    <rPh sb="120" eb="122">
      <t>セイコウ</t>
    </rPh>
    <phoneticPr fontId="14"/>
  </si>
  <si>
    <t>　購入者価格を生産者価格に変換するマージン率は、総務省ほか10府省庁作成の「令和２年産業連関表」民間消費支出部門のマージン率を利用しています。</t>
    <rPh sb="38" eb="40">
      <t>レイワ</t>
    </rPh>
    <rPh sb="48" eb="50">
      <t>ミンカン</t>
    </rPh>
    <rPh sb="50" eb="52">
      <t>ショウヒ</t>
    </rPh>
    <rPh sb="52" eb="54">
      <t>シシュツ</t>
    </rPh>
    <rPh sb="54" eb="56">
      <t>ブモン</t>
    </rPh>
    <phoneticPr fontId="14"/>
  </si>
  <si>
    <t>　「観光消費分割」シートの宮崎県の1人あたり消費額（合計）は、「宮崎県観光入込客統計調査結果」（宮崎県観光推進課）により作成しています。また、費目別構成比は「旅行・観光消費動向調査」（国土交通省観光庁）、「訪日外国人消費動向調査」（国土交通省観光庁）及び「平成27年宮崎県産業連関表」から推計し、作成しています。</t>
    <rPh sb="2" eb="4">
      <t>カンコウ</t>
    </rPh>
    <rPh sb="4" eb="6">
      <t>ショウヒ</t>
    </rPh>
    <rPh sb="6" eb="8">
      <t>ブンカツ</t>
    </rPh>
    <rPh sb="13" eb="16">
      <t>ミヤザキケン</t>
    </rPh>
    <rPh sb="17" eb="19">
      <t>ヒトリ</t>
    </rPh>
    <rPh sb="22" eb="25">
      <t>ショウヒガク</t>
    </rPh>
    <rPh sb="26" eb="28">
      <t>ゴウケイ</t>
    </rPh>
    <rPh sb="32" eb="35">
      <t>ミヤザキケン</t>
    </rPh>
    <rPh sb="35" eb="37">
      <t>カンコウ</t>
    </rPh>
    <rPh sb="37" eb="38">
      <t>イ</t>
    </rPh>
    <rPh sb="38" eb="39">
      <t>コ</t>
    </rPh>
    <rPh sb="39" eb="40">
      <t>キャク</t>
    </rPh>
    <rPh sb="40" eb="42">
      <t>トウケイ</t>
    </rPh>
    <rPh sb="42" eb="44">
      <t>チョウサ</t>
    </rPh>
    <rPh sb="44" eb="46">
      <t>ケッカ</t>
    </rPh>
    <rPh sb="48" eb="51">
      <t>ミヤザキケン</t>
    </rPh>
    <rPh sb="51" eb="53">
      <t>カンコウ</t>
    </rPh>
    <rPh sb="53" eb="56">
      <t>スイシンカ</t>
    </rPh>
    <rPh sb="60" eb="62">
      <t>サクセイ</t>
    </rPh>
    <rPh sb="71" eb="74">
      <t>ヒモクベツ</t>
    </rPh>
    <rPh sb="74" eb="77">
      <t>コウセイヒ</t>
    </rPh>
    <rPh sb="79" eb="81">
      <t>リョコウ</t>
    </rPh>
    <rPh sb="82" eb="84">
      <t>カンコウ</t>
    </rPh>
    <rPh sb="84" eb="86">
      <t>ショウヒ</t>
    </rPh>
    <rPh sb="86" eb="88">
      <t>ドウコウ</t>
    </rPh>
    <rPh sb="88" eb="90">
      <t>チョウサ</t>
    </rPh>
    <rPh sb="92" eb="94">
      <t>コクド</t>
    </rPh>
    <rPh sb="94" eb="97">
      <t>コウツウショウ</t>
    </rPh>
    <rPh sb="97" eb="100">
      <t>カンコウチョウ</t>
    </rPh>
    <rPh sb="103" eb="105">
      <t>ホウニチ</t>
    </rPh>
    <rPh sb="105" eb="108">
      <t>ガイコクジン</t>
    </rPh>
    <rPh sb="108" eb="110">
      <t>ショウヒ</t>
    </rPh>
    <rPh sb="110" eb="112">
      <t>ドウコウ</t>
    </rPh>
    <rPh sb="112" eb="114">
      <t>チョウサ</t>
    </rPh>
    <rPh sb="116" eb="118">
      <t>コクド</t>
    </rPh>
    <rPh sb="118" eb="121">
      <t>コウツウショウ</t>
    </rPh>
    <rPh sb="121" eb="124">
      <t>カンコウチョウ</t>
    </rPh>
    <rPh sb="125" eb="126">
      <t>オヨ</t>
    </rPh>
    <rPh sb="128" eb="130">
      <t>ヘイセイ</t>
    </rPh>
    <rPh sb="132" eb="133">
      <t>ネン</t>
    </rPh>
    <rPh sb="133" eb="136">
      <t>ミヤザキケン</t>
    </rPh>
    <rPh sb="136" eb="138">
      <t>サンギョウ</t>
    </rPh>
    <rPh sb="138" eb="141">
      <t>レンカンヒョウ</t>
    </rPh>
    <rPh sb="144" eb="146">
      <t>スイケイ</t>
    </rPh>
    <rPh sb="148" eb="150">
      <t>サクセイ</t>
    </rPh>
    <phoneticPr fontId="14"/>
  </si>
  <si>
    <t>分析ツールが利用できない事例</t>
    <rPh sb="6" eb="8">
      <t>リヨウ</t>
    </rPh>
    <rPh sb="12" eb="14">
      <t>ジレイ</t>
    </rPh>
    <phoneticPr fontId="14"/>
  </si>
  <si>
    <t>　どの産業部門にどれだけ需要が増加したか推計（把握）できない場合。（例：使途の特定できない補助金）</t>
    <phoneticPr fontId="14"/>
  </si>
  <si>
    <t>　県内の産業に需要が発生しないことが明らかな場合。（例：県外の企業に全額発注する等）</t>
    <rPh sb="4" eb="6">
      <t>サンギョウ</t>
    </rPh>
    <rPh sb="7" eb="9">
      <t>ジュヨウ</t>
    </rPh>
    <rPh sb="10" eb="12">
      <t>ハッセイ</t>
    </rPh>
    <rPh sb="18" eb="19">
      <t>アキ</t>
    </rPh>
    <rPh sb="22" eb="24">
      <t>バアイ</t>
    </rPh>
    <phoneticPr fontId="14"/>
  </si>
  <si>
    <t>(5)</t>
    <phoneticPr fontId="14"/>
  </si>
  <si>
    <t>その他</t>
    <rPh sb="2" eb="3">
      <t>ホカ</t>
    </rPh>
    <phoneticPr fontId="14"/>
  </si>
  <si>
    <t>　この分析ツールは、令和２年宮崎県産業連関表をもとに、簡易な分析方法により経済波及効果を測定する分析ツールであり、産業連関表を使った分析方法の一例として御活用ください。</t>
    <rPh sb="3" eb="5">
      <t>ブンセキ</t>
    </rPh>
    <rPh sb="10" eb="12">
      <t>レイワ</t>
    </rPh>
    <rPh sb="13" eb="14">
      <t>ネン</t>
    </rPh>
    <rPh sb="14" eb="17">
      <t>ミヤザキケン</t>
    </rPh>
    <rPh sb="17" eb="19">
      <t>サンギョウ</t>
    </rPh>
    <rPh sb="19" eb="22">
      <t>レンカンヒョウ</t>
    </rPh>
    <rPh sb="27" eb="29">
      <t>カンイ</t>
    </rPh>
    <rPh sb="30" eb="32">
      <t>ブンセキ</t>
    </rPh>
    <rPh sb="32" eb="34">
      <t>ホウホウ</t>
    </rPh>
    <rPh sb="37" eb="39">
      <t>ケイザイ</t>
    </rPh>
    <rPh sb="39" eb="43">
      <t>ハキュウコウカ</t>
    </rPh>
    <rPh sb="44" eb="46">
      <t>ソクテイ</t>
    </rPh>
    <rPh sb="48" eb="50">
      <t>ブンセキ</t>
    </rPh>
    <rPh sb="57" eb="59">
      <t>サンギョウ</t>
    </rPh>
    <rPh sb="59" eb="62">
      <t>レンカンヒョウ</t>
    </rPh>
    <rPh sb="63" eb="64">
      <t>ツカ</t>
    </rPh>
    <rPh sb="66" eb="68">
      <t>ブンセキ</t>
    </rPh>
    <rPh sb="68" eb="70">
      <t>ホウホウ</t>
    </rPh>
    <rPh sb="71" eb="73">
      <t>イチレイ</t>
    </rPh>
    <rPh sb="76" eb="77">
      <t>ゴ</t>
    </rPh>
    <rPh sb="77" eb="79">
      <t>カツヨウ</t>
    </rPh>
    <phoneticPr fontId="14"/>
  </si>
  <si>
    <t>　分析ツールを利用した分析結果を公表・発表した場合には、宮崎県総合政策部統計調査課まで御連絡ください。</t>
    <rPh sb="1" eb="3">
      <t>ブンセキ</t>
    </rPh>
    <rPh sb="7" eb="9">
      <t>リヨウ</t>
    </rPh>
    <rPh sb="23" eb="25">
      <t>バアイ</t>
    </rPh>
    <rPh sb="28" eb="31">
      <t>ミヤザキケン</t>
    </rPh>
    <rPh sb="31" eb="33">
      <t>ソウゴウ</t>
    </rPh>
    <rPh sb="33" eb="36">
      <t>セイサクブ</t>
    </rPh>
    <rPh sb="36" eb="38">
      <t>トウケイ</t>
    </rPh>
    <rPh sb="38" eb="41">
      <t>チョウサカ</t>
    </rPh>
    <phoneticPr fontId="14"/>
  </si>
  <si>
    <t>　分析方法の見直し等により、当該分析ツールの内容を予告なしに変更する場合があります。</t>
    <rPh sb="34" eb="36">
      <t>バアイ</t>
    </rPh>
    <phoneticPr fontId="14"/>
  </si>
  <si>
    <t>３　問い合せ先・連絡先</t>
    <phoneticPr fontId="14"/>
  </si>
  <si>
    <t>　この分析ツールについての問い合わせは、下記までお願いします。</t>
    <rPh sb="20" eb="22">
      <t>カキ</t>
    </rPh>
    <rPh sb="25" eb="26">
      <t>ネガ</t>
    </rPh>
    <phoneticPr fontId="14"/>
  </si>
  <si>
    <t>分析タイトル</t>
    <rPh sb="0" eb="2">
      <t>ブンセキ</t>
    </rPh>
    <phoneticPr fontId="4"/>
  </si>
  <si>
    <t>(例)○○イベント実施に伴う経済波及効果</t>
    <rPh sb="1" eb="2">
      <t>レイ</t>
    </rPh>
    <rPh sb="9" eb="11">
      <t>ジッシ</t>
    </rPh>
    <rPh sb="12" eb="13">
      <t>トモナ</t>
    </rPh>
    <rPh sb="14" eb="20">
      <t>ケイザイハキュウコウカ</t>
    </rPh>
    <phoneticPr fontId="4"/>
  </si>
  <si>
    <t>消費転換係数</t>
    <phoneticPr fontId="4"/>
  </si>
  <si>
    <t>※　参考 近年の宮崎市の平均消費性向（家計調査）</t>
    <rPh sb="8" eb="11">
      <t>ミヤザキシ</t>
    </rPh>
    <rPh sb="19" eb="21">
      <t>カケイ</t>
    </rPh>
    <rPh sb="21" eb="23">
      <t>チョウサ</t>
    </rPh>
    <phoneticPr fontId="7"/>
  </si>
  <si>
    <t>分析内容
(事項・与件データ等）</t>
    <phoneticPr fontId="4"/>
  </si>
  <si>
    <t xml:space="preserve">(例)観光客5,000人
　・宿泊客：県外客 800人、県内客 200人
　・日帰り客：県外客 1,500人、県内客 2,500人
</t>
    <rPh sb="1" eb="2">
      <t>レイ</t>
    </rPh>
    <rPh sb="3" eb="6">
      <t>カンコウキャク</t>
    </rPh>
    <rPh sb="11" eb="12">
      <t>ニン</t>
    </rPh>
    <rPh sb="15" eb="18">
      <t>シュクハクキャク</t>
    </rPh>
    <rPh sb="19" eb="22">
      <t>ケンガイキャク</t>
    </rPh>
    <rPh sb="26" eb="27">
      <t>ニン</t>
    </rPh>
    <rPh sb="28" eb="30">
      <t>ケンナイ</t>
    </rPh>
    <rPh sb="30" eb="31">
      <t>キャク</t>
    </rPh>
    <rPh sb="35" eb="36">
      <t>ニン</t>
    </rPh>
    <rPh sb="39" eb="41">
      <t>ヒガエ</t>
    </rPh>
    <rPh sb="42" eb="43">
      <t>キャク</t>
    </rPh>
    <rPh sb="44" eb="47">
      <t>ケンガイキャク</t>
    </rPh>
    <rPh sb="53" eb="54">
      <t>ニン</t>
    </rPh>
    <rPh sb="55" eb="58">
      <t>ケンナイキャク</t>
    </rPh>
    <rPh sb="64" eb="65">
      <t>ニン</t>
    </rPh>
    <phoneticPr fontId="4"/>
  </si>
  <si>
    <t>宮崎市の二人以上の世帯のうち勤労者世帯の家計収支</t>
    <rPh sb="0" eb="3">
      <t>ミヤザキシ</t>
    </rPh>
    <rPh sb="4" eb="5">
      <t>2</t>
    </rPh>
    <rPh sb="5" eb="6">
      <t>ニン</t>
    </rPh>
    <rPh sb="6" eb="8">
      <t>イジョウ</t>
    </rPh>
    <rPh sb="9" eb="11">
      <t>セタイ</t>
    </rPh>
    <rPh sb="14" eb="16">
      <t>キンロウ</t>
    </rPh>
    <rPh sb="16" eb="17">
      <t>シャ</t>
    </rPh>
    <rPh sb="17" eb="19">
      <t>セタイ</t>
    </rPh>
    <rPh sb="20" eb="22">
      <t>カケイ</t>
    </rPh>
    <rPh sb="22" eb="24">
      <t>シュウシ</t>
    </rPh>
    <phoneticPr fontId="7"/>
  </si>
  <si>
    <t>平成24年</t>
    <rPh sb="0" eb="2">
      <t>ヘイセイ</t>
    </rPh>
    <rPh sb="4" eb="5">
      <t>ネン</t>
    </rPh>
    <phoneticPr fontId="4"/>
  </si>
  <si>
    <t>＝</t>
    <phoneticPr fontId="4"/>
  </si>
  <si>
    <t>リストから選択してください↓</t>
    <phoneticPr fontId="4"/>
  </si>
  <si>
    <t>平成25年</t>
    <rPh sb="0" eb="2">
      <t>ヘイセイ</t>
    </rPh>
    <rPh sb="4" eb="5">
      <t>ネン</t>
    </rPh>
    <phoneticPr fontId="4"/>
  </si>
  <si>
    <t>価格の単位</t>
    <rPh sb="0" eb="2">
      <t>カカク</t>
    </rPh>
    <rPh sb="3" eb="5">
      <t>タンイ</t>
    </rPh>
    <phoneticPr fontId="4"/>
  </si>
  <si>
    <t>万円</t>
  </si>
  <si>
    <t>平成26年</t>
    <rPh sb="0" eb="2">
      <t>ヘイセイ</t>
    </rPh>
    <rPh sb="4" eb="5">
      <t>ネン</t>
    </rPh>
    <phoneticPr fontId="4"/>
  </si>
  <si>
    <t>平成27年</t>
    <rPh sb="0" eb="2">
      <t>ヘイセイ</t>
    </rPh>
    <rPh sb="4" eb="5">
      <t>ネン</t>
    </rPh>
    <phoneticPr fontId="4"/>
  </si>
  <si>
    <t>価格の種類</t>
    <rPh sb="0" eb="2">
      <t>カカク</t>
    </rPh>
    <rPh sb="3" eb="5">
      <t>シュルイ</t>
    </rPh>
    <phoneticPr fontId="4"/>
  </si>
  <si>
    <t>購入者価格</t>
  </si>
  <si>
    <t>平成28年</t>
    <rPh sb="0" eb="2">
      <t>ヘイセイ</t>
    </rPh>
    <rPh sb="4" eb="5">
      <t>ネン</t>
    </rPh>
    <phoneticPr fontId="4"/>
  </si>
  <si>
    <t>令和２年宮崎県産業連関表分析用ファイル　「観光分析_108部門」　データ入力</t>
    <rPh sb="0" eb="2">
      <t>レイワ</t>
    </rPh>
    <rPh sb="21" eb="23">
      <t>カンコウ</t>
    </rPh>
    <phoneticPr fontId="4"/>
  </si>
  <si>
    <t>平成29年</t>
    <rPh sb="0" eb="2">
      <t>ヘイセイ</t>
    </rPh>
    <rPh sb="4" eb="5">
      <t>ネン</t>
    </rPh>
    <phoneticPr fontId="4"/>
  </si>
  <si>
    <t xml:space="preserve">観光消費額を産業部門別に特定できる場合には 　 　　  　   </t>
    <rPh sb="0" eb="2">
      <t>カンコウ</t>
    </rPh>
    <rPh sb="2" eb="5">
      <t>ショウヒガク</t>
    </rPh>
    <rPh sb="6" eb="8">
      <t>サンギョウ</t>
    </rPh>
    <rPh sb="8" eb="11">
      <t>ブモンベツ</t>
    </rPh>
    <rPh sb="12" eb="14">
      <t>トクテイ</t>
    </rPh>
    <rPh sb="17" eb="19">
      <t>バアイ</t>
    </rPh>
    <phoneticPr fontId="4"/>
  </si>
  <si>
    <t>平成30年</t>
    <rPh sb="0" eb="2">
      <t>ヘイセイ</t>
    </rPh>
    <rPh sb="4" eb="5">
      <t>ネン</t>
    </rPh>
    <phoneticPr fontId="4"/>
  </si>
  <si>
    <t>部門</t>
    <rPh sb="0" eb="2">
      <t>ブモン</t>
    </rPh>
    <phoneticPr fontId="4"/>
  </si>
  <si>
    <t>最終需要額</t>
  </si>
  <si>
    <t>観光動向調査年</t>
    <rPh sb="0" eb="2">
      <t>カンコウ</t>
    </rPh>
    <rPh sb="2" eb="4">
      <t>ドウコウ</t>
    </rPh>
    <rPh sb="4" eb="6">
      <t>チョウサ</t>
    </rPh>
    <rPh sb="6" eb="7">
      <t>ネン</t>
    </rPh>
    <phoneticPr fontId="4"/>
  </si>
  <si>
    <t>令和元年</t>
    <rPh sb="0" eb="2">
      <t>レイワ</t>
    </rPh>
    <rPh sb="2" eb="3">
      <t>モト</t>
    </rPh>
    <rPh sb="3" eb="4">
      <t>ネン</t>
    </rPh>
    <phoneticPr fontId="4"/>
  </si>
  <si>
    <t>１ 費目別の観光消費額を把握している場合</t>
    <rPh sb="4" eb="5">
      <t>ベツ</t>
    </rPh>
    <rPh sb="6" eb="8">
      <t>カンコウ</t>
    </rPh>
    <rPh sb="12" eb="14">
      <t>ハアク</t>
    </rPh>
    <phoneticPr fontId="7"/>
  </si>
  <si>
    <t>令和２年</t>
    <rPh sb="0" eb="2">
      <t>レイワ</t>
    </rPh>
    <rPh sb="3" eb="4">
      <t>ネン</t>
    </rPh>
    <phoneticPr fontId="4"/>
  </si>
  <si>
    <t>001</t>
  </si>
  <si>
    <t>→費目別に額を入力</t>
    <rPh sb="1" eb="3">
      <t>ヒモク</t>
    </rPh>
    <rPh sb="3" eb="4">
      <t>ベツ</t>
    </rPh>
    <rPh sb="5" eb="6">
      <t>ガク</t>
    </rPh>
    <rPh sb="7" eb="9">
      <t>ニュウリョク</t>
    </rPh>
    <phoneticPr fontId="7"/>
  </si>
  <si>
    <t>令和３年</t>
    <rPh sb="0" eb="2">
      <t>レイワ</t>
    </rPh>
    <rPh sb="3" eb="4">
      <t>ネン</t>
    </rPh>
    <phoneticPr fontId="4"/>
  </si>
  <si>
    <t>002</t>
  </si>
  <si>
    <t>宿泊客</t>
    <rPh sb="0" eb="2">
      <t>シュクハク</t>
    </rPh>
    <rPh sb="2" eb="3">
      <t>キャク</t>
    </rPh>
    <phoneticPr fontId="4"/>
  </si>
  <si>
    <t>日帰り客</t>
    <rPh sb="0" eb="2">
      <t>ヒガエ</t>
    </rPh>
    <rPh sb="3" eb="4">
      <t>キャク</t>
    </rPh>
    <phoneticPr fontId="4"/>
  </si>
  <si>
    <t>令和４年</t>
    <rPh sb="0" eb="2">
      <t>レイワ</t>
    </rPh>
    <rPh sb="3" eb="4">
      <t>ネン</t>
    </rPh>
    <phoneticPr fontId="4"/>
  </si>
  <si>
    <t>003</t>
  </si>
  <si>
    <t>消費支出額</t>
    <rPh sb="0" eb="2">
      <t>ショウヒ</t>
    </rPh>
    <rPh sb="2" eb="4">
      <t>シシュツ</t>
    </rPh>
    <rPh sb="4" eb="5">
      <t>ガク</t>
    </rPh>
    <phoneticPr fontId="7"/>
  </si>
  <si>
    <t>令和５年</t>
    <rPh sb="0" eb="2">
      <t>レイワ</t>
    </rPh>
    <rPh sb="3" eb="4">
      <t>ネン</t>
    </rPh>
    <phoneticPr fontId="4"/>
  </si>
  <si>
    <t>004</t>
  </si>
  <si>
    <t>交通費</t>
    <rPh sb="0" eb="3">
      <t>コウツウヒ</t>
    </rPh>
    <phoneticPr fontId="4"/>
  </si>
  <si>
    <t>令和６年</t>
    <rPh sb="0" eb="2">
      <t>レイワ</t>
    </rPh>
    <rPh sb="3" eb="4">
      <t>ネン</t>
    </rPh>
    <phoneticPr fontId="4"/>
  </si>
  <si>
    <t>005</t>
  </si>
  <si>
    <t>宿泊費</t>
    <rPh sb="0" eb="3">
      <t>シュクハクヒ</t>
    </rPh>
    <phoneticPr fontId="4"/>
  </si>
  <si>
    <t>令和７年</t>
    <rPh sb="0" eb="2">
      <t>レイワ</t>
    </rPh>
    <rPh sb="3" eb="4">
      <t>ネン</t>
    </rPh>
    <phoneticPr fontId="4"/>
  </si>
  <si>
    <t>006</t>
  </si>
  <si>
    <t>飲食費</t>
    <rPh sb="0" eb="3">
      <t>インショクヒ</t>
    </rPh>
    <phoneticPr fontId="4"/>
  </si>
  <si>
    <t>007</t>
  </si>
  <si>
    <t>土産代・買物代</t>
    <rPh sb="0" eb="3">
      <t>ミヤゲダイ</t>
    </rPh>
    <rPh sb="4" eb="5">
      <t>カ</t>
    </rPh>
    <rPh sb="5" eb="6">
      <t>モノ</t>
    </rPh>
    <rPh sb="6" eb="7">
      <t>ダイ</t>
    </rPh>
    <phoneticPr fontId="4"/>
  </si>
  <si>
    <t>008</t>
  </si>
  <si>
    <t>雑費</t>
    <rPh sb="0" eb="2">
      <t>ザッピ</t>
    </rPh>
    <phoneticPr fontId="4"/>
  </si>
  <si>
    <t>009</t>
  </si>
  <si>
    <t>010</t>
  </si>
  <si>
    <t>２ 観光消費の総額を把握している場合　→ 総額をそれぞれ入力</t>
    <phoneticPr fontId="4"/>
  </si>
  <si>
    <t>011</t>
  </si>
  <si>
    <t>012</t>
  </si>
  <si>
    <t>013</t>
  </si>
  <si>
    <t>　消費支出額</t>
    <rPh sb="1" eb="3">
      <t>ショウヒ</t>
    </rPh>
    <rPh sb="3" eb="5">
      <t>シシュツ</t>
    </rPh>
    <rPh sb="5" eb="6">
      <t>ガク</t>
    </rPh>
    <phoneticPr fontId="7"/>
  </si>
  <si>
    <t>県外客</t>
    <rPh sb="0" eb="3">
      <t>ケンガイキャク</t>
    </rPh>
    <phoneticPr fontId="4"/>
  </si>
  <si>
    <t>県内客</t>
    <rPh sb="0" eb="2">
      <t>ケンナイ</t>
    </rPh>
    <rPh sb="2" eb="3">
      <t>キャク</t>
    </rPh>
    <phoneticPr fontId="4"/>
  </si>
  <si>
    <t>県外客</t>
    <rPh sb="0" eb="2">
      <t>ケンガイ</t>
    </rPh>
    <rPh sb="2" eb="3">
      <t>キャク</t>
    </rPh>
    <phoneticPr fontId="4"/>
  </si>
  <si>
    <t>県内客</t>
    <rPh sb="0" eb="3">
      <t>ケンナイキャク</t>
    </rPh>
    <phoneticPr fontId="4"/>
  </si>
  <si>
    <t>014</t>
  </si>
  <si>
    <t>015</t>
  </si>
  <si>
    <t>訪日外国人</t>
    <rPh sb="0" eb="2">
      <t>ホウニチ</t>
    </rPh>
    <rPh sb="2" eb="5">
      <t>ガイコクジン</t>
    </rPh>
    <phoneticPr fontId="4"/>
  </si>
  <si>
    <t>016</t>
  </si>
  <si>
    <t>017</t>
  </si>
  <si>
    <t>018</t>
  </si>
  <si>
    <t>019</t>
  </si>
  <si>
    <t>３ 観光客数のみ把握している場合　→　観光客数をそれぞれ入力</t>
    <rPh sb="2" eb="5">
      <t>カンコウキャク</t>
    </rPh>
    <rPh sb="5" eb="6">
      <t>スウ</t>
    </rPh>
    <rPh sb="8" eb="10">
      <t>ハアク</t>
    </rPh>
    <rPh sb="14" eb="16">
      <t>バアイ</t>
    </rPh>
    <phoneticPr fontId="7"/>
  </si>
  <si>
    <t>020</t>
  </si>
  <si>
    <t>（単位：人）</t>
  </si>
  <si>
    <t>021</t>
  </si>
  <si>
    <t>宿泊客</t>
    <rPh sb="0" eb="3">
      <t>シュクハクキャク</t>
    </rPh>
    <phoneticPr fontId="4"/>
  </si>
  <si>
    <t>022</t>
  </si>
  <si>
    <t>　観光客数</t>
    <phoneticPr fontId="4"/>
  </si>
  <si>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</si>
  <si>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</si>
  <si>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</si>
  <si>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</si>
  <si>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</si>
  <si>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</si>
  <si>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</si>
  <si>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</si>
  <si>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</si>
  <si>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</si>
  <si>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</si>
  <si>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</si>
  <si>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</si>
  <si>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</si>
  <si>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</si>
  <si>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</si>
  <si>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</si>
  <si>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</si>
  <si>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</si>
  <si>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</si>
  <si>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</si>
  <si>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</si>
  <si>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</si>
  <si>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</si>
  <si>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</si>
  <si>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</si>
  <si>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</si>
  <si>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</si>
  <si>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</si>
  <si>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</si>
  <si>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</si>
  <si>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</si>
  <si>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</si>
  <si>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</si>
  <si>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</si>
  <si>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</si>
  <si>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</si>
  <si>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</si>
  <si>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</si>
  <si>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</si>
  <si>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</si>
  <si>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</si>
  <si>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</si>
  <si>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</si>
  <si>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</si>
  <si>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</si>
  <si>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</si>
  <si>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</si>
  <si>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</si>
  <si>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</si>
  <si>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</si>
  <si>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</si>
  <si>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</si>
  <si>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</si>
  <si>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</si>
  <si>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</si>
  <si>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</si>
  <si>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</si>
  <si>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</si>
  <si>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</si>
  <si>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</si>
  <si>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</si>
  <si>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</si>
  <si>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</si>
  <si>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</si>
  <si>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</si>
  <si>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</si>
  <si>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</si>
  <si>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</si>
  <si>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</si>
  <si>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</si>
  <si>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</si>
  <si>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</si>
  <si>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</si>
  <si>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</si>
  <si>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</si>
  <si>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</si>
  <si>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</si>
  <si>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</si>
  <si>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</si>
  <si>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</si>
  <si>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</si>
  <si>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</si>
  <si>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</si>
  <si>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</si>
  <si>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</si>
  <si>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現在入力済み合計＝</t>
    <rPh sb="0" eb="2">
      <t>ゲンザイ</t>
    </rPh>
    <rPh sb="2" eb="4">
      <t>ニュウリョク</t>
    </rPh>
    <rPh sb="4" eb="5">
      <t>ズ</t>
    </rPh>
    <rPh sb="6" eb="8">
      <t>ゴウケイ</t>
    </rPh>
    <phoneticPr fontId="4"/>
  </si>
  <si>
    <t>令和2年宮崎県産業連関表分析用ファイル　「観光分析_108部門」　データ入力</t>
    <rPh sb="0" eb="2">
      <t>レイワ</t>
    </rPh>
    <rPh sb="21" eb="23">
      <t>カンコウ</t>
    </rPh>
    <phoneticPr fontId="4"/>
  </si>
  <si>
    <r>
      <t>部　　　 　門　</t>
    </r>
    <r>
      <rPr>
        <sz val="10"/>
        <rFont val="ＭＳ ゴシック"/>
        <family val="3"/>
        <charset val="128"/>
      </rPr>
      <t xml:space="preserve"> </t>
    </r>
    <r>
      <rPr>
        <sz val="10"/>
        <rFont val="ＭＳ ゴシック"/>
        <family val="3"/>
        <charset val="128"/>
      </rPr>
      <t>　　　名</t>
    </r>
    <rPh sb="0" eb="13">
      <t>ブモンメイ</t>
    </rPh>
    <phoneticPr fontId="4"/>
  </si>
  <si>
    <t>56部門入力</t>
    <rPh sb="2" eb="4">
      <t>ブモン</t>
    </rPh>
    <rPh sb="4" eb="6">
      <t>ニュウリョク</t>
    </rPh>
    <phoneticPr fontId="4"/>
  </si>
  <si>
    <t>108部門入力</t>
    <rPh sb="3" eb="5">
      <t>ブモン</t>
    </rPh>
    <rPh sb="5" eb="7">
      <t>ニュウリョク</t>
    </rPh>
    <phoneticPr fontId="4"/>
  </si>
  <si>
    <t>01</t>
  </si>
  <si>
    <t>農業</t>
  </si>
  <si>
    <t>耕種農業</t>
  </si>
  <si>
    <t>農業サービス</t>
  </si>
  <si>
    <t>小計</t>
    <rPh sb="0" eb="2">
      <t>ショウケイ</t>
    </rPh>
    <phoneticPr fontId="4"/>
  </si>
  <si>
    <t>02</t>
  </si>
  <si>
    <t>畜産</t>
  </si>
  <si>
    <t>03</t>
  </si>
  <si>
    <t>林業</t>
  </si>
  <si>
    <t>04</t>
  </si>
  <si>
    <t>漁業</t>
  </si>
  <si>
    <t>05</t>
  </si>
  <si>
    <t>鉱業</t>
    <phoneticPr fontId="4"/>
  </si>
  <si>
    <t>石炭・原油・天然ガス</t>
    <rPh sb="0" eb="2">
      <t>セキタン</t>
    </rPh>
    <phoneticPr fontId="4"/>
  </si>
  <si>
    <t>その他の鉱業</t>
    <rPh sb="0" eb="3">
      <t>ソノタ</t>
    </rPh>
    <rPh sb="4" eb="6">
      <t>コウギョウ</t>
    </rPh>
    <phoneticPr fontId="1" alignment="distributed"/>
  </si>
  <si>
    <t>06</t>
  </si>
  <si>
    <t>飲食料品</t>
  </si>
  <si>
    <t>食料品</t>
  </si>
  <si>
    <t>飲料</t>
  </si>
  <si>
    <t>飼料・有機質肥料（除別掲）</t>
  </si>
  <si>
    <t>たばこ</t>
  </si>
  <si>
    <t>07</t>
  </si>
  <si>
    <t>繊維製品</t>
  </si>
  <si>
    <t>繊維工業製品</t>
  </si>
  <si>
    <t>衣服・その他の繊維既製品</t>
  </si>
  <si>
    <t>08</t>
  </si>
  <si>
    <t>パルプ・紙・木製品</t>
  </si>
  <si>
    <t>木材・木製品</t>
    <rPh sb="0" eb="2">
      <t>モクザイ</t>
    </rPh>
    <rPh sb="3" eb="6">
      <t>モクセイヒン</t>
    </rPh>
    <phoneticPr fontId="4"/>
  </si>
  <si>
    <t>家具・装備品</t>
  </si>
  <si>
    <t>パルプ・紙・板紙・加工紙</t>
  </si>
  <si>
    <t>紙加工品</t>
  </si>
  <si>
    <t>09</t>
  </si>
  <si>
    <t>化学製品</t>
  </si>
  <si>
    <t>化学肥料</t>
  </si>
  <si>
    <t>無機化学工業製品</t>
  </si>
  <si>
    <t>石油化学基礎製品</t>
  </si>
  <si>
    <t>有機化学工業製品（除石油化学系基礎製品）</t>
    <rPh sb="14" eb="15">
      <t>ケイ</t>
    </rPh>
    <phoneticPr fontId="4"/>
  </si>
  <si>
    <t>合成樹脂</t>
  </si>
  <si>
    <t>化学繊維</t>
  </si>
  <si>
    <t>医薬品</t>
  </si>
  <si>
    <t>化学最終製品（除医薬品）</t>
  </si>
  <si>
    <t>10</t>
  </si>
  <si>
    <t>石油・石炭製品</t>
  </si>
  <si>
    <t>石油製品</t>
  </si>
  <si>
    <t>石炭製品</t>
  </si>
  <si>
    <t>11</t>
    <phoneticPr fontId="4"/>
  </si>
  <si>
    <t>プラスチック・ゴム</t>
    <phoneticPr fontId="4"/>
  </si>
  <si>
    <t>プラスチック製品</t>
  </si>
  <si>
    <t>ゴム製品</t>
  </si>
  <si>
    <t>12</t>
    <phoneticPr fontId="4"/>
  </si>
  <si>
    <t>窯業・土石製品</t>
  </si>
  <si>
    <t>ガラス・ガラス製品</t>
  </si>
  <si>
    <t>セメント・セメント製品</t>
  </si>
  <si>
    <t>陶磁器</t>
  </si>
  <si>
    <t>その他の窯業・土石製品</t>
  </si>
  <si>
    <t>13</t>
    <phoneticPr fontId="14"/>
  </si>
  <si>
    <t>鉄鋼</t>
  </si>
  <si>
    <t>銑鉄・粗鋼</t>
  </si>
  <si>
    <t>鋼材</t>
  </si>
  <si>
    <t>鋳鍛造品（鉄）</t>
    <rPh sb="0" eb="7">
      <t>イタンゾウシナ（テツ）</t>
    </rPh>
    <phoneticPr fontId="1"/>
  </si>
  <si>
    <t>その他の鉄鋼製品</t>
  </si>
  <si>
    <t>14</t>
    <phoneticPr fontId="14"/>
  </si>
  <si>
    <t>非鉄金属</t>
  </si>
  <si>
    <t>非鉄金属製錬・精製</t>
  </si>
  <si>
    <t>非鉄金属加工製品</t>
  </si>
  <si>
    <t>15</t>
    <phoneticPr fontId="14"/>
  </si>
  <si>
    <t>金属製品</t>
  </si>
  <si>
    <t>建設用・建築用金属製品</t>
    <rPh sb="0" eb="11">
      <t>ケンセツヨウ・ケンチクヨウキンゾクセイヒン</t>
    </rPh>
    <phoneticPr fontId="1"/>
  </si>
  <si>
    <t>その他の金属製品</t>
  </si>
  <si>
    <t>16</t>
    <phoneticPr fontId="4"/>
  </si>
  <si>
    <t>はん用機械</t>
    <rPh sb="2" eb="5">
      <t>ヨウキカイ</t>
    </rPh>
    <phoneticPr fontId="4"/>
  </si>
  <si>
    <t>17</t>
    <phoneticPr fontId="4"/>
  </si>
  <si>
    <t>生産用機械</t>
    <rPh sb="0" eb="2">
      <t>セイサン</t>
    </rPh>
    <rPh sb="2" eb="5">
      <t>ヨウキカイ</t>
    </rPh>
    <phoneticPr fontId="4"/>
  </si>
  <si>
    <t>18</t>
    <phoneticPr fontId="4"/>
  </si>
  <si>
    <t>業務用機械</t>
    <rPh sb="0" eb="2">
      <t>ギョウム</t>
    </rPh>
    <rPh sb="2" eb="5">
      <t>ヨウキカイ</t>
    </rPh>
    <phoneticPr fontId="4"/>
  </si>
  <si>
    <t>19</t>
    <phoneticPr fontId="4"/>
  </si>
  <si>
    <t>電子部品</t>
  </si>
  <si>
    <t>電子デバイス</t>
    <rPh sb="0" eb="2">
      <t>デンシ</t>
    </rPh>
    <phoneticPr fontId="7"/>
  </si>
  <si>
    <t>その他の電子部品</t>
    <rPh sb="2" eb="3">
      <t>タ</t>
    </rPh>
    <rPh sb="4" eb="6">
      <t>デンシ</t>
    </rPh>
    <rPh sb="6" eb="8">
      <t>ブヒン</t>
    </rPh>
    <phoneticPr fontId="7"/>
  </si>
  <si>
    <t>20</t>
    <phoneticPr fontId="14"/>
  </si>
  <si>
    <t>電気機械</t>
  </si>
  <si>
    <t>産業用電気機器</t>
  </si>
  <si>
    <t>民生用電気機器</t>
  </si>
  <si>
    <t>電子応用装置・電気計測器</t>
    <rPh sb="0" eb="2">
      <t>デンシ</t>
    </rPh>
    <rPh sb="2" eb="4">
      <t>オウヨウ</t>
    </rPh>
    <rPh sb="4" eb="6">
      <t>ソウチ</t>
    </rPh>
    <rPh sb="7" eb="9">
      <t>デンキ</t>
    </rPh>
    <rPh sb="9" eb="12">
      <t>ケイソクキ</t>
    </rPh>
    <phoneticPr fontId="4"/>
  </si>
  <si>
    <t>その他の電気機械</t>
    <rPh sb="2" eb="3">
      <t>ホカ</t>
    </rPh>
    <rPh sb="4" eb="6">
      <t>デンキ</t>
    </rPh>
    <rPh sb="6" eb="8">
      <t>キカイ</t>
    </rPh>
    <phoneticPr fontId="4"/>
  </si>
  <si>
    <t>21</t>
    <phoneticPr fontId="14"/>
  </si>
  <si>
    <t>情報・通信機器</t>
  </si>
  <si>
    <t>通信・映像・音響機器</t>
    <rPh sb="0" eb="2">
      <t>ツウシン</t>
    </rPh>
    <rPh sb="3" eb="5">
      <t>エイゾウ</t>
    </rPh>
    <rPh sb="6" eb="8">
      <t>オンキョウ</t>
    </rPh>
    <rPh sb="8" eb="10">
      <t>キキ</t>
    </rPh>
    <phoneticPr fontId="1" alignment="distributed"/>
  </si>
  <si>
    <t>電子計算機・同付属装置</t>
  </si>
  <si>
    <t>22</t>
    <phoneticPr fontId="14"/>
  </si>
  <si>
    <t>輸送機械</t>
  </si>
  <si>
    <t>乗用車</t>
  </si>
  <si>
    <t>その他の自動車</t>
  </si>
  <si>
    <t>自動車部品・同付属品</t>
  </si>
  <si>
    <t>船舶・同修理</t>
  </si>
  <si>
    <t>その他の輸送機械・同修理</t>
  </si>
  <si>
    <t>23</t>
    <phoneticPr fontId="4"/>
  </si>
  <si>
    <t>その他の製造工業製品</t>
  </si>
  <si>
    <t>印刷・製版・製本</t>
    <rPh sb="0" eb="2">
      <t>インサツ</t>
    </rPh>
    <phoneticPr fontId="4"/>
  </si>
  <si>
    <t>なめし革・毛皮・同製品</t>
  </si>
  <si>
    <t>その他の製造工業製品</t>
    <rPh sb="2" eb="3">
      <t>ホカ</t>
    </rPh>
    <rPh sb="4" eb="6">
      <t>セイゾウ</t>
    </rPh>
    <rPh sb="6" eb="8">
      <t>コウギョウ</t>
    </rPh>
    <rPh sb="8" eb="10">
      <t>セイヒン</t>
    </rPh>
    <phoneticPr fontId="4"/>
  </si>
  <si>
    <t>再生資源回収・加工処理</t>
  </si>
  <si>
    <t>24</t>
    <phoneticPr fontId="4"/>
  </si>
  <si>
    <t>建築</t>
    <rPh sb="0" eb="2">
      <t>ケンチク</t>
    </rPh>
    <phoneticPr fontId="4"/>
  </si>
  <si>
    <t>住宅建築</t>
  </si>
  <si>
    <t>25</t>
    <phoneticPr fontId="14"/>
  </si>
  <si>
    <t>公共事業</t>
  </si>
  <si>
    <t>064</t>
    <phoneticPr fontId="14"/>
  </si>
  <si>
    <t>26</t>
    <phoneticPr fontId="14"/>
  </si>
  <si>
    <t>その他の土木建設</t>
    <rPh sb="6" eb="8">
      <t>ケンセツ</t>
    </rPh>
    <phoneticPr fontId="14"/>
  </si>
  <si>
    <t>063</t>
    <phoneticPr fontId="14"/>
  </si>
  <si>
    <t>建設補修</t>
  </si>
  <si>
    <t>065</t>
    <phoneticPr fontId="14"/>
  </si>
  <si>
    <t>その他の土木建設</t>
  </si>
  <si>
    <t>27</t>
    <phoneticPr fontId="4"/>
  </si>
  <si>
    <t>電気・ガス</t>
    <phoneticPr fontId="4"/>
  </si>
  <si>
    <t>066</t>
    <phoneticPr fontId="14"/>
  </si>
  <si>
    <t>電気</t>
    <rPh sb="0" eb="2">
      <t>デンキ</t>
    </rPh>
    <phoneticPr fontId="14"/>
  </si>
  <si>
    <t>067</t>
    <phoneticPr fontId="14"/>
  </si>
  <si>
    <t>ガス・熱供給</t>
  </si>
  <si>
    <t>28</t>
    <phoneticPr fontId="14"/>
  </si>
  <si>
    <t>水道</t>
    <rPh sb="0" eb="2">
      <t>スイドウ</t>
    </rPh>
    <phoneticPr fontId="14"/>
  </si>
  <si>
    <t>068</t>
    <phoneticPr fontId="14"/>
  </si>
  <si>
    <t>水道</t>
  </si>
  <si>
    <t>29</t>
    <phoneticPr fontId="14"/>
  </si>
  <si>
    <t>廃棄物</t>
    <rPh sb="0" eb="3">
      <t>ハイキブツ</t>
    </rPh>
    <phoneticPr fontId="14"/>
  </si>
  <si>
    <t>069</t>
    <phoneticPr fontId="14"/>
  </si>
  <si>
    <t>廃棄物処理</t>
  </si>
  <si>
    <t>30</t>
    <phoneticPr fontId="4"/>
  </si>
  <si>
    <t>商業</t>
    <rPh sb="0" eb="2">
      <t>ショウギョウ</t>
    </rPh>
    <phoneticPr fontId="4"/>
  </si>
  <si>
    <t>070</t>
    <phoneticPr fontId="14"/>
  </si>
  <si>
    <t>商業</t>
    <rPh sb="0" eb="2">
      <t>ショウギョウ</t>
    </rPh>
    <phoneticPr fontId="14"/>
  </si>
  <si>
    <t>31</t>
    <phoneticPr fontId="14"/>
  </si>
  <si>
    <t>金融・保険</t>
  </si>
  <si>
    <t>071</t>
    <phoneticPr fontId="14"/>
  </si>
  <si>
    <t>32</t>
    <phoneticPr fontId="14"/>
  </si>
  <si>
    <t>不動産</t>
  </si>
  <si>
    <t>072</t>
    <phoneticPr fontId="14"/>
  </si>
  <si>
    <t>不動産仲介及び賃貸</t>
  </si>
  <si>
    <t>073</t>
    <phoneticPr fontId="14"/>
  </si>
  <si>
    <t>住宅賃貸料</t>
  </si>
  <si>
    <t>074</t>
    <phoneticPr fontId="14"/>
  </si>
  <si>
    <t>住宅賃貸料（帰属家賃）</t>
  </si>
  <si>
    <t>33</t>
    <phoneticPr fontId="14"/>
  </si>
  <si>
    <t>鉄道輸送</t>
  </si>
  <si>
    <t>075</t>
    <phoneticPr fontId="14"/>
  </si>
  <si>
    <t>34</t>
    <phoneticPr fontId="14"/>
  </si>
  <si>
    <t>道路輸送（除自家輸送）</t>
  </si>
  <si>
    <t>076</t>
    <phoneticPr fontId="14"/>
  </si>
  <si>
    <t>35</t>
    <phoneticPr fontId="14"/>
  </si>
  <si>
    <t>自家輸送</t>
  </si>
  <si>
    <t>077</t>
    <phoneticPr fontId="14"/>
  </si>
  <si>
    <t>36</t>
    <phoneticPr fontId="14"/>
  </si>
  <si>
    <t>水運</t>
  </si>
  <si>
    <t>078</t>
    <phoneticPr fontId="14"/>
  </si>
  <si>
    <t>37</t>
    <phoneticPr fontId="14"/>
  </si>
  <si>
    <t>航空輸送</t>
  </si>
  <si>
    <t>079</t>
    <phoneticPr fontId="14"/>
  </si>
  <si>
    <t>38</t>
    <phoneticPr fontId="14"/>
  </si>
  <si>
    <t>貨物利用運送</t>
    <rPh sb="0" eb="2">
      <t>カモツ</t>
    </rPh>
    <rPh sb="2" eb="4">
      <t>リヨウ</t>
    </rPh>
    <rPh sb="4" eb="6">
      <t>ウンソウ</t>
    </rPh>
    <phoneticPr fontId="14"/>
  </si>
  <si>
    <t>080</t>
    <phoneticPr fontId="14"/>
  </si>
  <si>
    <t>貨物利用運送</t>
  </si>
  <si>
    <t>39</t>
    <phoneticPr fontId="14"/>
  </si>
  <si>
    <t>倉庫</t>
  </si>
  <si>
    <t>081</t>
    <phoneticPr fontId="14"/>
  </si>
  <si>
    <t>40</t>
    <phoneticPr fontId="4"/>
  </si>
  <si>
    <t>運輸附帯サービス</t>
    <rPh sb="0" eb="2">
      <t>ウンユ</t>
    </rPh>
    <rPh sb="2" eb="4">
      <t>フタイ</t>
    </rPh>
    <phoneticPr fontId="4"/>
  </si>
  <si>
    <t>082</t>
    <phoneticPr fontId="14"/>
  </si>
  <si>
    <t>083</t>
    <phoneticPr fontId="14"/>
  </si>
  <si>
    <t>郵便・信書便</t>
    <rPh sb="3" eb="5">
      <t>シンショ</t>
    </rPh>
    <rPh sb="5" eb="6">
      <t>ビン</t>
    </rPh>
    <phoneticPr fontId="7"/>
  </si>
  <si>
    <t>41</t>
    <phoneticPr fontId="14"/>
  </si>
  <si>
    <t>情報通信</t>
  </si>
  <si>
    <t>084</t>
    <phoneticPr fontId="14"/>
  </si>
  <si>
    <t>通信</t>
  </si>
  <si>
    <t>085</t>
    <phoneticPr fontId="14"/>
  </si>
  <si>
    <t>放送</t>
  </si>
  <si>
    <t>086</t>
    <phoneticPr fontId="14"/>
  </si>
  <si>
    <t>情報サービス</t>
  </si>
  <si>
    <t>087</t>
    <phoneticPr fontId="14"/>
  </si>
  <si>
    <t>インターネット附随サービス</t>
  </si>
  <si>
    <t>088</t>
    <phoneticPr fontId="14"/>
  </si>
  <si>
    <t>映像・音声・文字情報制作</t>
    <rPh sb="3" eb="5">
      <t>オンセイ</t>
    </rPh>
    <phoneticPr fontId="4"/>
  </si>
  <si>
    <t>42</t>
    <phoneticPr fontId="4"/>
  </si>
  <si>
    <t>公務</t>
    <rPh sb="0" eb="2">
      <t>コウム</t>
    </rPh>
    <phoneticPr fontId="4"/>
  </si>
  <si>
    <t>089</t>
    <phoneticPr fontId="14"/>
  </si>
  <si>
    <t>公務</t>
    <phoneticPr fontId="14"/>
  </si>
  <si>
    <t>43</t>
    <phoneticPr fontId="14"/>
  </si>
  <si>
    <t>教育・研究</t>
  </si>
  <si>
    <t>090</t>
    <phoneticPr fontId="14"/>
  </si>
  <si>
    <t>教育</t>
  </si>
  <si>
    <t>091</t>
    <phoneticPr fontId="14"/>
  </si>
  <si>
    <t>研究</t>
  </si>
  <si>
    <t>44</t>
    <phoneticPr fontId="14"/>
  </si>
  <si>
    <t>医療</t>
  </si>
  <si>
    <t>092</t>
    <phoneticPr fontId="14"/>
  </si>
  <si>
    <t>45</t>
    <phoneticPr fontId="14"/>
  </si>
  <si>
    <t>保健衛生</t>
    <rPh sb="0" eb="2">
      <t>ホケン</t>
    </rPh>
    <rPh sb="2" eb="4">
      <t>エイセイ</t>
    </rPh>
    <phoneticPr fontId="14"/>
  </si>
  <si>
    <t>093</t>
    <phoneticPr fontId="14"/>
  </si>
  <si>
    <t>保健衛生</t>
    <rPh sb="0" eb="2">
      <t>ホケン</t>
    </rPh>
    <rPh sb="2" eb="4">
      <t>エイセイ</t>
    </rPh>
    <phoneticPr fontId="4"/>
  </si>
  <si>
    <t>46</t>
    <phoneticPr fontId="14"/>
  </si>
  <si>
    <t>社会保険・社会福祉</t>
    <rPh sb="0" eb="2">
      <t>シャカイ</t>
    </rPh>
    <rPh sb="2" eb="4">
      <t>ホケン</t>
    </rPh>
    <rPh sb="5" eb="7">
      <t>シャカイ</t>
    </rPh>
    <rPh sb="7" eb="9">
      <t>フクシ</t>
    </rPh>
    <phoneticPr fontId="14"/>
  </si>
  <si>
    <t>094</t>
    <phoneticPr fontId="14"/>
  </si>
  <si>
    <t>社会保険・社会福祉</t>
    <rPh sb="0" eb="2">
      <t>シャカイ</t>
    </rPh>
    <rPh sb="2" eb="4">
      <t>ホケン</t>
    </rPh>
    <rPh sb="5" eb="7">
      <t>シャカイ</t>
    </rPh>
    <rPh sb="7" eb="9">
      <t>フクシ</t>
    </rPh>
    <phoneticPr fontId="4"/>
  </si>
  <si>
    <t>47</t>
    <phoneticPr fontId="14"/>
  </si>
  <si>
    <t>介護</t>
  </si>
  <si>
    <t>095</t>
    <phoneticPr fontId="14"/>
  </si>
  <si>
    <t>48</t>
    <phoneticPr fontId="14"/>
  </si>
  <si>
    <t>他に分類されない会員制団体</t>
    <phoneticPr fontId="14"/>
  </si>
  <si>
    <t>096</t>
    <phoneticPr fontId="14"/>
  </si>
  <si>
    <t>他に分類されない会員制団体</t>
  </si>
  <si>
    <t>49</t>
    <phoneticPr fontId="14"/>
  </si>
  <si>
    <t>物品賃貸サービス</t>
  </si>
  <si>
    <t>097</t>
    <phoneticPr fontId="14"/>
  </si>
  <si>
    <t>50</t>
    <phoneticPr fontId="14"/>
  </si>
  <si>
    <t>その他の対事業所サービス</t>
  </si>
  <si>
    <t>098</t>
    <phoneticPr fontId="14"/>
  </si>
  <si>
    <t>広告</t>
  </si>
  <si>
    <t>099</t>
    <phoneticPr fontId="14"/>
  </si>
  <si>
    <t>自動車・機械修理</t>
  </si>
  <si>
    <t>100</t>
    <phoneticPr fontId="14"/>
  </si>
  <si>
    <t>51</t>
    <phoneticPr fontId="14"/>
  </si>
  <si>
    <t>宿泊業</t>
  </si>
  <si>
    <t>101</t>
    <phoneticPr fontId="14"/>
  </si>
  <si>
    <t>宿泊業</t>
    <rPh sb="0" eb="2">
      <t>シュクハク</t>
    </rPh>
    <rPh sb="2" eb="3">
      <t>ギョウ</t>
    </rPh>
    <phoneticPr fontId="4"/>
  </si>
  <si>
    <t>52</t>
    <phoneticPr fontId="14"/>
  </si>
  <si>
    <t>飲食サービス</t>
    <rPh sb="0" eb="2">
      <t>インショク</t>
    </rPh>
    <phoneticPr fontId="14"/>
  </si>
  <si>
    <t>102</t>
    <phoneticPr fontId="14"/>
  </si>
  <si>
    <t>飲食サービス</t>
    <rPh sb="0" eb="2">
      <t>インショク</t>
    </rPh>
    <phoneticPr fontId="4"/>
  </si>
  <si>
    <t>53</t>
    <phoneticPr fontId="14"/>
  </si>
  <si>
    <t>娯楽サービス</t>
    <rPh sb="0" eb="2">
      <t>ゴラク</t>
    </rPh>
    <phoneticPr fontId="14"/>
  </si>
  <si>
    <t>104</t>
    <phoneticPr fontId="14"/>
  </si>
  <si>
    <t>娯楽サービス</t>
    <rPh sb="0" eb="2">
      <t>ゴラク</t>
    </rPh>
    <phoneticPr fontId="4"/>
  </si>
  <si>
    <t>54</t>
    <phoneticPr fontId="14"/>
  </si>
  <si>
    <t>その他の対個人サービス</t>
  </si>
  <si>
    <t>103</t>
    <phoneticPr fontId="14"/>
  </si>
  <si>
    <t>洗濯・理容・美容・浴場業</t>
  </si>
  <si>
    <t>105</t>
    <phoneticPr fontId="14"/>
  </si>
  <si>
    <t>獣医業</t>
    <rPh sb="0" eb="2">
      <t>ジュウイ</t>
    </rPh>
    <rPh sb="2" eb="3">
      <t>ギョウ</t>
    </rPh>
    <phoneticPr fontId="14"/>
  </si>
  <si>
    <t>106</t>
    <phoneticPr fontId="14"/>
  </si>
  <si>
    <t>55</t>
  </si>
  <si>
    <t>事務用品</t>
  </si>
  <si>
    <t>107</t>
    <phoneticPr fontId="14"/>
  </si>
  <si>
    <t>56</t>
  </si>
  <si>
    <t>分類不明</t>
  </si>
  <si>
    <t>108</t>
    <phoneticPr fontId="14"/>
  </si>
  <si>
    <t>産業連関分析結果</t>
    <rPh sb="0" eb="2">
      <t>サンギョウ</t>
    </rPh>
    <rPh sb="2" eb="4">
      <t>レンカン</t>
    </rPh>
    <rPh sb="4" eb="6">
      <t>ブンセキ</t>
    </rPh>
    <rPh sb="6" eb="8">
      <t>ケッカ</t>
    </rPh>
    <phoneticPr fontId="4"/>
  </si>
  <si>
    <t>　分析タイトル：</t>
    <phoneticPr fontId="4"/>
  </si>
  <si>
    <t>１　分析内容(事項・与件データ等）</t>
    <rPh sb="2" eb="4">
      <t>ブンセキ</t>
    </rPh>
    <rPh sb="4" eb="6">
      <t>ナイヨウ</t>
    </rPh>
    <rPh sb="7" eb="9">
      <t>ジコウ</t>
    </rPh>
    <rPh sb="10" eb="12">
      <t>ヨケン</t>
    </rPh>
    <rPh sb="15" eb="16">
      <t>トウ</t>
    </rPh>
    <phoneticPr fontId="4"/>
  </si>
  <si>
    <t>２　当初設定</t>
    <rPh sb="2" eb="4">
      <t>トウショ</t>
    </rPh>
    <rPh sb="4" eb="6">
      <t>セッテイ</t>
    </rPh>
    <phoneticPr fontId="4"/>
  </si>
  <si>
    <t>最終需要額</t>
    <rPh sb="0" eb="2">
      <t>サイシュウ</t>
    </rPh>
    <rPh sb="2" eb="4">
      <t>ジュヨウ</t>
    </rPh>
    <rPh sb="4" eb="5">
      <t>ガク</t>
    </rPh>
    <phoneticPr fontId="4"/>
  </si>
  <si>
    <t>うち県内最終需要額</t>
    <rPh sb="2" eb="4">
      <t>ケンナイ</t>
    </rPh>
    <rPh sb="4" eb="6">
      <t>サイシュウ</t>
    </rPh>
    <rPh sb="6" eb="8">
      <t>ジュヨウ</t>
    </rPh>
    <rPh sb="8" eb="9">
      <t>ガク</t>
    </rPh>
    <phoneticPr fontId="4"/>
  </si>
  <si>
    <t>消費転換係数</t>
    <rPh sb="0" eb="2">
      <t>ショウヒ</t>
    </rPh>
    <rPh sb="2" eb="4">
      <t>テンカン</t>
    </rPh>
    <rPh sb="4" eb="6">
      <t>ケイスウ</t>
    </rPh>
    <phoneticPr fontId="4"/>
  </si>
  <si>
    <t>３　分析結果</t>
    <rPh sb="2" eb="4">
      <t>ブンセキ</t>
    </rPh>
    <rPh sb="4" eb="6">
      <t>ケッカ</t>
    </rPh>
    <phoneticPr fontId="4"/>
  </si>
  <si>
    <t>生産誘発額</t>
    <rPh sb="0" eb="2">
      <t>セイサン</t>
    </rPh>
    <rPh sb="2" eb="5">
      <t>ユウハツガク</t>
    </rPh>
    <phoneticPr fontId="4"/>
  </si>
  <si>
    <t>就業誘発者数</t>
    <rPh sb="0" eb="2">
      <t>シュウギョウ</t>
    </rPh>
    <rPh sb="2" eb="4">
      <t>ユウハツ</t>
    </rPh>
    <rPh sb="4" eb="5">
      <t>シャ</t>
    </rPh>
    <rPh sb="5" eb="6">
      <t>スウ</t>
    </rPh>
    <phoneticPr fontId="4"/>
  </si>
  <si>
    <t>区分</t>
    <rPh sb="0" eb="2">
      <t>クブン</t>
    </rPh>
    <phoneticPr fontId="4"/>
  </si>
  <si>
    <t>うち粗付加</t>
    <rPh sb="2" eb="5">
      <t>ソフカ</t>
    </rPh>
    <phoneticPr fontId="4"/>
  </si>
  <si>
    <t>う　ち</t>
    <phoneticPr fontId="4"/>
  </si>
  <si>
    <t>価値誘発額</t>
    <phoneticPr fontId="4"/>
  </si>
  <si>
    <t>うち雇用者</t>
    <phoneticPr fontId="4"/>
  </si>
  <si>
    <t>雇用誘</t>
    <phoneticPr fontId="4"/>
  </si>
  <si>
    <t>所得誘発額</t>
    <rPh sb="2" eb="5">
      <t>ユウハツガク</t>
    </rPh>
    <phoneticPr fontId="4"/>
  </si>
  <si>
    <t>発者数</t>
    <rPh sb="1" eb="2">
      <t>シャ</t>
    </rPh>
    <rPh sb="2" eb="3">
      <t>スウ</t>
    </rPh>
    <phoneticPr fontId="4"/>
  </si>
  <si>
    <t>第１次波及効果</t>
    <rPh sb="0" eb="1">
      <t>ダイ</t>
    </rPh>
    <rPh sb="2" eb="3">
      <t>ジ</t>
    </rPh>
    <rPh sb="3" eb="7">
      <t>ハキュウコウカ</t>
    </rPh>
    <phoneticPr fontId="4"/>
  </si>
  <si>
    <t>直接効果</t>
    <rPh sb="0" eb="2">
      <t>チョクセツ</t>
    </rPh>
    <rPh sb="2" eb="4">
      <t>コウカ</t>
    </rPh>
    <phoneticPr fontId="4"/>
  </si>
  <si>
    <t>第１次間接効果</t>
    <rPh sb="0" eb="1">
      <t>ダイ</t>
    </rPh>
    <rPh sb="2" eb="3">
      <t>ジ</t>
    </rPh>
    <rPh sb="3" eb="5">
      <t>カンセツ</t>
    </rPh>
    <rPh sb="5" eb="7">
      <t>コウカ</t>
    </rPh>
    <phoneticPr fontId="4"/>
  </si>
  <si>
    <t>第２次波及効果</t>
    <rPh sb="0" eb="1">
      <t>ダイ</t>
    </rPh>
    <rPh sb="2" eb="3">
      <t>ジ</t>
    </rPh>
    <rPh sb="3" eb="7">
      <t>ハキュウコウカ</t>
    </rPh>
    <phoneticPr fontId="4"/>
  </si>
  <si>
    <t>総合効果</t>
    <rPh sb="0" eb="2">
      <t>ソウゴウ</t>
    </rPh>
    <rPh sb="2" eb="4">
      <t>コウカ</t>
    </rPh>
    <phoneticPr fontId="4"/>
  </si>
  <si>
    <t>波及効果倍率</t>
    <rPh sb="0" eb="4">
      <t>ハキュウコウカ</t>
    </rPh>
    <rPh sb="4" eb="6">
      <t>バイリツ</t>
    </rPh>
    <phoneticPr fontId="4"/>
  </si>
  <si>
    <t>　※　四捨五入による端数処理のため、内訳と合計は必ずしも一致しない。</t>
    <phoneticPr fontId="4"/>
  </si>
  <si>
    <t>　※　波及効果倍率＝生産誘発額（総合効果）／最終需要額</t>
    <rPh sb="3" eb="7">
      <t>ハキュウコウカ</t>
    </rPh>
    <rPh sb="7" eb="9">
      <t>バイリツ</t>
    </rPh>
    <rPh sb="10" eb="12">
      <t>セイサン</t>
    </rPh>
    <rPh sb="12" eb="14">
      <t>ユウハツ</t>
    </rPh>
    <rPh sb="14" eb="15">
      <t>ガク</t>
    </rPh>
    <rPh sb="16" eb="18">
      <t>ソウゴウ</t>
    </rPh>
    <rPh sb="18" eb="20">
      <t>コウカ</t>
    </rPh>
    <rPh sb="22" eb="24">
      <t>サイシュウ</t>
    </rPh>
    <rPh sb="24" eb="26">
      <t>ジュヨウ</t>
    </rPh>
    <rPh sb="26" eb="27">
      <t>ガク</t>
    </rPh>
    <phoneticPr fontId="4"/>
  </si>
  <si>
    <t>４　注意事項</t>
    <rPh sb="2" eb="4">
      <t>チュウイ</t>
    </rPh>
    <rPh sb="4" eb="6">
      <t>ジコウ</t>
    </rPh>
    <phoneticPr fontId="4"/>
  </si>
  <si>
    <t>　　産業連関表は一つの経済モデルであるため、次のような事項に注意が必要。</t>
    <phoneticPr fontId="4"/>
  </si>
  <si>
    <t>　(1) 生産能力の限界を無視している。</t>
    <phoneticPr fontId="4"/>
  </si>
  <si>
    <t>　(2) 在庫による調整を無視している。</t>
    <phoneticPr fontId="4"/>
  </si>
  <si>
    <t>　(3) 投入係数の短期的安定を前提としている。</t>
    <phoneticPr fontId="4"/>
  </si>
  <si>
    <t>　(4) 自給率は一定としている。</t>
    <phoneticPr fontId="4"/>
  </si>
  <si>
    <t>　(5) 時間的問題が不明確である。</t>
    <phoneticPr fontId="4"/>
  </si>
  <si>
    <t>　(6) 就業(雇用)誘発効果に時間外勤務対応による影響を考慮していない。</t>
    <rPh sb="5" eb="7">
      <t>シュウギョウ</t>
    </rPh>
    <rPh sb="8" eb="10">
      <t>コヨウ</t>
    </rPh>
    <rPh sb="11" eb="13">
      <t>ユウハツ</t>
    </rPh>
    <rPh sb="13" eb="15">
      <t>コウカ</t>
    </rPh>
    <rPh sb="18" eb="19">
      <t>ガイ</t>
    </rPh>
    <rPh sb="19" eb="21">
      <t>キンム</t>
    </rPh>
    <rPh sb="21" eb="23">
      <t>タイオウ</t>
    </rPh>
    <rPh sb="26" eb="28">
      <t>エイキョウ</t>
    </rPh>
    <rPh sb="29" eb="31">
      <t>コウリョ</t>
    </rPh>
    <phoneticPr fontId="4"/>
  </si>
  <si>
    <t>５　その他の注意点</t>
    <rPh sb="4" eb="5">
      <t>ホカ</t>
    </rPh>
    <rPh sb="6" eb="9">
      <t>チュウイテン</t>
    </rPh>
    <phoneticPr fontId="4"/>
  </si>
  <si>
    <t>　　使用した産業連関表は「令和２年宮崎県産業連関表（ 108部門分類表）」である。</t>
    <rPh sb="13" eb="15">
      <t>レイワ</t>
    </rPh>
    <phoneticPr fontId="4"/>
  </si>
  <si>
    <t>経済波及効果フロー</t>
    <rPh sb="0" eb="2">
      <t>ケイザイ</t>
    </rPh>
    <rPh sb="2" eb="6">
      <t>ハキュウコウカ</t>
    </rPh>
    <phoneticPr fontId="7"/>
  </si>
  <si>
    <t>分析タイトル：</t>
  </si>
  <si>
    <t>最終需要額</t>
    <rPh sb="0" eb="2">
      <t>サイシュウ</t>
    </rPh>
    <rPh sb="2" eb="4">
      <t>ジュヨウ</t>
    </rPh>
    <rPh sb="4" eb="5">
      <t>ガク</t>
    </rPh>
    <phoneticPr fontId="7"/>
  </si>
  <si>
    <t>×自給率（調整）</t>
    <rPh sb="1" eb="4">
      <t>ジキュウリツ</t>
    </rPh>
    <rPh sb="5" eb="7">
      <t>チョウセイ</t>
    </rPh>
    <phoneticPr fontId="7"/>
  </si>
  <si>
    <t>直接効果</t>
    <rPh sb="0" eb="2">
      <t>チョクセツ</t>
    </rPh>
    <rPh sb="2" eb="4">
      <t>コウカ</t>
    </rPh>
    <phoneticPr fontId="7"/>
  </si>
  <si>
    <t>県内最終需要額 a</t>
    <rPh sb="0" eb="2">
      <t>ケンナイ</t>
    </rPh>
    <rPh sb="2" eb="4">
      <t>サイシュウ</t>
    </rPh>
    <rPh sb="4" eb="6">
      <t>ジュヨウ</t>
    </rPh>
    <rPh sb="6" eb="7">
      <t>ガク</t>
    </rPh>
    <phoneticPr fontId="7"/>
  </si>
  <si>
    <t>×就業係数</t>
    <rPh sb="1" eb="3">
      <t>シュウギョウ</t>
    </rPh>
    <rPh sb="3" eb="5">
      <t>ケイスウ</t>
    </rPh>
    <phoneticPr fontId="7"/>
  </si>
  <si>
    <t>就業誘発者数</t>
    <rPh sb="0" eb="2">
      <t>シュウギョウ</t>
    </rPh>
    <rPh sb="2" eb="4">
      <t>ユウハツ</t>
    </rPh>
    <rPh sb="4" eb="5">
      <t>シャ</t>
    </rPh>
    <rPh sb="5" eb="6">
      <t>スウ</t>
    </rPh>
    <phoneticPr fontId="7"/>
  </si>
  <si>
    <t>人</t>
    <rPh sb="0" eb="1">
      <t>ニン</t>
    </rPh>
    <phoneticPr fontId="7"/>
  </si>
  <si>
    <t>×雇用係数</t>
    <rPh sb="1" eb="3">
      <t>コヨウ</t>
    </rPh>
    <rPh sb="3" eb="5">
      <t>ケイスウ</t>
    </rPh>
    <phoneticPr fontId="7"/>
  </si>
  <si>
    <t>雇用誘発者数</t>
    <rPh sb="0" eb="2">
      <t>コヨウ</t>
    </rPh>
    <rPh sb="2" eb="4">
      <t>ユウハツ</t>
    </rPh>
    <rPh sb="4" eb="5">
      <t>シャ</t>
    </rPh>
    <rPh sb="5" eb="6">
      <t>スウ</t>
    </rPh>
    <phoneticPr fontId="7"/>
  </si>
  <si>
    <t>×投入係数</t>
  </si>
  <si>
    <t>×粗付加価値率</t>
  </si>
  <si>
    <t>×雇用者所得率</t>
  </si>
  <si>
    <t>中間投入（原材料等）</t>
  </si>
  <si>
    <t>粗付加価値額</t>
    <rPh sb="0" eb="3">
      <t>ソフカ</t>
    </rPh>
    <rPh sb="3" eb="5">
      <t>カチ</t>
    </rPh>
    <rPh sb="5" eb="6">
      <t>ガク</t>
    </rPh>
    <phoneticPr fontId="7"/>
  </si>
  <si>
    <t>うち雇用者所得額</t>
    <rPh sb="2" eb="5">
      <t>コヨウシャ</t>
    </rPh>
    <rPh sb="5" eb="7">
      <t>ショトク</t>
    </rPh>
    <rPh sb="7" eb="8">
      <t>ガク</t>
    </rPh>
    <phoneticPr fontId="7"/>
  </si>
  <si>
    <t>×自給率</t>
    <rPh sb="1" eb="4">
      <t>ジキュウリツ</t>
    </rPh>
    <phoneticPr fontId="7"/>
  </si>
  <si>
    <t>×移輸入率</t>
  </si>
  <si>
    <t>県内需要額</t>
    <rPh sb="0" eb="2">
      <t>ケンナイ</t>
    </rPh>
    <rPh sb="2" eb="5">
      <t>ジュヨウガク</t>
    </rPh>
    <phoneticPr fontId="7"/>
  </si>
  <si>
    <t>移輸入額</t>
    <rPh sb="0" eb="1">
      <t>イ</t>
    </rPh>
    <rPh sb="1" eb="4">
      <t>ユニュウガク</t>
    </rPh>
    <phoneticPr fontId="7"/>
  </si>
  <si>
    <r>
      <t>×逆行列係数〔Ｉ－（Ｉ－Ｍ）Ａ〕</t>
    </r>
    <r>
      <rPr>
        <vertAlign val="superscript"/>
        <sz val="10"/>
        <rFont val="ＭＳ ゴシック"/>
        <family val="3"/>
        <charset val="128"/>
      </rPr>
      <t>-1</t>
    </r>
    <rPh sb="12" eb="13">
      <t xml:space="preserve">  ^</t>
    </rPh>
    <phoneticPr fontId="7"/>
  </si>
  <si>
    <t>第１次間接効果</t>
    <rPh sb="0" eb="1">
      <t>ダイ</t>
    </rPh>
    <rPh sb="2" eb="3">
      <t>ジ</t>
    </rPh>
    <rPh sb="3" eb="5">
      <t>カンセツ</t>
    </rPh>
    <rPh sb="5" eb="7">
      <t>コウカ</t>
    </rPh>
    <phoneticPr fontId="7"/>
  </si>
  <si>
    <t>第１次生産誘発額 ｂ</t>
    <rPh sb="0" eb="1">
      <t>ダイ</t>
    </rPh>
    <rPh sb="2" eb="3">
      <t>ジ</t>
    </rPh>
    <rPh sb="3" eb="5">
      <t>セイサン</t>
    </rPh>
    <rPh sb="5" eb="8">
      <t>ユウハツガク</t>
    </rPh>
    <phoneticPr fontId="7"/>
  </si>
  <si>
    <t>就業誘発者数</t>
  </si>
  <si>
    <t>雇用誘発者数</t>
  </si>
  <si>
    <t>うち粗付加価値誘発額</t>
    <phoneticPr fontId="7"/>
  </si>
  <si>
    <t>うち雇用者所得誘発額</t>
  </si>
  <si>
    <t>雇用者所得額(直接＋第１次)</t>
    <rPh sb="0" eb="3">
      <t>コヨウシャ</t>
    </rPh>
    <rPh sb="3" eb="6">
      <t>ショトクガク</t>
    </rPh>
    <rPh sb="7" eb="9">
      <t>チョクセツ</t>
    </rPh>
    <rPh sb="10" eb="11">
      <t>ダイ</t>
    </rPh>
    <rPh sb="12" eb="13">
      <t>ジ</t>
    </rPh>
    <phoneticPr fontId="7"/>
  </si>
  <si>
    <t>消費支出額</t>
  </si>
  <si>
    <t>×民間消費支出の構成比</t>
    <rPh sb="1" eb="3">
      <t>ミンカン</t>
    </rPh>
    <rPh sb="3" eb="5">
      <t>ショウヒ</t>
    </rPh>
    <rPh sb="5" eb="7">
      <t>シシュツ</t>
    </rPh>
    <rPh sb="8" eb="11">
      <t>コウセイヒ</t>
    </rPh>
    <phoneticPr fontId="7"/>
  </si>
  <si>
    <t>×自給率</t>
  </si>
  <si>
    <t>移輸入額</t>
  </si>
  <si>
    <t>第２次間接効果</t>
    <rPh sb="0" eb="1">
      <t>ダイ</t>
    </rPh>
    <rPh sb="2" eb="3">
      <t>ジ</t>
    </rPh>
    <rPh sb="3" eb="5">
      <t>カンセツ</t>
    </rPh>
    <rPh sb="5" eb="7">
      <t>コウカ</t>
    </rPh>
    <phoneticPr fontId="7"/>
  </si>
  <si>
    <t>第２次生産誘発額 c</t>
    <phoneticPr fontId="7"/>
  </si>
  <si>
    <t>×粗付加価値率</t>
    <phoneticPr fontId="7"/>
  </si>
  <si>
    <t>うち雇用者所得誘発額</t>
    <phoneticPr fontId="7"/>
  </si>
  <si>
    <t>総合効果（a＋b＋c）</t>
    <rPh sb="0" eb="2">
      <t>ソウゴウ</t>
    </rPh>
    <rPh sb="2" eb="4">
      <t>コウカ</t>
    </rPh>
    <phoneticPr fontId="7"/>
  </si>
  <si>
    <t>１　分析結果</t>
    <rPh sb="2" eb="4">
      <t>ブンセキ</t>
    </rPh>
    <rPh sb="4" eb="6">
      <t>ケッカ</t>
    </rPh>
    <phoneticPr fontId="14"/>
  </si>
  <si>
    <t>２　総合効果の大きい部門トップ10（56部門集計結果）</t>
    <rPh sb="2" eb="4">
      <t>ソウゴウ</t>
    </rPh>
    <rPh sb="4" eb="6">
      <t>コウカ</t>
    </rPh>
    <rPh sb="7" eb="8">
      <t>オオ</t>
    </rPh>
    <rPh sb="10" eb="12">
      <t>ブモン</t>
    </rPh>
    <rPh sb="20" eb="22">
      <t>ブモン</t>
    </rPh>
    <rPh sb="22" eb="24">
      <t>シュウケイ</t>
    </rPh>
    <rPh sb="24" eb="26">
      <t>ケッカ</t>
    </rPh>
    <phoneticPr fontId="14"/>
  </si>
  <si>
    <t>№</t>
  </si>
  <si>
    <t>部  門  名</t>
    <rPh sb="0" eb="4">
      <t>ブモン</t>
    </rPh>
    <rPh sb="6" eb="7">
      <t>メイ</t>
    </rPh>
    <phoneticPr fontId="4"/>
  </si>
  <si>
    <t>第 １ 次
波及効果</t>
    <rPh sb="0" eb="1">
      <t>ダイ</t>
    </rPh>
    <rPh sb="4" eb="5">
      <t>ジ</t>
    </rPh>
    <rPh sb="6" eb="10">
      <t>ハキュウコウカ</t>
    </rPh>
    <phoneticPr fontId="4"/>
  </si>
  <si>
    <t>第 ２ 次
波及効果</t>
    <rPh sb="0" eb="1">
      <t>ダイ</t>
    </rPh>
    <rPh sb="4" eb="5">
      <t>ジ</t>
    </rPh>
    <rPh sb="6" eb="10">
      <t>ハキュウコウカ</t>
    </rPh>
    <phoneticPr fontId="4"/>
  </si>
  <si>
    <t>その他の部門</t>
    <rPh sb="4" eb="6">
      <t>ブモン</t>
    </rPh>
    <phoneticPr fontId="14"/>
  </si>
  <si>
    <t>合計</t>
    <rPh sb="0" eb="2">
      <t>ゴウケイ</t>
    </rPh>
    <phoneticPr fontId="14"/>
  </si>
  <si>
    <t>56部門集計結果</t>
    <rPh sb="2" eb="4">
      <t>ブモン</t>
    </rPh>
    <rPh sb="4" eb="6">
      <t>シュウケイ</t>
    </rPh>
    <rPh sb="6" eb="8">
      <t>ケッカ</t>
    </rPh>
    <phoneticPr fontId="14"/>
  </si>
  <si>
    <t>農業</t>
    <rPh sb="0" eb="2">
      <t>ノウギョウ</t>
    </rPh>
    <phoneticPr fontId="8"/>
  </si>
  <si>
    <t>畜産</t>
    <rPh sb="0" eb="2">
      <t>チクサン</t>
    </rPh>
    <phoneticPr fontId="8"/>
  </si>
  <si>
    <t>林業</t>
    <rPh sb="0" eb="2">
      <t>リンギョウ</t>
    </rPh>
    <phoneticPr fontId="8"/>
  </si>
  <si>
    <t>漁業</t>
    <rPh sb="0" eb="2">
      <t>ギョギョウ</t>
    </rPh>
    <phoneticPr fontId="8"/>
  </si>
  <si>
    <t>鉱業</t>
    <rPh sb="0" eb="2">
      <t>コウギョウ</t>
    </rPh>
    <phoneticPr fontId="8"/>
  </si>
  <si>
    <t>飲食料品　　　　　　　</t>
    <rPh sb="0" eb="2">
      <t>インショク</t>
    </rPh>
    <phoneticPr fontId="8"/>
  </si>
  <si>
    <t>繊維製品　</t>
  </si>
  <si>
    <t>化学製品  　　　  　</t>
  </si>
  <si>
    <t>石油・石炭製品　　　</t>
  </si>
  <si>
    <t>11</t>
  </si>
  <si>
    <t>プラスチック・ゴム</t>
  </si>
  <si>
    <t>12</t>
  </si>
  <si>
    <t>窯業・土石製品　　</t>
  </si>
  <si>
    <t>13</t>
  </si>
  <si>
    <t>鉄鋼　　　　　　　　</t>
  </si>
  <si>
    <t>14</t>
  </si>
  <si>
    <t>非鉄金属　　　　　　</t>
  </si>
  <si>
    <t>15</t>
  </si>
  <si>
    <t>金属製品　　　　　　</t>
  </si>
  <si>
    <t>16</t>
  </si>
  <si>
    <t>はん用機械</t>
    <rPh sb="2" eb="3">
      <t>ヨウ</t>
    </rPh>
    <rPh sb="3" eb="5">
      <t>キカイ</t>
    </rPh>
    <phoneticPr fontId="8"/>
  </si>
  <si>
    <t>17</t>
  </si>
  <si>
    <t>生産用機械</t>
    <rPh sb="0" eb="2">
      <t>セイサン</t>
    </rPh>
    <rPh sb="2" eb="3">
      <t>ヨウ</t>
    </rPh>
    <rPh sb="3" eb="5">
      <t>キカイ</t>
    </rPh>
    <phoneticPr fontId="8"/>
  </si>
  <si>
    <t>18</t>
  </si>
  <si>
    <t>業務用機械</t>
    <rPh sb="0" eb="2">
      <t>ギョウム</t>
    </rPh>
    <rPh sb="2" eb="3">
      <t>ヨウ</t>
    </rPh>
    <rPh sb="3" eb="5">
      <t>キカイ</t>
    </rPh>
    <phoneticPr fontId="8"/>
  </si>
  <si>
    <t>19</t>
  </si>
  <si>
    <t>電子部品</t>
    <rPh sb="0" eb="2">
      <t>デンシ</t>
    </rPh>
    <rPh sb="2" eb="4">
      <t>ブヒン</t>
    </rPh>
    <phoneticPr fontId="8"/>
  </si>
  <si>
    <t>20</t>
  </si>
  <si>
    <t>電気機械　　　　　　</t>
  </si>
  <si>
    <t>21</t>
  </si>
  <si>
    <t>情報・通信機器</t>
    <rPh sb="0" eb="2">
      <t>ジョウホウ</t>
    </rPh>
    <rPh sb="3" eb="5">
      <t>ツウシン</t>
    </rPh>
    <rPh sb="5" eb="7">
      <t>キキ</t>
    </rPh>
    <phoneticPr fontId="8"/>
  </si>
  <si>
    <t>22</t>
  </si>
  <si>
    <t>輸送機械  　　　　　</t>
  </si>
  <si>
    <t>23</t>
  </si>
  <si>
    <t>24</t>
  </si>
  <si>
    <t>建築</t>
  </si>
  <si>
    <t>25</t>
  </si>
  <si>
    <t>公共事業</t>
    <rPh sb="0" eb="2">
      <t>コウキョウ</t>
    </rPh>
    <rPh sb="2" eb="4">
      <t>ジギョウ</t>
    </rPh>
    <phoneticPr fontId="8"/>
  </si>
  <si>
    <t>26</t>
  </si>
  <si>
    <t>その他の土木建設</t>
    <rPh sb="2" eb="3">
      <t>タ</t>
    </rPh>
    <rPh sb="4" eb="6">
      <t>ドボク</t>
    </rPh>
    <rPh sb="6" eb="8">
      <t>ケンセツ</t>
    </rPh>
    <phoneticPr fontId="8"/>
  </si>
  <si>
    <t>27</t>
  </si>
  <si>
    <t>電気・ガス</t>
  </si>
  <si>
    <t>28</t>
  </si>
  <si>
    <t>29</t>
  </si>
  <si>
    <t>廃棄物処理</t>
    <rPh sb="0" eb="3">
      <t>ハイキブツ</t>
    </rPh>
    <rPh sb="3" eb="5">
      <t>ショリ</t>
    </rPh>
    <phoneticPr fontId="14"/>
  </si>
  <si>
    <t>30</t>
  </si>
  <si>
    <t>商業　　　　　　　　</t>
  </si>
  <si>
    <t>31</t>
  </si>
  <si>
    <t>金融・保険　　　　　</t>
  </si>
  <si>
    <t>32</t>
  </si>
  <si>
    <t>不動産　　　　　　　</t>
  </si>
  <si>
    <t>33</t>
  </si>
  <si>
    <t>34</t>
  </si>
  <si>
    <t>道路輸送（自家輸送を除く。）</t>
    <rPh sb="7" eb="9">
      <t>ユソウ</t>
    </rPh>
    <phoneticPr fontId="8"/>
  </si>
  <si>
    <t>35</t>
  </si>
  <si>
    <t>36</t>
  </si>
  <si>
    <t>37</t>
  </si>
  <si>
    <t>38</t>
  </si>
  <si>
    <t>貨物利用運送</t>
    <rPh sb="2" eb="4">
      <t>リヨウ</t>
    </rPh>
    <rPh sb="4" eb="6">
      <t>ウンソウ</t>
    </rPh>
    <phoneticPr fontId="8"/>
  </si>
  <si>
    <t>39</t>
  </si>
  <si>
    <t>40</t>
  </si>
  <si>
    <t>運輸附帯サービス</t>
    <rPh sb="2" eb="4">
      <t>フタイ</t>
    </rPh>
    <phoneticPr fontId="0"/>
  </si>
  <si>
    <t>41</t>
  </si>
  <si>
    <t>情報通信</t>
    <rPh sb="0" eb="2">
      <t>ジョウホウ</t>
    </rPh>
    <rPh sb="2" eb="4">
      <t>ツウシン</t>
    </rPh>
    <phoneticPr fontId="8"/>
  </si>
  <si>
    <t>42</t>
  </si>
  <si>
    <t>公務　　　　　　　　</t>
  </si>
  <si>
    <t>43</t>
  </si>
  <si>
    <t>教育・研究　　　　　</t>
  </si>
  <si>
    <t>44</t>
  </si>
  <si>
    <t>医療</t>
    <rPh sb="0" eb="2">
      <t>イリョウ</t>
    </rPh>
    <phoneticPr fontId="8"/>
  </si>
  <si>
    <t>45</t>
  </si>
  <si>
    <t>保健衛生</t>
    <rPh sb="0" eb="2">
      <t>ホケン</t>
    </rPh>
    <rPh sb="2" eb="4">
      <t>エイセイ</t>
    </rPh>
    <phoneticPr fontId="8"/>
  </si>
  <si>
    <t>46</t>
  </si>
  <si>
    <t>社会保険・社会福祉</t>
    <rPh sb="0" eb="2">
      <t>シャカイ</t>
    </rPh>
    <rPh sb="2" eb="4">
      <t>ホケン</t>
    </rPh>
    <rPh sb="5" eb="7">
      <t>シャカイ</t>
    </rPh>
    <rPh sb="7" eb="9">
      <t>フクシ</t>
    </rPh>
    <phoneticPr fontId="8"/>
  </si>
  <si>
    <t>47</t>
  </si>
  <si>
    <t>介護</t>
    <rPh sb="0" eb="2">
      <t>カイゴ</t>
    </rPh>
    <phoneticPr fontId="8"/>
  </si>
  <si>
    <t>48</t>
  </si>
  <si>
    <t>49</t>
  </si>
  <si>
    <t>50</t>
  </si>
  <si>
    <t>その他の対事業所サービス</t>
    <rPh sb="2" eb="3">
      <t>ホカ</t>
    </rPh>
    <rPh sb="4" eb="5">
      <t>タイ</t>
    </rPh>
    <rPh sb="5" eb="8">
      <t>ジギョウショ</t>
    </rPh>
    <phoneticPr fontId="8"/>
  </si>
  <si>
    <t>51</t>
  </si>
  <si>
    <t>宿泊業</t>
    <rPh sb="0" eb="2">
      <t>シュクハク</t>
    </rPh>
    <rPh sb="2" eb="3">
      <t>ギョウ</t>
    </rPh>
    <phoneticPr fontId="8"/>
  </si>
  <si>
    <t>52</t>
  </si>
  <si>
    <t>飲食サービス</t>
    <rPh sb="0" eb="2">
      <t>インショク</t>
    </rPh>
    <phoneticPr fontId="8"/>
  </si>
  <si>
    <t>54</t>
  </si>
  <si>
    <t>娯楽サービス</t>
    <rPh sb="0" eb="2">
      <t>ゴラク</t>
    </rPh>
    <phoneticPr fontId="8"/>
  </si>
  <si>
    <t>53</t>
  </si>
  <si>
    <t>事務用品</t>
    <rPh sb="0" eb="2">
      <t>ジム</t>
    </rPh>
    <rPh sb="2" eb="4">
      <t>ヨウヒン</t>
    </rPh>
    <phoneticPr fontId="8"/>
  </si>
  <si>
    <t>分類不明</t>
    <rPh sb="0" eb="2">
      <t>ブンルイ</t>
    </rPh>
    <rPh sb="2" eb="4">
      <t>フメイ</t>
    </rPh>
    <phoneticPr fontId="8"/>
  </si>
  <si>
    <t>合計</t>
    <rPh sb="0" eb="2">
      <t>ゴウケイ</t>
    </rPh>
    <phoneticPr fontId="4"/>
  </si>
  <si>
    <t>総合効果の大きい部門トップ10（40部門集計結果）</t>
    <rPh sb="0" eb="2">
      <t>ソウゴウ</t>
    </rPh>
    <rPh sb="2" eb="4">
      <t>コウカ</t>
    </rPh>
    <rPh sb="5" eb="6">
      <t>オオ</t>
    </rPh>
    <rPh sb="8" eb="10">
      <t>ブモン</t>
    </rPh>
    <rPh sb="18" eb="20">
      <t>ブモン</t>
    </rPh>
    <rPh sb="20" eb="22">
      <t>シュウケイ</t>
    </rPh>
    <rPh sb="22" eb="24">
      <t>ケッカ</t>
    </rPh>
    <phoneticPr fontId="14"/>
  </si>
  <si>
    <t>その他の部門</t>
    <rPh sb="2" eb="3">
      <t>ホカ</t>
    </rPh>
    <rPh sb="4" eb="6">
      <t>ブモン</t>
    </rPh>
    <phoneticPr fontId="14"/>
  </si>
  <si>
    <t>40部門集計結果</t>
    <rPh sb="2" eb="4">
      <t>ブモン</t>
    </rPh>
    <rPh sb="4" eb="6">
      <t>シュウケイ</t>
    </rPh>
    <rPh sb="6" eb="8">
      <t>ケッカ</t>
    </rPh>
    <phoneticPr fontId="14"/>
  </si>
  <si>
    <t>建設</t>
    <rPh sb="0" eb="2">
      <t>ケンセツ</t>
    </rPh>
    <phoneticPr fontId="15"/>
  </si>
  <si>
    <t>電気・ガス・熱供給</t>
    <rPh sb="0" eb="2">
      <t>デンキ</t>
    </rPh>
    <rPh sb="6" eb="9">
      <t>ネツキョウキュウ</t>
    </rPh>
    <phoneticPr fontId="8"/>
  </si>
  <si>
    <t>運輸・郵便　　　</t>
    <rPh sb="3" eb="5">
      <t>ユウビン</t>
    </rPh>
    <phoneticPr fontId="0"/>
  </si>
  <si>
    <t>医療・福祉</t>
    <rPh sb="0" eb="2">
      <t>イリョウ</t>
    </rPh>
    <rPh sb="3" eb="5">
      <t>フクシ</t>
    </rPh>
    <phoneticPr fontId="8"/>
  </si>
  <si>
    <t>対事業所サービス</t>
  </si>
  <si>
    <t>対個人サービス</t>
    <rPh sb="0" eb="1">
      <t>タイ</t>
    </rPh>
    <rPh sb="1" eb="3">
      <t>コジン</t>
    </rPh>
    <phoneticPr fontId="0"/>
  </si>
  <si>
    <t>事務用品</t>
    <rPh sb="0" eb="2">
      <t>ジム</t>
    </rPh>
    <rPh sb="2" eb="4">
      <t>ヨウヒン</t>
    </rPh>
    <phoneticPr fontId="14"/>
  </si>
  <si>
    <t>15部門集計結果</t>
    <rPh sb="2" eb="4">
      <t>ブモン</t>
    </rPh>
    <rPh sb="4" eb="6">
      <t>シュウケイ</t>
    </rPh>
    <rPh sb="6" eb="8">
      <t>ケッカ</t>
    </rPh>
    <phoneticPr fontId="14"/>
  </si>
  <si>
    <t>鉱業</t>
  </si>
  <si>
    <t>製造業</t>
  </si>
  <si>
    <t>建設</t>
  </si>
  <si>
    <t>電力・ガス・水道</t>
  </si>
  <si>
    <t>商業</t>
  </si>
  <si>
    <t>運輸・郵便</t>
    <rPh sb="3" eb="5">
      <t>ユウビン</t>
    </rPh>
    <phoneticPr fontId="14"/>
  </si>
  <si>
    <t>情報通信</t>
    <rPh sb="0" eb="2">
      <t>ジョウホウ</t>
    </rPh>
    <rPh sb="2" eb="4">
      <t>ツウシン</t>
    </rPh>
    <phoneticPr fontId="14"/>
  </si>
  <si>
    <t>公務</t>
    <rPh sb="0" eb="2">
      <t>コウム</t>
    </rPh>
    <phoneticPr fontId="14"/>
  </si>
  <si>
    <t>サービス</t>
    <phoneticPr fontId="14"/>
  </si>
  <si>
    <t>１　費目別の消費支出額　交通費</t>
    <rPh sb="2" eb="5">
      <t>ヒモクベツ</t>
    </rPh>
    <rPh sb="6" eb="8">
      <t>ショウヒ</t>
    </rPh>
    <rPh sb="8" eb="11">
      <t>シシュツガク</t>
    </rPh>
    <rPh sb="12" eb="15">
      <t>コウツウヒ</t>
    </rPh>
    <phoneticPr fontId="29"/>
  </si>
  <si>
    <t>宿泊</t>
    <rPh sb="0" eb="2">
      <t>シュクハク</t>
    </rPh>
    <phoneticPr fontId="29"/>
  </si>
  <si>
    <t>日帰り</t>
    <rPh sb="0" eb="2">
      <t>ヒガエ</t>
    </rPh>
    <phoneticPr fontId="29"/>
  </si>
  <si>
    <t>消費支出の単位を調整</t>
    <rPh sb="0" eb="2">
      <t>ショウヒ</t>
    </rPh>
    <rPh sb="2" eb="4">
      <t>シシュツ</t>
    </rPh>
    <rPh sb="5" eb="7">
      <t>タンイ</t>
    </rPh>
    <rPh sb="8" eb="10">
      <t>チョウセイ</t>
    </rPh>
    <phoneticPr fontId="14"/>
  </si>
  <si>
    <t>宿泊費</t>
    <rPh sb="0" eb="3">
      <t>シュクハクヒ</t>
    </rPh>
    <phoneticPr fontId="29"/>
  </si>
  <si>
    <t>飲食費</t>
    <rPh sb="0" eb="3">
      <t>インショクヒ</t>
    </rPh>
    <phoneticPr fontId="29"/>
  </si>
  <si>
    <t>億円</t>
    <rPh sb="0" eb="2">
      <t>オクエン</t>
    </rPh>
    <phoneticPr fontId="14"/>
  </si>
  <si>
    <t>土産代・買物代</t>
    <rPh sb="0" eb="3">
      <t>ミヤゲダイ</t>
    </rPh>
    <rPh sb="4" eb="5">
      <t>カ</t>
    </rPh>
    <rPh sb="5" eb="6">
      <t>モノ</t>
    </rPh>
    <rPh sb="6" eb="7">
      <t>ダイ</t>
    </rPh>
    <phoneticPr fontId="29"/>
  </si>
  <si>
    <t>百万円</t>
    <rPh sb="0" eb="2">
      <t>ヒャクマン</t>
    </rPh>
    <rPh sb="2" eb="3">
      <t>エン</t>
    </rPh>
    <phoneticPr fontId="14"/>
  </si>
  <si>
    <t>雑費</t>
    <rPh sb="0" eb="2">
      <t>ザッピ</t>
    </rPh>
    <phoneticPr fontId="29"/>
  </si>
  <si>
    <t>万円</t>
    <rPh sb="0" eb="2">
      <t>マンエン</t>
    </rPh>
    <phoneticPr fontId="14"/>
  </si>
  <si>
    <t>２　観光消費の総額</t>
    <rPh sb="2" eb="4">
      <t>カンコウ</t>
    </rPh>
    <rPh sb="4" eb="6">
      <t>ショウヒ</t>
    </rPh>
    <rPh sb="7" eb="9">
      <t>ソウガク</t>
    </rPh>
    <phoneticPr fontId="14"/>
  </si>
  <si>
    <t>千円</t>
    <rPh sb="0" eb="2">
      <t>センエン</t>
    </rPh>
    <phoneticPr fontId="14"/>
  </si>
  <si>
    <t>県外客</t>
    <rPh sb="0" eb="2">
      <t>ケンガイ</t>
    </rPh>
    <rPh sb="2" eb="3">
      <t>キャク</t>
    </rPh>
    <phoneticPr fontId="14"/>
  </si>
  <si>
    <t>県内客</t>
    <rPh sb="0" eb="2">
      <t>ケンナイ</t>
    </rPh>
    <rPh sb="2" eb="3">
      <t>キャク</t>
    </rPh>
    <phoneticPr fontId="14"/>
  </si>
  <si>
    <t>県内客</t>
    <rPh sb="0" eb="1">
      <t>ケン</t>
    </rPh>
    <rPh sb="1" eb="2">
      <t>ナイ</t>
    </rPh>
    <rPh sb="2" eb="3">
      <t>キャク</t>
    </rPh>
    <phoneticPr fontId="14"/>
  </si>
  <si>
    <t>円</t>
    <rPh sb="0" eb="1">
      <t>エン</t>
    </rPh>
    <phoneticPr fontId="14"/>
  </si>
  <si>
    <t>訪日外国人</t>
    <rPh sb="0" eb="2">
      <t>ホウニチ</t>
    </rPh>
    <rPh sb="2" eb="5">
      <t>ガイコクジン</t>
    </rPh>
    <phoneticPr fontId="14"/>
  </si>
  <si>
    <t>３　観光客数</t>
    <rPh sb="2" eb="5">
      <t>カンコウキャク</t>
    </rPh>
    <rPh sb="5" eb="6">
      <t>スウ</t>
    </rPh>
    <phoneticPr fontId="14"/>
  </si>
  <si>
    <t>県外客</t>
    <rPh sb="0" eb="3">
      <t>ケンガイキャク</t>
    </rPh>
    <phoneticPr fontId="14"/>
  </si>
  <si>
    <t>訪日外国人</t>
  </si>
  <si>
    <t>交通費</t>
    <rPh sb="0" eb="3">
      <t>コウツウヒ</t>
    </rPh>
    <phoneticPr fontId="14"/>
  </si>
  <si>
    <t>宿泊料</t>
    <rPh sb="0" eb="3">
      <t>シュクハクリョウ</t>
    </rPh>
    <phoneticPr fontId="14"/>
  </si>
  <si>
    <t>飲食費</t>
    <rPh sb="0" eb="3">
      <t>インショクヒ</t>
    </rPh>
    <phoneticPr fontId="14"/>
  </si>
  <si>
    <t>観光消費分割シート</t>
  </si>
  <si>
    <t>購入
時期</t>
    <rPh sb="0" eb="2">
      <t>コウニュウ</t>
    </rPh>
    <rPh sb="3" eb="5">
      <t>ジキ</t>
    </rPh>
    <phoneticPr fontId="7"/>
  </si>
  <si>
    <t>費　目</t>
    <rPh sb="0" eb="1">
      <t>ヒ</t>
    </rPh>
    <rPh sb="2" eb="3">
      <t>メ</t>
    </rPh>
    <phoneticPr fontId="7"/>
  </si>
  <si>
    <t>観光消費
項目</t>
    <rPh sb="0" eb="2">
      <t>カンコウ</t>
    </rPh>
    <rPh sb="2" eb="4">
      <t>ショウヒ</t>
    </rPh>
    <rPh sb="5" eb="7">
      <t>コウモク</t>
    </rPh>
    <phoneticPr fontId="7"/>
  </si>
  <si>
    <t>産業連関表部門分類
（108部門）</t>
    <rPh sb="0" eb="2">
      <t>サンギョウ</t>
    </rPh>
    <rPh sb="2" eb="5">
      <t>レンカンヒョウ</t>
    </rPh>
    <rPh sb="5" eb="7">
      <t>ブモン</t>
    </rPh>
    <rPh sb="7" eb="9">
      <t>ブンルイ</t>
    </rPh>
    <rPh sb="14" eb="16">
      <t>ブモン</t>
    </rPh>
    <phoneticPr fontId="7"/>
  </si>
  <si>
    <t>全国消費額（百万円）</t>
    <rPh sb="0" eb="2">
      <t>ゼンコク</t>
    </rPh>
    <rPh sb="2" eb="5">
      <t>ショウヒガク</t>
    </rPh>
    <rPh sb="6" eb="8">
      <t>ヒャクマン</t>
    </rPh>
    <rPh sb="8" eb="9">
      <t>エン</t>
    </rPh>
    <phoneticPr fontId="7"/>
  </si>
  <si>
    <t>宮崎県消費額単価（円／1人１回あたり）</t>
    <rPh sb="0" eb="3">
      <t>ミヤザキケン</t>
    </rPh>
    <rPh sb="3" eb="6">
      <t>ショウヒガク</t>
    </rPh>
    <rPh sb="6" eb="8">
      <t>タンカ</t>
    </rPh>
    <rPh sb="9" eb="10">
      <t>エン</t>
    </rPh>
    <rPh sb="12" eb="13">
      <t>ニン</t>
    </rPh>
    <rPh sb="14" eb="15">
      <t>カイ</t>
    </rPh>
    <phoneticPr fontId="29"/>
  </si>
  <si>
    <t>観光消費費目別構成比</t>
    <rPh sb="0" eb="2">
      <t>カンコウ</t>
    </rPh>
    <rPh sb="2" eb="4">
      <t>ショウヒ</t>
    </rPh>
    <rPh sb="4" eb="7">
      <t>ヒモクベツ</t>
    </rPh>
    <rPh sb="7" eb="10">
      <t>コウセイヒ</t>
    </rPh>
    <phoneticPr fontId="14"/>
  </si>
  <si>
    <t>観光客の県内消費支出と内訳</t>
    <rPh sb="0" eb="3">
      <t>カンコウキャク</t>
    </rPh>
    <rPh sb="4" eb="6">
      <t>ケンナイ</t>
    </rPh>
    <rPh sb="6" eb="8">
      <t>ショウヒ</t>
    </rPh>
    <rPh sb="8" eb="10">
      <t>シシュツ</t>
    </rPh>
    <rPh sb="11" eb="13">
      <t>ウチワケ</t>
    </rPh>
    <phoneticPr fontId="29"/>
  </si>
  <si>
    <t>部門名</t>
    <rPh sb="0" eb="2">
      <t>ブモン</t>
    </rPh>
    <rPh sb="2" eb="3">
      <t>メイ</t>
    </rPh>
    <phoneticPr fontId="7"/>
  </si>
  <si>
    <t>宿泊</t>
    <rPh sb="0" eb="2">
      <t>シュクハク</t>
    </rPh>
    <phoneticPr fontId="14"/>
  </si>
  <si>
    <t>日帰り</t>
    <rPh sb="0" eb="2">
      <t>ヒガエ</t>
    </rPh>
    <phoneticPr fontId="14"/>
  </si>
  <si>
    <t>宿泊</t>
    <rPh sb="0" eb="2">
      <t>シュクハク</t>
    </rPh>
    <phoneticPr fontId="7"/>
  </si>
  <si>
    <t>日帰り</t>
    <rPh sb="0" eb="2">
      <t>ヒガエ</t>
    </rPh>
    <phoneticPr fontId="7"/>
  </si>
  <si>
    <t>県外客</t>
    <rPh sb="0" eb="3">
      <t>ケンガイキャク</t>
    </rPh>
    <phoneticPr fontId="29"/>
  </si>
  <si>
    <t>訪日外国人②</t>
    <rPh sb="0" eb="2">
      <t>ホウニチ</t>
    </rPh>
    <rPh sb="2" eb="5">
      <t>ガイコクジン</t>
    </rPh>
    <phoneticPr fontId="14"/>
  </si>
  <si>
    <t>合計</t>
    <rPh sb="0" eb="2">
      <t>ゴウケイ</t>
    </rPh>
    <phoneticPr fontId="29"/>
  </si>
  <si>
    <t>中</t>
    <rPh sb="0" eb="1">
      <t>チュウ</t>
    </rPh>
    <phoneticPr fontId="7"/>
  </si>
  <si>
    <t>参加費（旅行会社収入）</t>
    <rPh sb="0" eb="3">
      <t>サンカヒ</t>
    </rPh>
    <phoneticPr fontId="14"/>
  </si>
  <si>
    <t>交通費</t>
    <rPh sb="0" eb="3">
      <t>コウツウヒ</t>
    </rPh>
    <phoneticPr fontId="7"/>
  </si>
  <si>
    <t>運輸附帯サービス</t>
    <rPh sb="2" eb="4">
      <t>フタイ</t>
    </rPh>
    <phoneticPr fontId="14"/>
  </si>
  <si>
    <t>-</t>
    <phoneticPr fontId="14"/>
  </si>
  <si>
    <t>中</t>
  </si>
  <si>
    <t>航空</t>
    <rPh sb="0" eb="2">
      <t>コウクウ</t>
    </rPh>
    <phoneticPr fontId="11"/>
  </si>
  <si>
    <t>航空輸送</t>
    <phoneticPr fontId="14"/>
  </si>
  <si>
    <t>新幹線・鉄道・モノレール</t>
    <rPh sb="0" eb="3">
      <t>シンカンセン</t>
    </rPh>
    <rPh sb="4" eb="6">
      <t>テツドウ</t>
    </rPh>
    <phoneticPr fontId="7"/>
  </si>
  <si>
    <t>バス　</t>
  </si>
  <si>
    <t>タクシー・ハイヤー</t>
  </si>
  <si>
    <t>船舶</t>
    <phoneticPr fontId="11"/>
  </si>
  <si>
    <t>石炭・原油・天然ガス</t>
  </si>
  <si>
    <t>レンタカー・カーシェアリング</t>
    <phoneticPr fontId="7"/>
  </si>
  <si>
    <t>その他の対事業所サービス</t>
    <rPh sb="2" eb="3">
      <t>タ</t>
    </rPh>
    <rPh sb="4" eb="5">
      <t>タイ</t>
    </rPh>
    <rPh sb="5" eb="8">
      <t>ジギョウショ</t>
    </rPh>
    <phoneticPr fontId="7"/>
  </si>
  <si>
    <t>その他の鉱業</t>
  </si>
  <si>
    <t>ガソリン</t>
    <phoneticPr fontId="14"/>
  </si>
  <si>
    <t>石油製品</t>
    <phoneticPr fontId="7"/>
  </si>
  <si>
    <t>その他交通費</t>
    <rPh sb="2" eb="3">
      <t>タ</t>
    </rPh>
    <rPh sb="3" eb="6">
      <t>コウツウヒ</t>
    </rPh>
    <phoneticPr fontId="7"/>
  </si>
  <si>
    <t>宿泊費（キャンプ場利用料金を含む）</t>
    <rPh sb="8" eb="9">
      <t>ジョウ</t>
    </rPh>
    <rPh sb="9" eb="11">
      <t>リヨウ</t>
    </rPh>
    <rPh sb="11" eb="13">
      <t>リョウキン</t>
    </rPh>
    <rPh sb="14" eb="15">
      <t>フク</t>
    </rPh>
    <phoneticPr fontId="29"/>
  </si>
  <si>
    <t>宿泊料</t>
    <rPh sb="0" eb="3">
      <t>シュクハクリョウ</t>
    </rPh>
    <phoneticPr fontId="7"/>
  </si>
  <si>
    <t>宿泊業</t>
    <rPh sb="0" eb="2">
      <t>シュクハク</t>
    </rPh>
    <rPh sb="2" eb="3">
      <t>ギョウ</t>
    </rPh>
    <phoneticPr fontId="7"/>
  </si>
  <si>
    <t>飼料・有機質肥料（別掲を除く。）</t>
  </si>
  <si>
    <t>飲食費（食堂、レストランなど）</t>
    <rPh sb="4" eb="6">
      <t>ショクドウ</t>
    </rPh>
    <phoneticPr fontId="14"/>
  </si>
  <si>
    <t>飲食費</t>
    <rPh sb="0" eb="3">
      <t>インショクヒ</t>
    </rPh>
    <phoneticPr fontId="7"/>
  </si>
  <si>
    <t>飲食サービス</t>
    <rPh sb="0" eb="2">
      <t>インショク</t>
    </rPh>
    <phoneticPr fontId="29"/>
  </si>
  <si>
    <t>農産物（野菜・果物・花など）</t>
    <rPh sb="4" eb="6">
      <t>ヤサイ</t>
    </rPh>
    <rPh sb="7" eb="9">
      <t>クダモノ</t>
    </rPh>
    <rPh sb="10" eb="11">
      <t>ハナ</t>
    </rPh>
    <phoneticPr fontId="29"/>
  </si>
  <si>
    <t>土産品代</t>
    <rPh sb="0" eb="3">
      <t>ミヤゲヒン</t>
    </rPh>
    <rPh sb="3" eb="4">
      <t>ダイ</t>
    </rPh>
    <phoneticPr fontId="7"/>
  </si>
  <si>
    <t>耕種農業</t>
    <rPh sb="0" eb="2">
      <t>コウシュ</t>
    </rPh>
    <rPh sb="2" eb="4">
      <t>ノウギョウ</t>
    </rPh>
    <phoneticPr fontId="29"/>
  </si>
  <si>
    <t>水産物（鮮魚・魚介類など）</t>
    <rPh sb="4" eb="6">
      <t>センギョ</t>
    </rPh>
    <rPh sb="7" eb="10">
      <t>ギョカイルイ</t>
    </rPh>
    <phoneticPr fontId="29"/>
  </si>
  <si>
    <t>漁業</t>
    <rPh sb="0" eb="2">
      <t>ギョギョウ</t>
    </rPh>
    <phoneticPr fontId="29"/>
  </si>
  <si>
    <t>菓子類</t>
    <phoneticPr fontId="14"/>
  </si>
  <si>
    <t>木材・木製品</t>
  </si>
  <si>
    <t>その他の食料品（食料品・飲料）</t>
    <rPh sb="2" eb="3">
      <t>ホカ</t>
    </rPh>
    <rPh sb="4" eb="7">
      <t>ショクリョウヒン</t>
    </rPh>
    <rPh sb="8" eb="11">
      <t>ショクリョウヒン</t>
    </rPh>
    <phoneticPr fontId="7"/>
  </si>
  <si>
    <t>食料品</t>
    <rPh sb="0" eb="3">
      <t>ショクリョウヒン</t>
    </rPh>
    <phoneticPr fontId="29"/>
  </si>
  <si>
    <t>飲料</t>
    <rPh sb="0" eb="2">
      <t>インリョウ</t>
    </rPh>
    <phoneticPr fontId="29"/>
  </si>
  <si>
    <t>たばこ</t>
    <phoneticPr fontId="29"/>
  </si>
  <si>
    <t>繊維製品（衣料品・帽子・ハンカチなど）</t>
    <rPh sb="5" eb="8">
      <t>イリョウヒン</t>
    </rPh>
    <rPh sb="9" eb="11">
      <t>ボウシ</t>
    </rPh>
    <phoneticPr fontId="29"/>
  </si>
  <si>
    <t>印刷・製版・製本</t>
  </si>
  <si>
    <t>靴・カバン類</t>
    <rPh sb="0" eb="1">
      <t>クツ</t>
    </rPh>
    <rPh sb="5" eb="6">
      <t>ルイ</t>
    </rPh>
    <phoneticPr fontId="7"/>
  </si>
  <si>
    <t>陶磁器・ガラス製品</t>
    <rPh sb="0" eb="3">
      <t>トウジキ</t>
    </rPh>
    <rPh sb="7" eb="9">
      <t>セイヒン</t>
    </rPh>
    <phoneticPr fontId="14"/>
  </si>
  <si>
    <t>ガラス、ガラス製品</t>
    <rPh sb="7" eb="9">
      <t>セイヒン</t>
    </rPh>
    <phoneticPr fontId="29"/>
  </si>
  <si>
    <t>陶磁器</t>
    <rPh sb="0" eb="3">
      <t>トウジキ</t>
    </rPh>
    <phoneticPr fontId="29"/>
  </si>
  <si>
    <t>石油化学系基礎製品</t>
  </si>
  <si>
    <t>化粧品・医薬品・写真フィルムなど</t>
    <rPh sb="0" eb="3">
      <t>ケショウヒン</t>
    </rPh>
    <rPh sb="4" eb="7">
      <t>イヤクヒン</t>
    </rPh>
    <rPh sb="8" eb="10">
      <t>シャシン</t>
    </rPh>
    <phoneticPr fontId="14"/>
  </si>
  <si>
    <t>雑費</t>
    <rPh sb="0" eb="2">
      <t>ザッピ</t>
    </rPh>
    <phoneticPr fontId="7"/>
  </si>
  <si>
    <t>医薬品</t>
    <rPh sb="0" eb="3">
      <t>イヤクヒン</t>
    </rPh>
    <phoneticPr fontId="29"/>
  </si>
  <si>
    <t>有機化学工業製品（石油化学系基礎製品・合成樹脂を除く。）</t>
  </si>
  <si>
    <t>化学最終製品（除医薬品）</t>
    <rPh sb="0" eb="2">
      <t>カガク</t>
    </rPh>
    <rPh sb="2" eb="4">
      <t>サイシュウ</t>
    </rPh>
    <rPh sb="4" eb="6">
      <t>セイヒン</t>
    </rPh>
    <rPh sb="7" eb="8">
      <t>ノゾ</t>
    </rPh>
    <rPh sb="8" eb="11">
      <t>イヤクヒン</t>
    </rPh>
    <phoneticPr fontId="29"/>
  </si>
  <si>
    <t>温泉・温浴施設・エステ・リラクゼーション</t>
    <rPh sb="0" eb="2">
      <t>オンセン</t>
    </rPh>
    <rPh sb="3" eb="5">
      <t>オンヨク</t>
    </rPh>
    <rPh sb="5" eb="7">
      <t>シセツ</t>
    </rPh>
    <phoneticPr fontId="7"/>
  </si>
  <si>
    <t>洗濯・理容・美容・浴場業</t>
    <rPh sb="0" eb="1">
      <t>センタク</t>
    </rPh>
    <rPh sb="2" eb="4">
      <t>リヨウ</t>
    </rPh>
    <rPh sb="5" eb="7">
      <t>ビヨウ</t>
    </rPh>
    <rPh sb="8" eb="10">
      <t>ヨクジョウ</t>
    </rPh>
    <rPh sb="10" eb="11">
      <t>ギョウ</t>
    </rPh>
    <phoneticPr fontId="29"/>
  </si>
  <si>
    <t>テーマパーク・遊園地</t>
    <rPh sb="7" eb="10">
      <t>ユウエンチ</t>
    </rPh>
    <phoneticPr fontId="7"/>
  </si>
  <si>
    <t>娯楽サービス</t>
  </si>
  <si>
    <t>美術館・博物館・資料館・動植物園・水族館など</t>
    <rPh sb="8" eb="11">
      <t>シリョウカン</t>
    </rPh>
    <rPh sb="12" eb="15">
      <t>ドウショクブツ</t>
    </rPh>
    <rPh sb="15" eb="16">
      <t>エン</t>
    </rPh>
    <rPh sb="17" eb="20">
      <t>スイゾクカン</t>
    </rPh>
    <phoneticPr fontId="7"/>
  </si>
  <si>
    <t>教育</t>
    <rPh sb="0" eb="2">
      <t>キョウイク</t>
    </rPh>
    <phoneticPr fontId="29"/>
  </si>
  <si>
    <t>化学最終製品（医薬品を除く。）</t>
  </si>
  <si>
    <t>スポーツ施設利用料</t>
    <rPh sb="6" eb="9">
      <t>リヨウリョウ</t>
    </rPh>
    <phoneticPr fontId="29"/>
  </si>
  <si>
    <t>娯楽サービス</t>
    <rPh sb="0" eb="2">
      <t>ゴラク</t>
    </rPh>
    <phoneticPr fontId="29"/>
  </si>
  <si>
    <t>スキー場リフト代</t>
    <rPh sb="3" eb="4">
      <t>ジョウ</t>
    </rPh>
    <rPh sb="7" eb="8">
      <t>ダイ</t>
    </rPh>
    <phoneticPr fontId="7"/>
  </si>
  <si>
    <t>鉄道輸送</t>
    <rPh sb="0" eb="2">
      <t>テツドウ</t>
    </rPh>
    <rPh sb="2" eb="4">
      <t>ユソウ</t>
    </rPh>
    <phoneticPr fontId="29"/>
  </si>
  <si>
    <t>スポーツ観戦・芸術鑑賞（舞台・映画など）</t>
    <rPh sb="7" eb="9">
      <t>ゲイジュツ</t>
    </rPh>
    <rPh sb="9" eb="11">
      <t>カンショウ</t>
    </rPh>
    <rPh sb="12" eb="14">
      <t>ブタイ</t>
    </rPh>
    <rPh sb="15" eb="17">
      <t>エイガ</t>
    </rPh>
    <phoneticPr fontId="7"/>
  </si>
  <si>
    <t>展示会・コンベンション参加費　</t>
  </si>
  <si>
    <t>他に分類されない会員制団体</t>
    <phoneticPr fontId="29"/>
  </si>
  <si>
    <t>レンタル料（スキー・自転車・キャンプ用品など）</t>
    <rPh sb="10" eb="13">
      <t>ジテンシャ</t>
    </rPh>
    <rPh sb="18" eb="20">
      <t>ヨウヒン</t>
    </rPh>
    <phoneticPr fontId="29"/>
  </si>
  <si>
    <t>なめし革・革製品・毛皮</t>
  </si>
  <si>
    <t>その他　</t>
  </si>
  <si>
    <t>中</t>
    <rPh sb="0" eb="1">
      <t>ナカ</t>
    </rPh>
    <phoneticPr fontId="29"/>
  </si>
  <si>
    <t>※　県外客・訪日外国人の旅行会社収入は県外・海外旅行会社での購入と考えられるため、除いています。また、県内客の飛行機・新幹線・船舶は除いています。</t>
    <rPh sb="2" eb="5">
      <t>ケンガイキャク</t>
    </rPh>
    <rPh sb="6" eb="8">
      <t>ホウニチ</t>
    </rPh>
    <rPh sb="8" eb="11">
      <t>ガイコクジン</t>
    </rPh>
    <rPh sb="12" eb="14">
      <t>リョコウ</t>
    </rPh>
    <rPh sb="14" eb="16">
      <t>カイシャ</t>
    </rPh>
    <rPh sb="16" eb="18">
      <t>シュウニュウ</t>
    </rPh>
    <rPh sb="19" eb="21">
      <t>ケンガイ</t>
    </rPh>
    <rPh sb="22" eb="24">
      <t>カイガイ</t>
    </rPh>
    <rPh sb="24" eb="26">
      <t>リョコウ</t>
    </rPh>
    <rPh sb="26" eb="28">
      <t>ガイシャ</t>
    </rPh>
    <rPh sb="30" eb="32">
      <t>コウニュウ</t>
    </rPh>
    <rPh sb="33" eb="34">
      <t>カンガ</t>
    </rPh>
    <rPh sb="41" eb="42">
      <t>ノゾ</t>
    </rPh>
    <rPh sb="51" eb="53">
      <t>ケンナイ</t>
    </rPh>
    <rPh sb="53" eb="54">
      <t>キャク</t>
    </rPh>
    <rPh sb="55" eb="58">
      <t>ヒコウキ</t>
    </rPh>
    <rPh sb="59" eb="62">
      <t>シンカンセン</t>
    </rPh>
    <rPh sb="63" eb="65">
      <t>センパク</t>
    </rPh>
    <rPh sb="66" eb="67">
      <t>ノゾ</t>
    </rPh>
    <phoneticPr fontId="29"/>
  </si>
  <si>
    <t>※　観光消費額は、旅行中の費用を対象とし、旅行前後の費用等を含まないものとします。</t>
    <rPh sb="2" eb="4">
      <t>カンコウ</t>
    </rPh>
    <rPh sb="4" eb="7">
      <t>ショウヒガク</t>
    </rPh>
    <rPh sb="9" eb="12">
      <t>リョコウチュウ</t>
    </rPh>
    <rPh sb="13" eb="15">
      <t>ヒヨウ</t>
    </rPh>
    <rPh sb="16" eb="18">
      <t>タイショウ</t>
    </rPh>
    <rPh sb="21" eb="23">
      <t>リョコウ</t>
    </rPh>
    <rPh sb="23" eb="25">
      <t>ゼンゴ</t>
    </rPh>
    <rPh sb="26" eb="29">
      <t>ヒヨウナド</t>
    </rPh>
    <rPh sb="30" eb="31">
      <t>フク</t>
    </rPh>
    <phoneticPr fontId="29"/>
  </si>
  <si>
    <t>※　宮崎県の1人あたり消費額単価（合計）は、「宮崎県観光入込客統計調査結果」（宮崎県観光推進課）により作成しています。また、費目別構成比は、「旅行・観光消費動向調査」「インバウンド消費動向調査」（国土交通省観光庁）、「令和2年宮崎県産業連関表」から推計し、作成しています。</t>
    <rPh sb="2" eb="5">
      <t>ミヤザキケン</t>
    </rPh>
    <rPh sb="6" eb="8">
      <t>ヒトリ</t>
    </rPh>
    <rPh sb="11" eb="13">
      <t>ショウヒ</t>
    </rPh>
    <rPh sb="13" eb="14">
      <t>ガク</t>
    </rPh>
    <rPh sb="14" eb="16">
      <t>タンカ</t>
    </rPh>
    <rPh sb="17" eb="19">
      <t>ゴウケイ</t>
    </rPh>
    <rPh sb="23" eb="26">
      <t>ミヤザキケン</t>
    </rPh>
    <rPh sb="26" eb="28">
      <t>カンコウ</t>
    </rPh>
    <rPh sb="28" eb="29">
      <t>イ</t>
    </rPh>
    <rPh sb="29" eb="30">
      <t>コ</t>
    </rPh>
    <rPh sb="30" eb="31">
      <t>キャク</t>
    </rPh>
    <rPh sb="31" eb="33">
      <t>トウケイ</t>
    </rPh>
    <rPh sb="33" eb="35">
      <t>チョウサ</t>
    </rPh>
    <rPh sb="35" eb="37">
      <t>ケッカ</t>
    </rPh>
    <rPh sb="39" eb="42">
      <t>ミヤザキケン</t>
    </rPh>
    <rPh sb="42" eb="44">
      <t>カンコウ</t>
    </rPh>
    <rPh sb="44" eb="47">
      <t>スイシンカ</t>
    </rPh>
    <rPh sb="51" eb="53">
      <t>サクセイ</t>
    </rPh>
    <rPh sb="62" eb="64">
      <t>ヒモク</t>
    </rPh>
    <rPh sb="64" eb="65">
      <t>ベツ</t>
    </rPh>
    <rPh sb="65" eb="68">
      <t>コウセイヒ</t>
    </rPh>
    <rPh sb="71" eb="73">
      <t>リョコウ</t>
    </rPh>
    <rPh sb="74" eb="76">
      <t>カンコウ</t>
    </rPh>
    <rPh sb="76" eb="78">
      <t>ショウヒ</t>
    </rPh>
    <rPh sb="78" eb="80">
      <t>ドウコウ</t>
    </rPh>
    <rPh sb="80" eb="82">
      <t>チョウサ</t>
    </rPh>
    <rPh sb="90" eb="92">
      <t>ショウヒ</t>
    </rPh>
    <rPh sb="92" eb="94">
      <t>ドウコウ</t>
    </rPh>
    <rPh sb="94" eb="96">
      <t>チョウサ</t>
    </rPh>
    <rPh sb="98" eb="100">
      <t>コクド</t>
    </rPh>
    <rPh sb="100" eb="103">
      <t>コウツウショウ</t>
    </rPh>
    <rPh sb="103" eb="106">
      <t>カンコウチョウ</t>
    </rPh>
    <rPh sb="109" eb="111">
      <t>レイワ</t>
    </rPh>
    <rPh sb="112" eb="113">
      <t>ネン</t>
    </rPh>
    <rPh sb="113" eb="116">
      <t>ミヤザキケン</t>
    </rPh>
    <rPh sb="116" eb="118">
      <t>サンギョウ</t>
    </rPh>
    <rPh sb="118" eb="120">
      <t>レンカン</t>
    </rPh>
    <rPh sb="120" eb="121">
      <t>ヒョウ</t>
    </rPh>
    <rPh sb="124" eb="126">
      <t>スイケイ</t>
    </rPh>
    <rPh sb="128" eb="130">
      <t>サクセイ</t>
    </rPh>
    <phoneticPr fontId="14"/>
  </si>
  <si>
    <t>鋳鍛造品（鉄）</t>
  </si>
  <si>
    <t>建設用・建築用金属製品</t>
  </si>
  <si>
    <t>はん用機械</t>
  </si>
  <si>
    <t>生産用機械</t>
  </si>
  <si>
    <t>業務用機械</t>
  </si>
  <si>
    <t>電子デバイス</t>
  </si>
  <si>
    <t>その他の電子部品</t>
  </si>
  <si>
    <t>電子応用装置・電気計測器</t>
  </si>
  <si>
    <t>その他の電気機械</t>
  </si>
  <si>
    <t>通信・映像・音響機器</t>
  </si>
  <si>
    <t>電子計算機・同附属装置</t>
  </si>
  <si>
    <t>自動車部品・同附属品</t>
  </si>
  <si>
    <t>電気</t>
  </si>
  <si>
    <t>道路輸送（自家輸送を除く。）</t>
  </si>
  <si>
    <t>運輸附帯サービス</t>
  </si>
  <si>
    <t>郵便・信書便</t>
  </si>
  <si>
    <t>映像・音声・文字情報制作</t>
  </si>
  <si>
    <t>公務</t>
  </si>
  <si>
    <t>保健衛生</t>
  </si>
  <si>
    <t>社会保険・社会福祉</t>
  </si>
  <si>
    <t>自動車整備・機械修理</t>
  </si>
  <si>
    <t>飲食サービス</t>
  </si>
  <si>
    <t>獣医業</t>
  </si>
  <si>
    <t>（単位：人）</t>
    <rPh sb="1" eb="3">
      <t>タンイ</t>
    </rPh>
    <rPh sb="4" eb="5">
      <t>ニン</t>
    </rPh>
    <phoneticPr fontId="4"/>
  </si>
  <si>
    <t>最終需要額(生産者価格)</t>
    <rPh sb="0" eb="2">
      <t>サイシュウ</t>
    </rPh>
    <rPh sb="2" eb="4">
      <t>ジュヨウ</t>
    </rPh>
    <rPh sb="4" eb="5">
      <t>ガク</t>
    </rPh>
    <rPh sb="6" eb="9">
      <t>セイサンシャ</t>
    </rPh>
    <rPh sb="9" eb="11">
      <t>カカク</t>
    </rPh>
    <phoneticPr fontId="4"/>
  </si>
  <si>
    <t>直　接　効　果</t>
    <rPh sb="0" eb="1">
      <t>チョク</t>
    </rPh>
    <rPh sb="2" eb="3">
      <t>セツ</t>
    </rPh>
    <rPh sb="4" eb="5">
      <t>コウ</t>
    </rPh>
    <rPh sb="6" eb="7">
      <t>カ</t>
    </rPh>
    <phoneticPr fontId="4"/>
  </si>
  <si>
    <t>(直接)</t>
    <rPh sb="1" eb="3">
      <t>チョクセツ</t>
    </rPh>
    <phoneticPr fontId="4"/>
  </si>
  <si>
    <t>第１次間接効果</t>
  </si>
  <si>
    <t>第２次波及効果</t>
  </si>
  <si>
    <t>(第1次)</t>
    <rPh sb="1" eb="2">
      <t>ダイ</t>
    </rPh>
    <rPh sb="3" eb="4">
      <t>ジ</t>
    </rPh>
    <phoneticPr fontId="4"/>
  </si>
  <si>
    <t>(第2次)</t>
    <rPh sb="1" eb="2">
      <t>ダイ</t>
    </rPh>
    <rPh sb="3" eb="4">
      <t>ジ</t>
    </rPh>
    <phoneticPr fontId="4"/>
  </si>
  <si>
    <t>№</t>
    <phoneticPr fontId="4"/>
  </si>
  <si>
    <t>n56</t>
    <phoneticPr fontId="4"/>
  </si>
  <si>
    <t>n40</t>
    <phoneticPr fontId="4"/>
  </si>
  <si>
    <t>n15</t>
    <phoneticPr fontId="4"/>
  </si>
  <si>
    <t>県内需要
増加額</t>
    <rPh sb="0" eb="1">
      <t>ケン</t>
    </rPh>
    <rPh sb="1" eb="2">
      <t>ナイ</t>
    </rPh>
    <rPh sb="2" eb="4">
      <t>ジュヨウ</t>
    </rPh>
    <rPh sb="5" eb="7">
      <t>ゾウカ</t>
    </rPh>
    <rPh sb="7" eb="8">
      <t>ガク</t>
    </rPh>
    <phoneticPr fontId="4"/>
  </si>
  <si>
    <t>粗付加価値額</t>
    <rPh sb="0" eb="5">
      <t>ソフカカチ</t>
    </rPh>
    <rPh sb="5" eb="6">
      <t>ガク</t>
    </rPh>
    <phoneticPr fontId="4"/>
  </si>
  <si>
    <t>雇用者
所得額</t>
    <rPh sb="0" eb="3">
      <t>コヨウシャ</t>
    </rPh>
    <rPh sb="4" eb="6">
      <t>ショトク</t>
    </rPh>
    <rPh sb="6" eb="7">
      <t>ガク</t>
    </rPh>
    <phoneticPr fontId="4"/>
  </si>
  <si>
    <t>原材料
投入額</t>
    <rPh sb="0" eb="3">
      <t>ゲンザイリョウ</t>
    </rPh>
    <rPh sb="4" eb="6">
      <t>トウニュウ</t>
    </rPh>
    <rPh sb="6" eb="7">
      <t>ガク</t>
    </rPh>
    <phoneticPr fontId="4"/>
  </si>
  <si>
    <t>県内
需要額</t>
    <rPh sb="1" eb="2">
      <t>ナイ</t>
    </rPh>
    <phoneticPr fontId="4"/>
  </si>
  <si>
    <t>移輸入額</t>
    <rPh sb="0" eb="1">
      <t>イ</t>
    </rPh>
    <rPh sb="1" eb="3">
      <t>ユニュウ</t>
    </rPh>
    <phoneticPr fontId="4"/>
  </si>
  <si>
    <t>第１次生産誘発額</t>
    <rPh sb="0" eb="1">
      <t>ダイ</t>
    </rPh>
    <rPh sb="2" eb="3">
      <t>ジ</t>
    </rPh>
    <rPh sb="3" eb="5">
      <t>セイサン</t>
    </rPh>
    <rPh sb="5" eb="7">
      <t>ユウハツ</t>
    </rPh>
    <rPh sb="7" eb="8">
      <t>ガク</t>
    </rPh>
    <phoneticPr fontId="4"/>
  </si>
  <si>
    <t>粗付加価値誘発額</t>
    <rPh sb="0" eb="5">
      <t>ソフカカチ</t>
    </rPh>
    <rPh sb="5" eb="7">
      <t>ユウハツ</t>
    </rPh>
    <rPh sb="7" eb="8">
      <t>ガク</t>
    </rPh>
    <phoneticPr fontId="4"/>
  </si>
  <si>
    <t>雇用者所得誘発額</t>
    <rPh sb="0" eb="3">
      <t>コヨウシャ</t>
    </rPh>
    <rPh sb="3" eb="5">
      <t>ショトク</t>
    </rPh>
    <rPh sb="5" eb="7">
      <t>ユウハツ</t>
    </rPh>
    <rPh sb="7" eb="8">
      <t>ガク</t>
    </rPh>
    <phoneticPr fontId="4"/>
  </si>
  <si>
    <t>消費支
出総額</t>
    <rPh sb="0" eb="2">
      <t>ショウヒ</t>
    </rPh>
    <rPh sb="2" eb="5">
      <t>シシュツ</t>
    </rPh>
    <rPh sb="5" eb="7">
      <t>ソウガク</t>
    </rPh>
    <phoneticPr fontId="4"/>
  </si>
  <si>
    <t>部門別
消費支出</t>
    <rPh sb="0" eb="3">
      <t>ブモンベツ</t>
    </rPh>
    <rPh sb="4" eb="8">
      <t>ショウヒシシュツ</t>
    </rPh>
    <phoneticPr fontId="4"/>
  </si>
  <si>
    <t>県  内
需要額</t>
    <rPh sb="0" eb="4">
      <t>ケンナイ</t>
    </rPh>
    <rPh sb="5" eb="8">
      <t>ジュヨウガク</t>
    </rPh>
    <phoneticPr fontId="4"/>
  </si>
  <si>
    <t>移輸入額</t>
    <rPh sb="0" eb="1">
      <t>イ</t>
    </rPh>
    <rPh sb="1" eb="4">
      <t>ユニュウガク</t>
    </rPh>
    <phoneticPr fontId="4"/>
  </si>
  <si>
    <t>第２次生産誘発額</t>
    <rPh sb="0" eb="1">
      <t>ダイ</t>
    </rPh>
    <rPh sb="2" eb="3">
      <t>ジ</t>
    </rPh>
    <rPh sb="3" eb="5">
      <t>セイサン</t>
    </rPh>
    <rPh sb="5" eb="7">
      <t>ユウハツ</t>
    </rPh>
    <rPh sb="7" eb="8">
      <t>ガク</t>
    </rPh>
    <phoneticPr fontId="4"/>
  </si>
  <si>
    <t>粗付加価値誘発額</t>
    <rPh sb="0" eb="1">
      <t>ホボ</t>
    </rPh>
    <rPh sb="1" eb="3">
      <t>フカ</t>
    </rPh>
    <rPh sb="3" eb="5">
      <t>カチ</t>
    </rPh>
    <rPh sb="5" eb="7">
      <t>ユウハツ</t>
    </rPh>
    <rPh sb="7" eb="8">
      <t>ガク</t>
    </rPh>
    <phoneticPr fontId="4"/>
  </si>
  <si>
    <t>雇用者所得誘発額</t>
    <rPh sb="0" eb="3">
      <t>コヨウシャ</t>
    </rPh>
    <rPh sb="3" eb="5">
      <t>ショトク</t>
    </rPh>
    <rPh sb="5" eb="8">
      <t>ユウハツガク</t>
    </rPh>
    <phoneticPr fontId="4"/>
  </si>
  <si>
    <t>生産誘発額</t>
    <rPh sb="0" eb="2">
      <t>セイサン</t>
    </rPh>
    <rPh sb="2" eb="4">
      <t>ユウハツ</t>
    </rPh>
    <rPh sb="4" eb="5">
      <t>ガク</t>
    </rPh>
    <phoneticPr fontId="4"/>
  </si>
  <si>
    <t>就業誘
発者数</t>
    <phoneticPr fontId="4"/>
  </si>
  <si>
    <t>就業誘発者数計</t>
    <rPh sb="6" eb="7">
      <t>ケイ</t>
    </rPh>
    <phoneticPr fontId="4"/>
  </si>
  <si>
    <t>雇用誘
発者数</t>
    <phoneticPr fontId="4"/>
  </si>
  <si>
    <t>雇用誘発者数計</t>
    <rPh sb="6" eb="7">
      <t>ケイ</t>
    </rPh>
    <phoneticPr fontId="4"/>
  </si>
  <si>
    <t>A</t>
    <phoneticPr fontId="4"/>
  </si>
  <si>
    <t>B=A×自給率（調整）</t>
    <rPh sb="4" eb="7">
      <t>ジキュウリツ</t>
    </rPh>
    <rPh sb="8" eb="10">
      <t>チョウセイ</t>
    </rPh>
    <phoneticPr fontId="4"/>
  </si>
  <si>
    <t>C=B×粗付加価値率</t>
    <rPh sb="4" eb="7">
      <t>ソフカ</t>
    </rPh>
    <rPh sb="7" eb="9">
      <t>カチ</t>
    </rPh>
    <rPh sb="9" eb="10">
      <t>リツ</t>
    </rPh>
    <phoneticPr fontId="4"/>
  </si>
  <si>
    <t>D=B×雇用者所得率</t>
    <rPh sb="4" eb="7">
      <t>コヨウシャ</t>
    </rPh>
    <rPh sb="7" eb="10">
      <t>ショトクリツ</t>
    </rPh>
    <phoneticPr fontId="4"/>
  </si>
  <si>
    <t>E=B×投入係数</t>
    <rPh sb="4" eb="6">
      <t>トウニュウ</t>
    </rPh>
    <rPh sb="6" eb="8">
      <t>ケイスウ</t>
    </rPh>
    <phoneticPr fontId="4"/>
  </si>
  <si>
    <t>F=E×自給率</t>
    <rPh sb="4" eb="7">
      <t>ジキュウリツ</t>
    </rPh>
    <phoneticPr fontId="4"/>
  </si>
  <si>
    <t>G=E×移輸入率</t>
    <rPh sb="4" eb="5">
      <t>イ</t>
    </rPh>
    <rPh sb="5" eb="7">
      <t>ユニュウ</t>
    </rPh>
    <phoneticPr fontId="4"/>
  </si>
  <si>
    <t>H=逆行列係数×F</t>
    <rPh sb="2" eb="5">
      <t>ギャクギョウレツ</t>
    </rPh>
    <rPh sb="5" eb="7">
      <t>ケイスウ</t>
    </rPh>
    <phoneticPr fontId="4"/>
  </si>
  <si>
    <t>I=H×粗付加価値率</t>
    <rPh sb="4" eb="7">
      <t>ソフカ</t>
    </rPh>
    <rPh sb="7" eb="9">
      <t>カチ</t>
    </rPh>
    <rPh sb="9" eb="10">
      <t>リツ</t>
    </rPh>
    <phoneticPr fontId="4"/>
  </si>
  <si>
    <t>J=H×雇用者所得率</t>
    <rPh sb="4" eb="7">
      <t>コヨウシャ</t>
    </rPh>
    <rPh sb="7" eb="10">
      <t>ショトクリツ</t>
    </rPh>
    <phoneticPr fontId="4"/>
  </si>
  <si>
    <t>K</t>
    <phoneticPr fontId="4"/>
  </si>
  <si>
    <t>L=(D+J)×K</t>
    <phoneticPr fontId="4"/>
  </si>
  <si>
    <t>M=L×消費支出構成</t>
    <rPh sb="4" eb="6">
      <t>ショウヒ</t>
    </rPh>
    <rPh sb="6" eb="8">
      <t>シシュツ</t>
    </rPh>
    <rPh sb="8" eb="10">
      <t>コウセイ</t>
    </rPh>
    <phoneticPr fontId="4"/>
  </si>
  <si>
    <t>N=M×自給率</t>
    <rPh sb="4" eb="7">
      <t>ジキュウリツ</t>
    </rPh>
    <phoneticPr fontId="4"/>
  </si>
  <si>
    <t>O=M×移輸入率</t>
    <rPh sb="4" eb="5">
      <t>イ</t>
    </rPh>
    <rPh sb="5" eb="7">
      <t>ユニュウ</t>
    </rPh>
    <rPh sb="7" eb="8">
      <t>リツ</t>
    </rPh>
    <phoneticPr fontId="4"/>
  </si>
  <si>
    <t>P=逆行列係数×N</t>
    <rPh sb="2" eb="5">
      <t>ギャクギョウレツ</t>
    </rPh>
    <rPh sb="5" eb="7">
      <t>ケイスウ</t>
    </rPh>
    <phoneticPr fontId="4"/>
  </si>
  <si>
    <t>Q=P×粗付加価値率</t>
    <rPh sb="4" eb="7">
      <t>ソフカ</t>
    </rPh>
    <rPh sb="7" eb="9">
      <t>カチ</t>
    </rPh>
    <rPh sb="9" eb="10">
      <t>リツ</t>
    </rPh>
    <phoneticPr fontId="4"/>
  </si>
  <si>
    <t>R=P×雇用者所得率</t>
    <rPh sb="4" eb="7">
      <t>コヨウシャ</t>
    </rPh>
    <rPh sb="7" eb="10">
      <t>ショトクリツ</t>
    </rPh>
    <phoneticPr fontId="4"/>
  </si>
  <si>
    <t>B+H+P</t>
    <phoneticPr fontId="4"/>
  </si>
  <si>
    <t>C+I+Q</t>
    <phoneticPr fontId="4"/>
  </si>
  <si>
    <t>D+J+R</t>
    <phoneticPr fontId="4"/>
  </si>
  <si>
    <t>B×就業係数</t>
    <rPh sb="2" eb="4">
      <t>シュウギョウ</t>
    </rPh>
    <rPh sb="4" eb="6">
      <t>ケイスウ</t>
    </rPh>
    <phoneticPr fontId="4"/>
  </si>
  <si>
    <t>H×就業係数</t>
    <rPh sb="2" eb="4">
      <t>シュウギョウ</t>
    </rPh>
    <rPh sb="4" eb="6">
      <t>ケイスウ</t>
    </rPh>
    <phoneticPr fontId="4"/>
  </si>
  <si>
    <t>P×就業係数</t>
    <rPh sb="2" eb="4">
      <t>シュウギョウ</t>
    </rPh>
    <rPh sb="4" eb="6">
      <t>ケイスウ</t>
    </rPh>
    <phoneticPr fontId="4"/>
  </si>
  <si>
    <t>B×雇用係数</t>
    <rPh sb="2" eb="4">
      <t>コヨウ</t>
    </rPh>
    <rPh sb="4" eb="6">
      <t>ケイスウ</t>
    </rPh>
    <phoneticPr fontId="4"/>
  </si>
  <si>
    <t>H×雇用係数</t>
    <rPh sb="2" eb="4">
      <t>コヨウ</t>
    </rPh>
    <rPh sb="4" eb="6">
      <t>ケイスウ</t>
    </rPh>
    <phoneticPr fontId="4"/>
  </si>
  <si>
    <t>P×雇用係数</t>
    <rPh sb="2" eb="4">
      <t>コヨウ</t>
    </rPh>
    <rPh sb="4" eb="6">
      <t>ケイスウ</t>
    </rPh>
    <phoneticPr fontId="4"/>
  </si>
  <si>
    <t>耕種農業</t>
    <rPh sb="0" eb="1">
      <t>コウ</t>
    </rPh>
    <rPh sb="1" eb="2">
      <t>シュ</t>
    </rPh>
    <rPh sb="2" eb="4">
      <t>ノウギョウ</t>
    </rPh>
    <phoneticPr fontId="1" alignment="distributed"/>
  </si>
  <si>
    <t>畜産</t>
    <rPh sb="0" eb="2">
      <t>チクサン</t>
    </rPh>
    <phoneticPr fontId="1" alignment="distributed"/>
  </si>
  <si>
    <t>農業サービス</t>
    <rPh sb="0" eb="2">
      <t>ノウギョウ</t>
    </rPh>
    <rPh sb="2" eb="6">
      <t>サービス</t>
    </rPh>
    <phoneticPr fontId="1" alignment="distributed"/>
  </si>
  <si>
    <t>林業</t>
    <rPh sb="0" eb="2">
      <t>リンギョウ</t>
    </rPh>
    <phoneticPr fontId="1" alignment="distributed"/>
  </si>
  <si>
    <t>漁業</t>
    <rPh sb="0" eb="2">
      <t>ギョギョウ</t>
    </rPh>
    <phoneticPr fontId="1" alignment="distributed"/>
  </si>
  <si>
    <t>石炭・原油・天然ガス</t>
    <rPh sb="0" eb="2">
      <t>セキタン</t>
    </rPh>
    <rPh sb="3" eb="5">
      <t>ゲンユ</t>
    </rPh>
    <rPh sb="6" eb="8">
      <t>テンネン</t>
    </rPh>
    <rPh sb="8" eb="10">
      <t>ガス</t>
    </rPh>
    <phoneticPr fontId="1" alignment="distributed"/>
  </si>
  <si>
    <t>食料品</t>
    <rPh sb="0" eb="3">
      <t>ショクリョウヒン</t>
    </rPh>
    <phoneticPr fontId="1" alignment="distributed"/>
  </si>
  <si>
    <t>飲料</t>
    <rPh sb="0" eb="2">
      <t>インリョウ</t>
    </rPh>
    <phoneticPr fontId="1" alignment="distributed"/>
  </si>
  <si>
    <t>飼料・有機質肥料（別掲を除く。）</t>
    <rPh sb="0" eb="2">
      <t>シリョウ</t>
    </rPh>
    <rPh sb="3" eb="6">
      <t>ユウキシツ</t>
    </rPh>
    <rPh sb="6" eb="8">
      <t>ヒリョウ</t>
    </rPh>
    <rPh sb="9" eb="11">
      <t>ベッケイ</t>
    </rPh>
    <rPh sb="12" eb="14">
      <t>ノゾク</t>
    </rPh>
    <phoneticPr fontId="1" alignment="distributed"/>
  </si>
  <si>
    <t>繊維工業製品</t>
    <rPh sb="0" eb="2">
      <t>センイ</t>
    </rPh>
    <rPh sb="2" eb="4">
      <t>コウギョウ</t>
    </rPh>
    <rPh sb="4" eb="6">
      <t>セイヒン</t>
    </rPh>
    <phoneticPr fontId="1" alignment="distributed"/>
  </si>
  <si>
    <t>衣服・その他の繊維既製品</t>
    <rPh sb="0" eb="2">
      <t>イフク</t>
    </rPh>
    <rPh sb="3" eb="6">
      <t>ソノタ</t>
    </rPh>
    <rPh sb="7" eb="9">
      <t>センイ</t>
    </rPh>
    <rPh sb="9" eb="12">
      <t>キセイヒン</t>
    </rPh>
    <phoneticPr fontId="1" alignment="distributed"/>
  </si>
  <si>
    <t>木材・木製品</t>
    <rPh sb="0" eb="2">
      <t>モクザイ</t>
    </rPh>
    <rPh sb="3" eb="4">
      <t>モク</t>
    </rPh>
    <rPh sb="4" eb="6">
      <t>セイヒン</t>
    </rPh>
    <phoneticPr fontId="1" alignment="distributed"/>
  </si>
  <si>
    <t>家具・装備品</t>
    <rPh sb="0" eb="2">
      <t>カグ</t>
    </rPh>
    <rPh sb="3" eb="4">
      <t>ソウ</t>
    </rPh>
    <rPh sb="4" eb="6">
      <t>ビヒン</t>
    </rPh>
    <phoneticPr fontId="1" alignment="distributed"/>
  </si>
  <si>
    <t>パルプ・紙・板紙・加工紙</t>
    <rPh sb="0" eb="3">
      <t>パルプ</t>
    </rPh>
    <rPh sb="4" eb="5">
      <t>カミ</t>
    </rPh>
    <rPh sb="6" eb="8">
      <t>イタガミ</t>
    </rPh>
    <rPh sb="9" eb="12">
      <t>カコウシ</t>
    </rPh>
    <phoneticPr fontId="1" alignment="distributed"/>
  </si>
  <si>
    <t>紙加工品</t>
    <rPh sb="0" eb="1">
      <t>カミ</t>
    </rPh>
    <rPh sb="1" eb="4">
      <t>カコウヒン</t>
    </rPh>
    <phoneticPr fontId="1" alignment="distributed"/>
  </si>
  <si>
    <t>印刷・製版・製本</t>
    <rPh sb="0" eb="2">
      <t>インサツ</t>
    </rPh>
    <rPh sb="3" eb="5">
      <t>セイハン</t>
    </rPh>
    <rPh sb="6" eb="8">
      <t>セイホン</t>
    </rPh>
    <phoneticPr fontId="1" alignment="distributed"/>
  </si>
  <si>
    <t>化学肥料</t>
    <rPh sb="0" eb="2">
      <t>カガク</t>
    </rPh>
    <rPh sb="2" eb="4">
      <t>ヒリョウ</t>
    </rPh>
    <phoneticPr fontId="1" alignment="distributed"/>
  </si>
  <si>
    <t>無機化学工業製品</t>
    <rPh sb="0" eb="2">
      <t>ムキ</t>
    </rPh>
    <rPh sb="2" eb="4">
      <t>カガク</t>
    </rPh>
    <rPh sb="4" eb="6">
      <t>コウギョウ</t>
    </rPh>
    <rPh sb="6" eb="8">
      <t>セイヒン</t>
    </rPh>
    <phoneticPr fontId="1" alignment="distributed"/>
  </si>
  <si>
    <t>石油化学系基礎製品</t>
    <rPh sb="0" eb="9">
      <t>セキユカガクケイキソセイヒン</t>
    </rPh>
    <phoneticPr fontId="1"/>
  </si>
  <si>
    <r>
      <rPr>
        <sz val="7"/>
        <rFont val="ＭＳ ゴシック"/>
        <family val="3"/>
        <charset val="128"/>
      </rPr>
      <t>有機化学工業製品</t>
    </r>
    <r>
      <rPr>
        <sz val="6"/>
        <rFont val="ＭＳ ゴシック"/>
        <family val="3"/>
        <charset val="128"/>
      </rPr>
      <t>（石油化学系基礎製品・合成樹脂を除く。）</t>
    </r>
    <rPh sb="0" eb="2">
      <t>ユウキ</t>
    </rPh>
    <rPh sb="2" eb="4">
      <t>カガク</t>
    </rPh>
    <rPh sb="4" eb="6">
      <t>コウギョウ</t>
    </rPh>
    <rPh sb="6" eb="8">
      <t>セイヒン</t>
    </rPh>
    <rPh sb="9" eb="11">
      <t>セキユ</t>
    </rPh>
    <rPh sb="11" eb="14">
      <t>カガクケイ</t>
    </rPh>
    <rPh sb="14" eb="16">
      <t>キソ</t>
    </rPh>
    <rPh sb="16" eb="18">
      <t>セイヒン</t>
    </rPh>
    <rPh sb="19" eb="21">
      <t>ゴウセイ</t>
    </rPh>
    <rPh sb="21" eb="23">
      <t>ジュシ</t>
    </rPh>
    <rPh sb="24" eb="25">
      <t>ノゾ</t>
    </rPh>
    <phoneticPr fontId="1"/>
  </si>
  <si>
    <t>合成樹脂</t>
    <rPh sb="0" eb="2">
      <t>ゴウセイ</t>
    </rPh>
    <rPh sb="2" eb="4">
      <t>ジュシ</t>
    </rPh>
    <phoneticPr fontId="1" alignment="distributed"/>
  </si>
  <si>
    <t>化学繊維</t>
    <rPh sb="0" eb="2">
      <t>カガク</t>
    </rPh>
    <rPh sb="2" eb="4">
      <t>センイ</t>
    </rPh>
    <phoneticPr fontId="1" alignment="distributed"/>
  </si>
  <si>
    <t>医薬品</t>
    <rPh sb="0" eb="1">
      <t>イ</t>
    </rPh>
    <rPh sb="1" eb="3">
      <t>ヤクヒン</t>
    </rPh>
    <phoneticPr fontId="1" alignment="distributed"/>
  </si>
  <si>
    <t>化学最終製品（医薬品を除く。）</t>
    <rPh sb="0" eb="2">
      <t>カガク</t>
    </rPh>
    <rPh sb="2" eb="4">
      <t>サイシュウ</t>
    </rPh>
    <rPh sb="4" eb="6">
      <t>セイヒン</t>
    </rPh>
    <rPh sb="7" eb="8">
      <t>イ</t>
    </rPh>
    <rPh sb="8" eb="10">
      <t>ヤクヒン</t>
    </rPh>
    <rPh sb="11" eb="13">
      <t>ノゾク</t>
    </rPh>
    <phoneticPr fontId="1" alignment="distributed"/>
  </si>
  <si>
    <t>石油製品</t>
    <rPh sb="0" eb="2">
      <t>セキユ</t>
    </rPh>
    <rPh sb="2" eb="4">
      <t>セイヒン</t>
    </rPh>
    <phoneticPr fontId="1" alignment="distributed"/>
  </si>
  <si>
    <t>石炭製品</t>
    <rPh sb="0" eb="2">
      <t>セキタン</t>
    </rPh>
    <rPh sb="2" eb="4">
      <t>セイヒン</t>
    </rPh>
    <phoneticPr fontId="1" alignment="distributed"/>
  </si>
  <si>
    <t>プラスチック製品</t>
    <rPh sb="0" eb="6">
      <t>プラスチック</t>
    </rPh>
    <rPh sb="6" eb="8">
      <t>セイヒン</t>
    </rPh>
    <phoneticPr fontId="1" alignment="distributed"/>
  </si>
  <si>
    <t>ゴム製品</t>
    <rPh sb="0" eb="2">
      <t>ゴム</t>
    </rPh>
    <rPh sb="2" eb="4">
      <t>セイヒン</t>
    </rPh>
    <phoneticPr fontId="1" alignment="distributed"/>
  </si>
  <si>
    <t>なめし革・革製品・毛皮</t>
    <rPh sb="0" eb="11">
      <t>ナメシガワ・カワセイヒン・ケガワ</t>
    </rPh>
    <phoneticPr fontId="1"/>
  </si>
  <si>
    <t>ガラス・ガラス製品</t>
    <rPh sb="0" eb="3">
      <t>ガラス</t>
    </rPh>
    <rPh sb="4" eb="7">
      <t>ガラス</t>
    </rPh>
    <rPh sb="7" eb="9">
      <t>セイヒン</t>
    </rPh>
    <phoneticPr fontId="1" alignment="distributed"/>
  </si>
  <si>
    <t>セメント・セメント製品</t>
    <rPh sb="0" eb="4">
      <t>セメント</t>
    </rPh>
    <rPh sb="5" eb="9">
      <t>セメント</t>
    </rPh>
    <rPh sb="9" eb="11">
      <t>セイヒン</t>
    </rPh>
    <phoneticPr fontId="1" alignment="distributed"/>
  </si>
  <si>
    <t>陶磁器</t>
    <rPh sb="0" eb="3">
      <t>トウジキ</t>
    </rPh>
    <phoneticPr fontId="1" alignment="distributed"/>
  </si>
  <si>
    <t>その他の窯業・土石製品</t>
    <rPh sb="0" eb="3">
      <t>ソノタ</t>
    </rPh>
    <rPh sb="4" eb="6">
      <t>ヨウギョウ</t>
    </rPh>
    <rPh sb="7" eb="9">
      <t>ドセキ</t>
    </rPh>
    <rPh sb="9" eb="11">
      <t>セイヒン</t>
    </rPh>
    <phoneticPr fontId="1" alignment="distributed"/>
  </si>
  <si>
    <t>銑鉄・粗鋼</t>
    <rPh sb="0" eb="2">
      <t>センテツ</t>
    </rPh>
    <rPh sb="3" eb="5">
      <t>ソコウ</t>
    </rPh>
    <phoneticPr fontId="1" alignment="distributed"/>
  </si>
  <si>
    <t>鋼材</t>
    <rPh sb="0" eb="2">
      <t>コウザイ</t>
    </rPh>
    <phoneticPr fontId="1" alignment="distributed"/>
  </si>
  <si>
    <t>その他の鉄鋼製品</t>
    <rPh sb="0" eb="3">
      <t>ソノタ</t>
    </rPh>
    <rPh sb="4" eb="6">
      <t>テッコウ</t>
    </rPh>
    <rPh sb="6" eb="8">
      <t>セイヒン</t>
    </rPh>
    <phoneticPr fontId="1" alignment="distributed"/>
  </si>
  <si>
    <t>非鉄金属製錬・精製</t>
    <rPh sb="0" eb="2">
      <t>ヒテツ</t>
    </rPh>
    <rPh sb="2" eb="4">
      <t>キンゾク</t>
    </rPh>
    <rPh sb="4" eb="6">
      <t>セイレン</t>
    </rPh>
    <rPh sb="7" eb="9">
      <t>セイセイ</t>
    </rPh>
    <phoneticPr fontId="1" alignment="distributed"/>
  </si>
  <si>
    <t>非鉄金属加工製品</t>
    <rPh sb="0" eb="2">
      <t>ヒテツ</t>
    </rPh>
    <rPh sb="2" eb="4">
      <t>キンゾク</t>
    </rPh>
    <rPh sb="4" eb="6">
      <t>カコウ</t>
    </rPh>
    <rPh sb="6" eb="8">
      <t>セイヒン</t>
    </rPh>
    <phoneticPr fontId="1" alignment="distributed"/>
  </si>
  <si>
    <t>その他の金属製品</t>
    <rPh sb="0" eb="3">
      <t>ソノタ</t>
    </rPh>
    <rPh sb="4" eb="6">
      <t>キンゾク</t>
    </rPh>
    <rPh sb="6" eb="8">
      <t>セイヒン</t>
    </rPh>
    <phoneticPr fontId="1" alignment="distributed"/>
  </si>
  <si>
    <t>はん用機械</t>
    <rPh sb="0" eb="3">
      <t>ハンヨウ</t>
    </rPh>
    <rPh sb="3" eb="5">
      <t>キカイ</t>
    </rPh>
    <phoneticPr fontId="1" alignment="distributed"/>
  </si>
  <si>
    <t>生産用機械</t>
    <rPh sb="0" eb="3">
      <t>セイサンヨウ</t>
    </rPh>
    <rPh sb="3" eb="5">
      <t>キカイ</t>
    </rPh>
    <phoneticPr fontId="1" alignment="distributed"/>
  </si>
  <si>
    <t>業務用機械</t>
    <rPh sb="0" eb="3">
      <t>ギョウムヨウ</t>
    </rPh>
    <rPh sb="3" eb="5">
      <t>キカイ</t>
    </rPh>
    <phoneticPr fontId="1" alignment="distributed"/>
  </si>
  <si>
    <t>電子デバイス</t>
    <rPh sb="0" eb="2">
      <t>デンシ</t>
    </rPh>
    <rPh sb="2" eb="6">
      <t>デバイス</t>
    </rPh>
    <phoneticPr fontId="1" alignment="distributed"/>
  </si>
  <si>
    <t>その他の電子部品</t>
    <rPh sb="0" eb="3">
      <t>ソノタ</t>
    </rPh>
    <rPh sb="4" eb="6">
      <t>デンシ</t>
    </rPh>
    <rPh sb="6" eb="8">
      <t>ブヒン</t>
    </rPh>
    <phoneticPr fontId="1" alignment="distributed"/>
  </si>
  <si>
    <t>産業用電気機器</t>
    <rPh sb="0" eb="3">
      <t>サンギョウヨウ</t>
    </rPh>
    <rPh sb="3" eb="5">
      <t>デンキ</t>
    </rPh>
    <rPh sb="5" eb="7">
      <t>キキ</t>
    </rPh>
    <phoneticPr fontId="1" alignment="distributed"/>
  </si>
  <si>
    <t>民生用電気機器</t>
    <rPh sb="0" eb="3">
      <t>ミンセイヨウ</t>
    </rPh>
    <rPh sb="3" eb="5">
      <t>デンキ</t>
    </rPh>
    <rPh sb="5" eb="7">
      <t>キキ</t>
    </rPh>
    <phoneticPr fontId="1" alignment="distributed"/>
  </si>
  <si>
    <t>電子応用装置・電気計測器</t>
    <rPh sb="0" eb="2">
      <t>デンシ</t>
    </rPh>
    <rPh sb="2" eb="4">
      <t>オウヨウ</t>
    </rPh>
    <rPh sb="4" eb="6">
      <t>ソウチ</t>
    </rPh>
    <rPh sb="7" eb="10">
      <t>デンキケイ</t>
    </rPh>
    <rPh sb="10" eb="12">
      <t>ソクキ</t>
    </rPh>
    <phoneticPr fontId="1" alignment="distributed"/>
  </si>
  <si>
    <t>その他の電気機械</t>
    <rPh sb="0" eb="3">
      <t>ソノタ</t>
    </rPh>
    <rPh sb="4" eb="6">
      <t>デンキ</t>
    </rPh>
    <rPh sb="6" eb="8">
      <t>キカイ</t>
    </rPh>
    <phoneticPr fontId="1" alignment="distributed"/>
  </si>
  <si>
    <t>電子計算機・同附属装置</t>
    <rPh sb="0" eb="2">
      <t>デンシ</t>
    </rPh>
    <rPh sb="2" eb="5">
      <t>ケイサンキ</t>
    </rPh>
    <rPh sb="6" eb="9">
      <t>ドウフゾク</t>
    </rPh>
    <rPh sb="9" eb="11">
      <t>ソウチ</t>
    </rPh>
    <phoneticPr fontId="1" alignment="distributed"/>
  </si>
  <si>
    <t>乗用車</t>
    <rPh sb="0" eb="3">
      <t>ジョウヨウシャ</t>
    </rPh>
    <phoneticPr fontId="1" alignment="distributed"/>
  </si>
  <si>
    <t>その他の自動車</t>
    <rPh sb="0" eb="3">
      <t>ソノタ</t>
    </rPh>
    <rPh sb="4" eb="7">
      <t>ジドウシャ</t>
    </rPh>
    <phoneticPr fontId="1" alignment="distributed"/>
  </si>
  <si>
    <t>自動車部品・同附属品</t>
    <rPh sb="0" eb="3">
      <t>ジドウシャ</t>
    </rPh>
    <rPh sb="3" eb="5">
      <t>ブヒン</t>
    </rPh>
    <rPh sb="6" eb="10">
      <t>ドウフゾクヒン</t>
    </rPh>
    <phoneticPr fontId="1" alignment="distributed"/>
  </si>
  <si>
    <t>船舶・同修理</t>
    <rPh sb="0" eb="2">
      <t>センパク</t>
    </rPh>
    <rPh sb="3" eb="6">
      <t>ドウシュウリ</t>
    </rPh>
    <phoneticPr fontId="1" alignment="distributed"/>
  </si>
  <si>
    <t>その他の輸送機械・同修理</t>
    <rPh sb="0" eb="3">
      <t>ソノタ</t>
    </rPh>
    <rPh sb="4" eb="6">
      <t>ユソウ</t>
    </rPh>
    <rPh sb="6" eb="8">
      <t>キカイ</t>
    </rPh>
    <rPh sb="9" eb="12">
      <t>ドウシュウリ</t>
    </rPh>
    <phoneticPr fontId="1" alignment="distributed"/>
  </si>
  <si>
    <t>その他の製造工業製品</t>
    <rPh sb="0" eb="3">
      <t>ソノタ</t>
    </rPh>
    <rPh sb="4" eb="6">
      <t>セイゾウ</t>
    </rPh>
    <rPh sb="6" eb="8">
      <t>コウギョウ</t>
    </rPh>
    <rPh sb="8" eb="10">
      <t>セイヒン</t>
    </rPh>
    <phoneticPr fontId="1" alignment="distributed"/>
  </si>
  <si>
    <t>再生資源回収・加工処理</t>
    <rPh sb="0" eb="2">
      <t>サイセイ</t>
    </rPh>
    <rPh sb="2" eb="4">
      <t>シゲン</t>
    </rPh>
    <rPh sb="4" eb="6">
      <t>カイシュウ</t>
    </rPh>
    <rPh sb="7" eb="9">
      <t>カコウ</t>
    </rPh>
    <rPh sb="9" eb="11">
      <t>ショリ</t>
    </rPh>
    <phoneticPr fontId="1" alignment="distributed"/>
  </si>
  <si>
    <t>建築</t>
    <rPh sb="0" eb="2">
      <t>ケンチク</t>
    </rPh>
    <phoneticPr fontId="1" alignment="distributed"/>
  </si>
  <si>
    <t>建設補修</t>
    <rPh sb="0" eb="2">
      <t>ケンセツ</t>
    </rPh>
    <rPh sb="2" eb="4">
      <t>ホシュウ</t>
    </rPh>
    <phoneticPr fontId="1" alignment="distributed"/>
  </si>
  <si>
    <t>公共事業</t>
    <rPh sb="0" eb="2">
      <t>コウキョウ</t>
    </rPh>
    <rPh sb="2" eb="4">
      <t>ジギョウ</t>
    </rPh>
    <phoneticPr fontId="1" alignment="distributed"/>
  </si>
  <si>
    <t>その他の土木建設</t>
    <rPh sb="0" eb="3">
      <t>ソノタ</t>
    </rPh>
    <rPh sb="4" eb="6">
      <t>ドボク</t>
    </rPh>
    <rPh sb="6" eb="8">
      <t>ケンセツ</t>
    </rPh>
    <phoneticPr fontId="1" alignment="distributed"/>
  </si>
  <si>
    <t>ガス・熱供給</t>
    <rPh sb="0" eb="2">
      <t>ガス</t>
    </rPh>
    <rPh sb="3" eb="4">
      <t>ネツ</t>
    </rPh>
    <rPh sb="4" eb="6">
      <t>キョウキュウ</t>
    </rPh>
    <phoneticPr fontId="1" alignment="distributed"/>
  </si>
  <si>
    <t>水道</t>
    <rPh sb="0" eb="2">
      <t>スイドウ</t>
    </rPh>
    <phoneticPr fontId="1" alignment="distributed"/>
  </si>
  <si>
    <t>廃棄物処理</t>
    <rPh sb="0" eb="3">
      <t>ハイキブツ</t>
    </rPh>
    <rPh sb="3" eb="5">
      <t>ショリ</t>
    </rPh>
    <phoneticPr fontId="1" alignment="distributed"/>
  </si>
  <si>
    <t>商業</t>
    <rPh sb="0" eb="2">
      <t>ショウギョウ</t>
    </rPh>
    <phoneticPr fontId="1" alignment="distributed"/>
  </si>
  <si>
    <t>金融・保険</t>
    <rPh sb="0" eb="2">
      <t>キンユウ</t>
    </rPh>
    <rPh sb="3" eb="5">
      <t>ホケン</t>
    </rPh>
    <phoneticPr fontId="1" alignment="distributed"/>
  </si>
  <si>
    <t>不動産仲介及び賃貸</t>
    <rPh sb="0" eb="3">
      <t>フドウサン</t>
    </rPh>
    <rPh sb="3" eb="5">
      <t>チュウカイ</t>
    </rPh>
    <rPh sb="5" eb="7">
      <t>オヨビ</t>
    </rPh>
    <rPh sb="7" eb="9">
      <t>チンタイ</t>
    </rPh>
    <phoneticPr fontId="1" alignment="distributed"/>
  </si>
  <si>
    <t>住宅賃貸料</t>
    <rPh sb="0" eb="2">
      <t>ジュウタク</t>
    </rPh>
    <rPh sb="2" eb="5">
      <t>チンタイリョウ</t>
    </rPh>
    <phoneticPr fontId="1" alignment="distributed"/>
  </si>
  <si>
    <t>住宅賃貸料（帰属家賃）</t>
    <rPh sb="0" eb="2">
      <t>ジュウタク</t>
    </rPh>
    <rPh sb="2" eb="5">
      <t>チンタイリョウ</t>
    </rPh>
    <rPh sb="6" eb="8">
      <t>キゾク</t>
    </rPh>
    <rPh sb="8" eb="10">
      <t>ヤチン</t>
    </rPh>
    <phoneticPr fontId="1" alignment="distributed"/>
  </si>
  <si>
    <t>鉄道輸送</t>
    <rPh sb="0" eb="2">
      <t>テツドウ</t>
    </rPh>
    <rPh sb="2" eb="4">
      <t>ユソウ</t>
    </rPh>
    <phoneticPr fontId="1" alignment="distributed"/>
  </si>
  <si>
    <t>道路輸送（自家輸送を除く。）</t>
    <rPh sb="0" eb="2">
      <t>ドウロ</t>
    </rPh>
    <rPh sb="2" eb="4">
      <t>ユソウ</t>
    </rPh>
    <rPh sb="5" eb="7">
      <t>ジカ</t>
    </rPh>
    <rPh sb="7" eb="9">
      <t>ユソウ</t>
    </rPh>
    <rPh sb="10" eb="12">
      <t>ノゾク</t>
    </rPh>
    <phoneticPr fontId="1" alignment="distributed"/>
  </si>
  <si>
    <t>自家輸送</t>
    <rPh sb="0" eb="2">
      <t>ジカ</t>
    </rPh>
    <rPh sb="2" eb="4">
      <t>ユソウ</t>
    </rPh>
    <phoneticPr fontId="1" alignment="distributed"/>
  </si>
  <si>
    <t>水運</t>
    <rPh sb="0" eb="2">
      <t>スイウン</t>
    </rPh>
    <phoneticPr fontId="1" alignment="distributed"/>
  </si>
  <si>
    <t>航空輸送</t>
    <rPh sb="0" eb="2">
      <t>コウクウ</t>
    </rPh>
    <rPh sb="2" eb="4">
      <t>ユソウ</t>
    </rPh>
    <phoneticPr fontId="1" alignment="distributed"/>
  </si>
  <si>
    <t>貨物利用運送</t>
    <rPh sb="0" eb="2">
      <t>カモツ</t>
    </rPh>
    <rPh sb="2" eb="4">
      <t>リヨウ</t>
    </rPh>
    <rPh sb="4" eb="6">
      <t>ウンソウ</t>
    </rPh>
    <phoneticPr fontId="1" alignment="distributed"/>
  </si>
  <si>
    <t>倉庫</t>
    <rPh sb="0" eb="2">
      <t>ソウコ</t>
    </rPh>
    <phoneticPr fontId="1" alignment="distributed"/>
  </si>
  <si>
    <t>運輸附帯サービス</t>
    <rPh sb="0" eb="2">
      <t>ウンユ</t>
    </rPh>
    <rPh sb="2" eb="4">
      <t>フタイ</t>
    </rPh>
    <rPh sb="4" eb="8">
      <t>サービス</t>
    </rPh>
    <phoneticPr fontId="1" alignment="distributed"/>
  </si>
  <si>
    <t>郵便・信書便</t>
    <rPh sb="0" eb="2">
      <t>ユウビン</t>
    </rPh>
    <rPh sb="3" eb="6">
      <t>シンショビン</t>
    </rPh>
    <phoneticPr fontId="1" alignment="distributed"/>
  </si>
  <si>
    <t>通信</t>
    <rPh sb="0" eb="2">
      <t>ツウシン</t>
    </rPh>
    <phoneticPr fontId="1" alignment="distributed"/>
  </si>
  <si>
    <t>放送</t>
    <rPh sb="0" eb="2">
      <t>ホウソウ</t>
    </rPh>
    <phoneticPr fontId="1" alignment="distributed"/>
  </si>
  <si>
    <t>情報サービス</t>
    <rPh sb="0" eb="2">
      <t>ジョウホウ</t>
    </rPh>
    <rPh sb="2" eb="6">
      <t>サービス</t>
    </rPh>
    <phoneticPr fontId="1" alignment="distributed"/>
  </si>
  <si>
    <t>インターネット附随サービス</t>
    <rPh sb="0" eb="7">
      <t>インターネット</t>
    </rPh>
    <rPh sb="7" eb="9">
      <t>フズイ</t>
    </rPh>
    <rPh sb="9" eb="13">
      <t>サービス</t>
    </rPh>
    <phoneticPr fontId="1" alignment="distributed"/>
  </si>
  <si>
    <t>映像・音声・文字情報制作</t>
    <rPh sb="0" eb="2">
      <t>エイゾウ</t>
    </rPh>
    <rPh sb="3" eb="5">
      <t>オンセイ</t>
    </rPh>
    <rPh sb="6" eb="8">
      <t>モジ</t>
    </rPh>
    <rPh sb="8" eb="10">
      <t>ジョウホウ</t>
    </rPh>
    <rPh sb="10" eb="12">
      <t>セイサク</t>
    </rPh>
    <phoneticPr fontId="1" alignment="distributed"/>
  </si>
  <si>
    <t>公務</t>
    <rPh sb="0" eb="2">
      <t>コウム</t>
    </rPh>
    <phoneticPr fontId="1" alignment="distributed"/>
  </si>
  <si>
    <t>教育</t>
    <rPh sb="0" eb="2">
      <t>キョウイク</t>
    </rPh>
    <phoneticPr fontId="1" alignment="distributed"/>
  </si>
  <si>
    <t>研究</t>
    <rPh sb="0" eb="2">
      <t>ケンキュウ</t>
    </rPh>
    <phoneticPr fontId="1"/>
  </si>
  <si>
    <t>医療</t>
    <rPh sb="0" eb="2">
      <t>イリョウ</t>
    </rPh>
    <phoneticPr fontId="1" alignment="distributed"/>
  </si>
  <si>
    <t>保健衛生</t>
    <rPh sb="0" eb="2">
      <t>ホケン</t>
    </rPh>
    <rPh sb="2" eb="4">
      <t>エイセイ</t>
    </rPh>
    <phoneticPr fontId="1" alignment="distributed"/>
  </si>
  <si>
    <t>社会保険・社会福祉</t>
    <rPh sb="0" eb="2">
      <t>シャカイ</t>
    </rPh>
    <rPh sb="2" eb="4">
      <t>ホケン</t>
    </rPh>
    <rPh sb="5" eb="7">
      <t>シャカイ</t>
    </rPh>
    <rPh sb="7" eb="9">
      <t>フクシ</t>
    </rPh>
    <phoneticPr fontId="1" alignment="distributed"/>
  </si>
  <si>
    <t>介護</t>
    <rPh sb="0" eb="2">
      <t>カイゴ</t>
    </rPh>
    <phoneticPr fontId="1" alignment="distributed"/>
  </si>
  <si>
    <t>物品賃貸サービス</t>
    <rPh sb="0" eb="2">
      <t>ブッピン</t>
    </rPh>
    <rPh sb="2" eb="4">
      <t>チンタイ</t>
    </rPh>
    <rPh sb="4" eb="8">
      <t>サービス</t>
    </rPh>
    <phoneticPr fontId="1" alignment="distributed"/>
  </si>
  <si>
    <t>広告</t>
    <rPh sb="0" eb="2">
      <t>コウコク</t>
    </rPh>
    <phoneticPr fontId="1" alignment="distributed"/>
  </si>
  <si>
    <t>自動車整備・機械修理</t>
    <rPh sb="0" eb="3">
      <t>ジドウシャ</t>
    </rPh>
    <rPh sb="3" eb="5">
      <t>セイビ</t>
    </rPh>
    <rPh sb="6" eb="8">
      <t>キカイ</t>
    </rPh>
    <rPh sb="8" eb="10">
      <t>シュウリ</t>
    </rPh>
    <phoneticPr fontId="1" alignment="distributed"/>
  </si>
  <si>
    <t>その他の対事業所サービス</t>
    <rPh sb="0" eb="3">
      <t>ソノタ</t>
    </rPh>
    <rPh sb="4" eb="8">
      <t>タイジギョウショ</t>
    </rPh>
    <rPh sb="8" eb="12">
      <t>サービス</t>
    </rPh>
    <phoneticPr fontId="1" alignment="distributed"/>
  </si>
  <si>
    <t>宿泊業</t>
    <rPh sb="0" eb="3">
      <t>シュクハクギョウ</t>
    </rPh>
    <phoneticPr fontId="1" alignment="distributed"/>
  </si>
  <si>
    <t>飲食サービス</t>
    <rPh sb="0" eb="2">
      <t>インショク</t>
    </rPh>
    <rPh sb="2" eb="6">
      <t>サービス</t>
    </rPh>
    <phoneticPr fontId="1" alignment="distributed"/>
  </si>
  <si>
    <t>洗濯・理容・美容・浴場業</t>
    <rPh sb="0" eb="2">
      <t>センタク</t>
    </rPh>
    <rPh sb="3" eb="5">
      <t>リヨウ</t>
    </rPh>
    <rPh sb="6" eb="8">
      <t>ビヨウ</t>
    </rPh>
    <rPh sb="9" eb="12">
      <t>ヨクジョウギョウ</t>
    </rPh>
    <phoneticPr fontId="1" alignment="distributed"/>
  </si>
  <si>
    <t>娯楽サービス</t>
    <rPh sb="0" eb="2">
      <t>ゴラク</t>
    </rPh>
    <rPh sb="2" eb="6">
      <t>サービス</t>
    </rPh>
    <phoneticPr fontId="1" alignment="distributed"/>
  </si>
  <si>
    <t>その他の対個人サービス</t>
    <rPh sb="0" eb="3">
      <t>ソノタ</t>
    </rPh>
    <rPh sb="4" eb="5">
      <t>タイ</t>
    </rPh>
    <rPh sb="5" eb="7">
      <t>コジン</t>
    </rPh>
    <rPh sb="7" eb="11">
      <t>サービス</t>
    </rPh>
    <phoneticPr fontId="1" alignment="distributed"/>
  </si>
  <si>
    <t>事務用品</t>
    <rPh sb="0" eb="2">
      <t>ジム</t>
    </rPh>
    <rPh sb="2" eb="4">
      <t>ヨウヒン</t>
    </rPh>
    <phoneticPr fontId="1" alignment="distributed"/>
  </si>
  <si>
    <t>分類不明</t>
    <rPh sb="0" eb="2">
      <t>ブンルイ</t>
    </rPh>
    <rPh sb="2" eb="4">
      <t>フメイ</t>
    </rPh>
    <phoneticPr fontId="1" alignment="distributed"/>
  </si>
  <si>
    <t>購入者価格　→　生産者価格　への変換シート</t>
    <rPh sb="0" eb="3">
      <t>コウニュウシャ</t>
    </rPh>
    <rPh sb="3" eb="5">
      <t>カカク</t>
    </rPh>
    <rPh sb="8" eb="11">
      <t>セイサンシャ</t>
    </rPh>
    <rPh sb="11" eb="13">
      <t>カカク</t>
    </rPh>
    <rPh sb="16" eb="18">
      <t>ヘンカン</t>
    </rPh>
    <phoneticPr fontId="14"/>
  </si>
  <si>
    <t>価格の種類</t>
    <rPh sb="0" eb="2">
      <t>カカク</t>
    </rPh>
    <rPh sb="3" eb="5">
      <t>シュルイ</t>
    </rPh>
    <phoneticPr fontId="14"/>
  </si>
  <si>
    <r>
      <t xml:space="preserve">最終需要額
</t>
    </r>
    <r>
      <rPr>
        <sz val="9"/>
        <rFont val="ＭＳ ゴシック"/>
        <family val="3"/>
        <charset val="128"/>
      </rPr>
      <t>(購入者価格)</t>
    </r>
    <rPh sb="0" eb="2">
      <t>サイシュウ</t>
    </rPh>
    <rPh sb="2" eb="4">
      <t>ジュヨウ</t>
    </rPh>
    <rPh sb="4" eb="5">
      <t>ガク</t>
    </rPh>
    <rPh sb="7" eb="10">
      <t>コウニュウシャ</t>
    </rPh>
    <rPh sb="10" eb="12">
      <t>カカク</t>
    </rPh>
    <phoneticPr fontId="14"/>
  </si>
  <si>
    <t>マージン率</t>
    <rPh sb="4" eb="5">
      <t>リツ</t>
    </rPh>
    <phoneticPr fontId="14"/>
  </si>
  <si>
    <r>
      <t xml:space="preserve">マージン額 </t>
    </r>
    <r>
      <rPr>
        <sz val="10"/>
        <rFont val="ＭＳ ゴシック"/>
        <family val="3"/>
        <charset val="128"/>
      </rPr>
      <t>j=k+l+m+n+o+p+q+r</t>
    </r>
    <rPh sb="4" eb="5">
      <t>ガク</t>
    </rPh>
    <phoneticPr fontId="14"/>
  </si>
  <si>
    <t>マージン額の振り分け</t>
    <rPh sb="4" eb="5">
      <t>ガク</t>
    </rPh>
    <rPh sb="6" eb="7">
      <t>フ</t>
    </rPh>
    <rPh sb="8" eb="9">
      <t>ワ</t>
    </rPh>
    <phoneticPr fontId="14"/>
  </si>
  <si>
    <r>
      <t xml:space="preserve">最終需要額
</t>
    </r>
    <r>
      <rPr>
        <sz val="9"/>
        <rFont val="ＭＳ ゴシック"/>
        <family val="3"/>
        <charset val="128"/>
      </rPr>
      <t>(生産者価格)</t>
    </r>
    <rPh sb="0" eb="2">
      <t>サイシュウ</t>
    </rPh>
    <rPh sb="2" eb="4">
      <t>ジュヨウ</t>
    </rPh>
    <rPh sb="4" eb="5">
      <t>ガク</t>
    </rPh>
    <rPh sb="7" eb="10">
      <t>セイサンシャ</t>
    </rPh>
    <rPh sb="10" eb="12">
      <t>カカク</t>
    </rPh>
    <phoneticPr fontId="14"/>
  </si>
  <si>
    <t>部　　　 　門　 　　　名</t>
  </si>
  <si>
    <t>卸売</t>
    <phoneticPr fontId="14"/>
  </si>
  <si>
    <t>小売</t>
    <phoneticPr fontId="14"/>
  </si>
  <si>
    <t>鉄道</t>
    <phoneticPr fontId="14"/>
  </si>
  <si>
    <t>道路</t>
    <phoneticPr fontId="14"/>
  </si>
  <si>
    <t>水運</t>
    <phoneticPr fontId="14"/>
  </si>
  <si>
    <t>航空</t>
    <phoneticPr fontId="14"/>
  </si>
  <si>
    <t>利用運送</t>
    <phoneticPr fontId="14"/>
  </si>
  <si>
    <t>倉庫</t>
    <phoneticPr fontId="14"/>
  </si>
  <si>
    <t>卸売</t>
  </si>
  <si>
    <t>小売</t>
  </si>
  <si>
    <t>鉄道</t>
  </si>
  <si>
    <t>道路</t>
  </si>
  <si>
    <t>航空</t>
  </si>
  <si>
    <t>利用運送</t>
    <rPh sb="0" eb="4">
      <t>リヨウウンソウ</t>
    </rPh>
    <phoneticPr fontId="14"/>
  </si>
  <si>
    <t>a</t>
    <phoneticPr fontId="14"/>
  </si>
  <si>
    <t>b</t>
    <phoneticPr fontId="14"/>
  </si>
  <si>
    <t>c</t>
    <phoneticPr fontId="14"/>
  </si>
  <si>
    <t>d</t>
    <phoneticPr fontId="14"/>
  </si>
  <si>
    <t>e</t>
    <phoneticPr fontId="14"/>
  </si>
  <si>
    <t>f</t>
    <phoneticPr fontId="14"/>
  </si>
  <si>
    <t>g</t>
    <phoneticPr fontId="14"/>
  </si>
  <si>
    <t>h</t>
    <phoneticPr fontId="14"/>
  </si>
  <si>
    <t>I</t>
    <phoneticPr fontId="14"/>
  </si>
  <si>
    <r>
      <t>k</t>
    </r>
    <r>
      <rPr>
        <sz val="10"/>
        <rFont val="ＭＳ ゴシック"/>
        <family val="3"/>
        <charset val="128"/>
      </rPr>
      <t>=a×b</t>
    </r>
    <phoneticPr fontId="14"/>
  </si>
  <si>
    <r>
      <t>l</t>
    </r>
    <r>
      <rPr>
        <sz val="10"/>
        <rFont val="ＭＳ ゴシック"/>
        <family val="3"/>
        <charset val="128"/>
      </rPr>
      <t>=a</t>
    </r>
    <r>
      <rPr>
        <sz val="10"/>
        <rFont val="ＭＳ ゴシック"/>
        <family val="3"/>
        <charset val="128"/>
      </rPr>
      <t>×</t>
    </r>
    <r>
      <rPr>
        <sz val="10"/>
        <rFont val="ＭＳ ゴシック"/>
        <family val="3"/>
        <charset val="128"/>
      </rPr>
      <t>c</t>
    </r>
    <phoneticPr fontId="14"/>
  </si>
  <si>
    <r>
      <t>m</t>
    </r>
    <r>
      <rPr>
        <sz val="10"/>
        <rFont val="ＭＳ ゴシック"/>
        <family val="3"/>
        <charset val="128"/>
      </rPr>
      <t>=a</t>
    </r>
    <r>
      <rPr>
        <sz val="10"/>
        <rFont val="ＭＳ ゴシック"/>
        <family val="3"/>
        <charset val="128"/>
      </rPr>
      <t>×</t>
    </r>
    <r>
      <rPr>
        <sz val="10"/>
        <rFont val="ＭＳ ゴシック"/>
        <family val="3"/>
        <charset val="128"/>
      </rPr>
      <t>d</t>
    </r>
    <phoneticPr fontId="14"/>
  </si>
  <si>
    <r>
      <t>n</t>
    </r>
    <r>
      <rPr>
        <sz val="10"/>
        <rFont val="ＭＳ ゴシック"/>
        <family val="3"/>
        <charset val="128"/>
      </rPr>
      <t>=a</t>
    </r>
    <r>
      <rPr>
        <sz val="10"/>
        <rFont val="ＭＳ ゴシック"/>
        <family val="3"/>
        <charset val="128"/>
      </rPr>
      <t>×</t>
    </r>
    <r>
      <rPr>
        <sz val="10"/>
        <rFont val="ＭＳ ゴシック"/>
        <family val="3"/>
        <charset val="128"/>
      </rPr>
      <t>e</t>
    </r>
    <phoneticPr fontId="14"/>
  </si>
  <si>
    <r>
      <t>o</t>
    </r>
    <r>
      <rPr>
        <sz val="10"/>
        <rFont val="ＭＳ ゴシック"/>
        <family val="3"/>
        <charset val="128"/>
      </rPr>
      <t>=a</t>
    </r>
    <r>
      <rPr>
        <sz val="10"/>
        <rFont val="ＭＳ ゴシック"/>
        <family val="3"/>
        <charset val="128"/>
      </rPr>
      <t>×</t>
    </r>
    <r>
      <rPr>
        <sz val="10"/>
        <rFont val="ＭＳ ゴシック"/>
        <family val="3"/>
        <charset val="128"/>
      </rPr>
      <t>f</t>
    </r>
    <phoneticPr fontId="14"/>
  </si>
  <si>
    <r>
      <t>p</t>
    </r>
    <r>
      <rPr>
        <sz val="10"/>
        <rFont val="ＭＳ ゴシック"/>
        <family val="3"/>
        <charset val="128"/>
      </rPr>
      <t>=a</t>
    </r>
    <r>
      <rPr>
        <sz val="10"/>
        <rFont val="ＭＳ ゴシック"/>
        <family val="3"/>
        <charset val="128"/>
      </rPr>
      <t>×</t>
    </r>
    <r>
      <rPr>
        <sz val="10"/>
        <rFont val="ＭＳ ゴシック"/>
        <family val="3"/>
        <charset val="128"/>
      </rPr>
      <t>g</t>
    </r>
    <phoneticPr fontId="14"/>
  </si>
  <si>
    <r>
      <t>q</t>
    </r>
    <r>
      <rPr>
        <sz val="10"/>
        <rFont val="ＭＳ ゴシック"/>
        <family val="3"/>
        <charset val="128"/>
      </rPr>
      <t>=a</t>
    </r>
    <r>
      <rPr>
        <sz val="10"/>
        <rFont val="ＭＳ ゴシック"/>
        <family val="3"/>
        <charset val="128"/>
      </rPr>
      <t>×</t>
    </r>
    <r>
      <rPr>
        <sz val="10"/>
        <rFont val="ＭＳ ゴシック"/>
        <family val="3"/>
        <charset val="128"/>
      </rPr>
      <t>h</t>
    </r>
    <phoneticPr fontId="14"/>
  </si>
  <si>
    <r>
      <t>r</t>
    </r>
    <r>
      <rPr>
        <sz val="10"/>
        <rFont val="ＭＳ ゴシック"/>
        <family val="3"/>
        <charset val="128"/>
      </rPr>
      <t>=a</t>
    </r>
    <r>
      <rPr>
        <sz val="10"/>
        <rFont val="ＭＳ ゴシック"/>
        <family val="3"/>
        <charset val="128"/>
      </rPr>
      <t>×</t>
    </r>
    <r>
      <rPr>
        <sz val="10"/>
        <rFont val="ＭＳ ゴシック"/>
        <family val="3"/>
        <charset val="128"/>
      </rPr>
      <t>I</t>
    </r>
    <phoneticPr fontId="14"/>
  </si>
  <si>
    <t>s=k～r</t>
    <phoneticPr fontId="14"/>
  </si>
  <si>
    <r>
      <t>t</t>
    </r>
    <r>
      <rPr>
        <sz val="10"/>
        <rFont val="ＭＳ ゴシック"/>
        <family val="3"/>
        <charset val="128"/>
      </rPr>
      <t>=a-j+s</t>
    </r>
    <phoneticPr fontId="14"/>
  </si>
  <si>
    <t>合　　　　　　　　　　計</t>
    <rPh sb="0" eb="12">
      <t>ゴウケイ</t>
    </rPh>
    <phoneticPr fontId="4"/>
  </si>
  <si>
    <t>各種係数</t>
    <rPh sb="0" eb="2">
      <t>カクシュ</t>
    </rPh>
    <rPh sb="2" eb="4">
      <t>ケイスウ</t>
    </rPh>
    <phoneticPr fontId="7"/>
  </si>
  <si>
    <t>部　　　 　門 　　　　名</t>
    <rPh sb="0" eb="7">
      <t>ブモン</t>
    </rPh>
    <rPh sb="12" eb="13">
      <t>メイ</t>
    </rPh>
    <phoneticPr fontId="7"/>
  </si>
  <si>
    <t>移輸入率</t>
    <rPh sb="1" eb="2">
      <t>ユ</t>
    </rPh>
    <phoneticPr fontId="7"/>
  </si>
  <si>
    <t>自給率</t>
    <phoneticPr fontId="7"/>
  </si>
  <si>
    <t>自給率
(調整)</t>
    <rPh sb="5" eb="7">
      <t>チョウセイ</t>
    </rPh>
    <phoneticPr fontId="7"/>
  </si>
  <si>
    <t>粗付加</t>
    <phoneticPr fontId="7"/>
  </si>
  <si>
    <t>雇用者</t>
    <phoneticPr fontId="7"/>
  </si>
  <si>
    <t>消費支出</t>
    <phoneticPr fontId="14"/>
  </si>
  <si>
    <t>就業係数</t>
    <rPh sb="0" eb="2">
      <t>シュウギョウ</t>
    </rPh>
    <rPh sb="2" eb="4">
      <t>ケイスウ</t>
    </rPh>
    <phoneticPr fontId="7"/>
  </si>
  <si>
    <t>雇用係数</t>
    <rPh sb="0" eb="2">
      <t>コヨウ</t>
    </rPh>
    <rPh sb="2" eb="4">
      <t>ケイスウ</t>
    </rPh>
    <phoneticPr fontId="7"/>
  </si>
  <si>
    <t>就業係数、雇用係数</t>
    <rPh sb="0" eb="2">
      <t>シュウギョウ</t>
    </rPh>
    <rPh sb="2" eb="4">
      <t>ケイスウ</t>
    </rPh>
    <rPh sb="5" eb="7">
      <t>コヨウ</t>
    </rPh>
    <rPh sb="7" eb="9">
      <t>ケイスウ</t>
    </rPh>
    <phoneticPr fontId="14"/>
  </si>
  <si>
    <t>部門内県内需要比</t>
    <rPh sb="3" eb="5">
      <t>ケンナイ</t>
    </rPh>
    <rPh sb="5" eb="7">
      <t>ジュヨウ</t>
    </rPh>
    <phoneticPr fontId="7"/>
  </si>
  <si>
    <t>価値率</t>
    <phoneticPr fontId="7"/>
  </si>
  <si>
    <t>所得率</t>
    <phoneticPr fontId="7"/>
  </si>
  <si>
    <t>構成比</t>
    <phoneticPr fontId="14"/>
  </si>
  <si>
    <t>（単位：百万円／人）</t>
    <rPh sb="1" eb="3">
      <t>タンイ</t>
    </rPh>
    <rPh sb="4" eb="5">
      <t>ヒャク</t>
    </rPh>
    <rPh sb="5" eb="7">
      <t>マンエン</t>
    </rPh>
    <rPh sb="8" eb="9">
      <t>ニン</t>
    </rPh>
    <phoneticPr fontId="14"/>
  </si>
  <si>
    <t>CT</t>
  </si>
  <si>
    <t>係数の単位を調整</t>
    <rPh sb="0" eb="2">
      <t>ケイスウ</t>
    </rPh>
    <phoneticPr fontId="14"/>
  </si>
  <si>
    <t>億円</t>
  </si>
  <si>
    <t>百万円</t>
  </si>
  <si>
    <t>千円</t>
  </si>
  <si>
    <t>円</t>
  </si>
  <si>
    <t>電気</t>
    <rPh sb="0" eb="2">
      <t>デンキ</t>
    </rPh>
    <phoneticPr fontId="7"/>
  </si>
  <si>
    <t>投入係数</t>
    <rPh sb="0" eb="2">
      <t>トウニュウ</t>
    </rPh>
    <rPh sb="2" eb="4">
      <t>ケイスウ</t>
    </rPh>
    <phoneticPr fontId="14"/>
  </si>
  <si>
    <t>部門名</t>
    <phoneticPr fontId="14"/>
  </si>
  <si>
    <t>研究</t>
    <rPh sb="0" eb="2">
      <t>ケンキュウ</t>
    </rPh>
    <phoneticPr fontId="2"/>
  </si>
  <si>
    <t>事務用品</t>
    <rPh sb="0" eb="2">
      <t>ジム</t>
    </rPh>
    <rPh sb="2" eb="4">
      <t>ヨウヒン</t>
    </rPh>
    <phoneticPr fontId="3"/>
  </si>
  <si>
    <t>分類不明</t>
    <rPh sb="0" eb="2">
      <t>ブンルイ</t>
    </rPh>
    <rPh sb="2" eb="4">
      <t>フメイ</t>
    </rPh>
    <phoneticPr fontId="3"/>
  </si>
  <si>
    <t>内生部門計</t>
    <rPh sb="0" eb="2">
      <t>ナイセイ</t>
    </rPh>
    <rPh sb="2" eb="4">
      <t>ブモン</t>
    </rPh>
    <rPh sb="4" eb="5">
      <t>ケイ</t>
    </rPh>
    <phoneticPr fontId="3"/>
  </si>
  <si>
    <r>
      <t>有機化学工業製品</t>
    </r>
    <r>
      <rPr>
        <sz val="6"/>
        <rFont val="ＭＳ ゴシック"/>
        <family val="3"/>
        <charset val="128"/>
      </rPr>
      <t>（石油化学系基礎製品・合成樹脂を除く。）</t>
    </r>
    <rPh sb="0" eb="2">
      <t>ユウキ</t>
    </rPh>
    <rPh sb="2" eb="4">
      <t>カガク</t>
    </rPh>
    <rPh sb="4" eb="6">
      <t>コウギョウ</t>
    </rPh>
    <rPh sb="6" eb="8">
      <t>セイヒン</t>
    </rPh>
    <rPh sb="9" eb="11">
      <t>セキユ</t>
    </rPh>
    <rPh sb="11" eb="14">
      <t>カガクケイ</t>
    </rPh>
    <rPh sb="14" eb="16">
      <t>キソ</t>
    </rPh>
    <rPh sb="16" eb="18">
      <t>セイヒン</t>
    </rPh>
    <rPh sb="19" eb="21">
      <t>ゴウセイ</t>
    </rPh>
    <rPh sb="21" eb="23">
      <t>ジュシ</t>
    </rPh>
    <rPh sb="24" eb="25">
      <t>ノゾ</t>
    </rPh>
    <phoneticPr fontId="1"/>
  </si>
  <si>
    <t>第１次生産誘発額</t>
    <rPh sb="0" eb="1">
      <t>ダイ</t>
    </rPh>
    <phoneticPr fontId="14"/>
  </si>
  <si>
    <t>部　　　　門　　　　名</t>
  </si>
  <si>
    <t>行和</t>
    <rPh sb="0" eb="2">
      <t>ギョウワ</t>
    </rPh>
    <phoneticPr fontId="6"/>
  </si>
  <si>
    <t>県内需要増加額</t>
    <rPh sb="1" eb="2">
      <t>ナイ</t>
    </rPh>
    <rPh sb="4" eb="6">
      <t>ゾウカ</t>
    </rPh>
    <phoneticPr fontId="14"/>
  </si>
  <si>
    <r>
      <t>逆行列係数〔Ｉ－（Ｉ－Ｍ）Ａ〕</t>
    </r>
    <r>
      <rPr>
        <vertAlign val="superscript"/>
        <sz val="10"/>
        <rFont val="ＭＳ ゴシック"/>
        <family val="3"/>
        <charset val="128"/>
      </rPr>
      <t>-1</t>
    </r>
    <r>
      <rPr>
        <sz val="10"/>
        <rFont val="ＭＳ ゴシック"/>
        <family val="3"/>
        <charset val="128"/>
      </rPr>
      <t>　（開放経済型）</t>
    </r>
    <rPh sb="11" eb="12">
      <t xml:space="preserve"> ^</t>
    </rPh>
    <phoneticPr fontId="14"/>
  </si>
  <si>
    <t>行和</t>
    <rPh sb="0" eb="2">
      <t>ギョウワ</t>
    </rPh>
    <phoneticPr fontId="3"/>
  </si>
  <si>
    <t>列和</t>
    <rPh sb="0" eb="1">
      <t>レツ</t>
    </rPh>
    <rPh sb="1" eb="2">
      <t>ワ</t>
    </rPh>
    <phoneticPr fontId="14"/>
  </si>
  <si>
    <t>県内需要額</t>
    <rPh sb="1" eb="2">
      <t>ナイ</t>
    </rPh>
    <phoneticPr fontId="14"/>
  </si>
  <si>
    <t>第２次生産誘発額</t>
    <rPh sb="0" eb="1">
      <t>ダイ</t>
    </rPh>
    <phoneticPr fontId="14"/>
  </si>
  <si>
    <t>B=A×自給率（調整）</t>
    <rPh sb="4" eb="7">
      <t>ジキュウリツ</t>
    </rPh>
    <rPh sb="8" eb="10">
      <t>チョウセイ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</si>
</sst>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 #,##0_ ;_ * \-#,##0_ ;_ * &quot;-&quot;_ ;_ @_ "/>
    <numFmt numFmtId="176" formatCode="0.000"/>
    <numFmt numFmtId="177" formatCode="0.000000"/>
    <numFmt numFmtId="178" formatCode="#,##0.0;[Red]\-#,##0.0"/>
    <numFmt numFmtId="179" formatCode="#,##0.00&quot; 倍&quot;\ "/>
    <numFmt numFmtId="180" formatCode="#,##0.000;\-#,##0.000"/>
    <numFmt numFmtId="181" formatCode="#,##0.000000;\-#,##0.000000"/>
    <numFmt numFmtId="182" formatCode="_ * #,##0_ ;_ * \-#,##0_ ;_ * &quot;-&quot;?_ ;_ @_ "/>
    <numFmt numFmtId="183" formatCode="#,##0.000000_ "/>
    <numFmt numFmtId="184" formatCode="#,##0_ ;[Red]\-#,##0\ "/>
    <numFmt numFmtId="185" formatCode="#,##0_ "/>
    <numFmt numFmtId="186" formatCode="#,##0.0_ "/>
    <numFmt numFmtId="187" formatCode="0.000_ "/>
    <numFmt numFmtId="188" formatCode="#,##0.000000_);[Red]\(#,##0.000000\)"/>
    <numFmt numFmtId="189" formatCode="#,##0_);[Red]\(#,##0\)"/>
    <numFmt numFmtId="190" formatCode="00"/>
    <numFmt numFmtId="191" formatCode="0_);[Red]\(0\)"/>
    <numFmt numFmtId="192" formatCode="#,##0.00_ "/>
    <numFmt numFmtId="193" formatCode="#,##0.00_);[Red]\(#,##0.00\)"/>
    <numFmt numFmtId="194" formatCode="0.00_ "/>
    <numFmt numFmtId="195" formatCode="0_ "/>
    <numFmt numFmtId="196" formatCode="0.0%"/>
    <numFmt numFmtId="197" formatCode="#,##0.000_);[Red]\(#,##0.000\)"/>
    <numFmt numFmtId="198" formatCode="#,##0.00000_ "/>
    <numFmt numFmtId="199" formatCode="#,##0.000000;[Red]\-#,##0.000000"/>
    <numFmt numFmtId="200" formatCode="0.000000_ "/>
    <numFmt numFmtId="201" formatCode="_ * #,##0.00000000_ ;_ * \-#,##0.00000000_ ;_ * &quot;-&quot;_ ;_ @_ "/>
  </numFmts>
  <fonts count="34" x14ac:knownFonts="1">
    <font>
      <sz val="10"/>
      <name val="ＭＳ ゴシック"/>
      <family val="3"/>
      <charset val="128"/>
    </font>
    <font>
      <sz val="11"/>
      <name val="ＭＳ ゴシック"/>
      <family val="3"/>
      <charset val="128"/>
    </font>
    <font>
      <sz val="11"/>
      <name val="ＭＳ ゴシック"/>
      <family val="3"/>
      <charset val="128"/>
    </font>
    <font>
      <sz val="14"/>
      <name val="ＭＳ 明朝"/>
      <family val="1"/>
      <charset val="128"/>
    </font>
    <font>
      <sz val="6"/>
      <name val="ＭＳ Ｐ明朝"/>
      <family val="1"/>
      <charset val="128"/>
    </font>
    <font>
      <sz val="10"/>
      <name val="ＭＳ ゴシック"/>
      <family val="3"/>
      <charset val="128"/>
    </font>
    <font>
      <b/>
      <sz val="14"/>
      <name val="ＭＳ ゴシック"/>
      <family val="3"/>
      <charset val="128"/>
    </font>
    <font>
      <sz val="6"/>
      <name val="ＭＳ Ｐゴシック"/>
      <family val="3"/>
      <charset val="128"/>
    </font>
    <font>
      <sz val="8"/>
      <name val="ＭＳ ゴシック"/>
      <family val="3"/>
      <charset val="128"/>
    </font>
    <font>
      <sz val="10"/>
      <name val="ＭＳ 明朝"/>
      <family val="1"/>
      <charset val="128"/>
    </font>
    <font>
      <sz val="12"/>
      <name val="ＭＳ ゴシック"/>
      <family val="3"/>
      <charset val="128"/>
    </font>
    <font>
      <sz val="11"/>
      <name val="ＭＳ Ｐゴシック"/>
      <family val="3"/>
      <charset val="128"/>
    </font>
    <font>
      <sz val="11"/>
      <name val="ＭＳ Ｐ明朝"/>
      <family val="1"/>
      <charset val="128"/>
    </font>
    <font>
      <sz val="9"/>
      <name val="ＭＳ ゴシック"/>
      <family val="3"/>
      <charset val="128"/>
    </font>
    <font>
      <sz val="6"/>
      <name val="ＭＳ ゴシック"/>
      <family val="3"/>
      <charset val="128"/>
    </font>
    <font>
      <sz val="10"/>
      <name val="ＭＳ ゴシック"/>
      <family val="3"/>
      <charset val="128"/>
    </font>
    <font>
      <sz val="10"/>
      <name val="ＭＳ ゴシック"/>
      <family val="3"/>
      <charset val="128"/>
    </font>
    <font>
      <vertAlign val="superscript"/>
      <sz val="10"/>
      <name val="ＭＳ ゴシック"/>
      <family val="3"/>
      <charset val="128"/>
    </font>
    <font>
      <b/>
      <sz val="12"/>
      <name val="ＭＳ ゴシック"/>
      <family val="3"/>
      <charset val="128"/>
    </font>
    <font>
      <sz val="10"/>
      <color theme="0"/>
      <name val="ＭＳ ゴシック"/>
      <family val="3"/>
      <charset val="128"/>
    </font>
    <font>
      <sz val="10"/>
      <color theme="1"/>
      <name val="ＭＳ ゴシック"/>
      <family val="3"/>
      <charset val="128"/>
    </font>
    <font>
      <b/>
      <sz val="10"/>
      <name val="ＭＳ ゴシック"/>
      <family val="3"/>
      <charset val="128"/>
    </font>
    <font>
      <sz val="9"/>
      <color indexed="81"/>
      <name val="ＭＳ ゴシック"/>
      <family val="3"/>
      <charset val="128"/>
    </font>
    <font>
      <b/>
      <sz val="11"/>
      <name val="ＭＳ ゴシック"/>
      <family val="3"/>
      <charset val="128"/>
    </font>
    <font>
      <b/>
      <sz val="10"/>
      <color theme="1"/>
      <name val="ＭＳ ゴシック"/>
      <family val="3"/>
      <charset val="128"/>
    </font>
    <font>
      <sz val="10"/>
      <color rgb="FFFF0000"/>
      <name val="ＭＳ ゴシック"/>
      <family val="3"/>
      <charset val="128"/>
    </font>
    <font>
      <b/>
      <sz val="10"/>
      <color rgb="FFFF0000"/>
      <name val="ＭＳ ゴシック"/>
      <family val="3"/>
      <charset val="128"/>
    </font>
    <font>
      <sz val="10"/>
      <name val="ＭＳ Ｐゴシック"/>
      <family val="3"/>
      <charset val="128"/>
    </font>
    <font>
      <sz val="10"/>
      <name val="ＭＳ Ｐ明朝"/>
      <family val="1"/>
      <charset val="128"/>
    </font>
    <font>
      <sz val="9"/>
      <color indexed="12"/>
      <name val="ＭＳ Ｐ明朝"/>
      <family val="1"/>
      <charset val="128"/>
    </font>
    <font>
      <sz val="10"/>
      <color rgb="FF002060"/>
      <name val="ＭＳ Ｐゴシック"/>
      <family val="3"/>
      <charset val="128"/>
    </font>
    <font>
      <sz val="9"/>
      <name val="ＭＳ Ｐゴシック"/>
      <family val="3"/>
      <charset val="128"/>
    </font>
    <font>
      <sz val="10"/>
      <color theme="0"/>
      <name val="ＭＳ Ｐゴシック"/>
      <family val="3"/>
      <charset val="128"/>
    </font>
    <font>
      <sz val="7"/>
      <name val="ＭＳ ゴシック"/>
      <family val="3"/>
      <charset val="128"/>
    </font>
  </fonts>
  <fills count="15">
    <fill>
      <patternFill patternType="none"/>
    </fill>
    <fill>
      <patternFill patternType="gray125"/>
    </fill>
    <fill>
      <patternFill patternType="solid">
        <fgColor indexed="9"/>
        <bgColor indexed="9"/>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CCFF"/>
        <bgColor indexed="64"/>
      </patternFill>
    </fill>
  </fills>
  <borders count="163">
    <border>
      <left/>
      <right/>
      <top/>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8"/>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8"/>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8"/>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8"/>
      </left>
      <right style="thin">
        <color indexed="64"/>
      </right>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8"/>
      </right>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auto="1"/>
      </top>
      <bottom/>
      <diagonal/>
    </border>
    <border>
      <left/>
      <right/>
      <top style="hair">
        <color indexed="64"/>
      </top>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auto="1"/>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top style="thin">
        <color indexed="64"/>
      </top>
      <bottom style="medium">
        <color indexed="64"/>
      </bottom>
      <diagonal/>
    </border>
    <border diagonalUp="1">
      <left/>
      <right style="medium">
        <color indexed="64"/>
      </right>
      <top style="thin">
        <color indexed="64"/>
      </top>
      <bottom style="thin">
        <color indexed="64"/>
      </bottom>
      <diagonal style="thin">
        <color auto="1"/>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auto="1"/>
      </top>
      <bottom/>
      <diagonal style="thin">
        <color indexed="64"/>
      </diagonal>
    </border>
    <border diagonalUp="1">
      <left style="thin">
        <color indexed="64"/>
      </left>
      <right style="thin">
        <color indexed="64"/>
      </right>
      <top/>
      <bottom style="medium">
        <color indexed="64"/>
      </bottom>
      <diagonal style="thin">
        <color indexed="64"/>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theme="0" tint="-0.14996795556505021"/>
      </top>
      <bottom/>
      <diagonal/>
    </border>
    <border>
      <left/>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style="thin">
        <color auto="1"/>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38" fontId="2" fillId="0" borderId="0" applyFont="0" applyFill="0" applyBorder="0" applyAlignment="0" applyProtection="0"/>
    <xf numFmtId="0" fontId="11" fillId="0" borderId="0"/>
    <xf numFmtId="0" fontId="9" fillId="0" borderId="0"/>
    <xf numFmtId="0" fontId="12" fillId="0" borderId="0"/>
    <xf numFmtId="0" fontId="3" fillId="0" borderId="0"/>
    <xf numFmtId="0" fontId="10" fillId="0" borderId="0"/>
    <xf numFmtId="0" fontId="11" fillId="0" borderId="0"/>
    <xf numFmtId="38" fontId="1" fillId="0" borderId="0" applyFont="0" applyFill="0" applyBorder="0" applyAlignment="0" applyProtection="0"/>
    <xf numFmtId="9" fontId="1" fillId="0" borderId="0" applyFont="0" applyFill="0" applyBorder="0" applyAlignment="0" applyProtection="0"/>
    <xf numFmtId="0" fontId="11" fillId="0" borderId="0"/>
  </cellStyleXfs>
  <cellXfs count="915">
    <xf numFmtId="0" fontId="0" fillId="0" borderId="0" xfId="0"/>
    <xf numFmtId="176" fontId="0" fillId="7" borderId="19" xfId="0" applyNumberFormat="1" applyFill="1" applyBorder="1" applyAlignment="1" applyProtection="1">
      <alignment horizontal="center" vertical="center"/>
      <protection locked="0"/>
    </xf>
    <xf numFmtId="0" fontId="0" fillId="8" borderId="19" xfId="0" applyFill="1" applyBorder="1" applyAlignment="1" applyProtection="1">
      <alignment horizontal="center" vertical="center"/>
      <protection locked="0"/>
    </xf>
    <xf numFmtId="176" fontId="0" fillId="8" borderId="19" xfId="0" applyNumberFormat="1" applyFill="1" applyBorder="1" applyAlignment="1" applyProtection="1">
      <alignment horizontal="center" vertical="center"/>
      <protection locked="0"/>
    </xf>
    <xf numFmtId="0" fontId="0" fillId="0" borderId="0" xfId="0" applyAlignment="1">
      <alignment vertical="center"/>
    </xf>
    <xf numFmtId="0" fontId="0" fillId="0" borderId="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horizontal="centerContinuous" vertical="center"/>
    </xf>
    <xf numFmtId="0" fontId="0" fillId="0" borderId="12" xfId="0" applyBorder="1" applyAlignment="1">
      <alignment horizontal="centerContinuous" vertical="center"/>
    </xf>
    <xf numFmtId="49" fontId="0" fillId="0" borderId="9" xfId="0" applyNumberFormat="1" applyBorder="1" applyAlignment="1">
      <alignment horizontal="center" vertical="center"/>
    </xf>
    <xf numFmtId="177" fontId="0" fillId="0" borderId="9" xfId="0" applyNumberFormat="1" applyBorder="1" applyAlignment="1">
      <alignment vertical="center"/>
    </xf>
    <xf numFmtId="49" fontId="0" fillId="0" borderId="13" xfId="0" applyNumberFormat="1" applyBorder="1" applyAlignment="1">
      <alignment horizontal="center" vertical="center"/>
    </xf>
    <xf numFmtId="177" fontId="0" fillId="0" borderId="13" xfId="0" applyNumberFormat="1" applyBorder="1" applyAlignment="1">
      <alignment vertical="center"/>
    </xf>
    <xf numFmtId="0" fontId="0" fillId="0" borderId="7" xfId="0" applyBorder="1" applyAlignment="1">
      <alignment vertical="center"/>
    </xf>
    <xf numFmtId="0" fontId="0" fillId="0" borderId="20" xfId="0" applyBorder="1" applyAlignment="1">
      <alignment horizontal="centerContinuous" vertical="center"/>
    </xf>
    <xf numFmtId="0" fontId="0" fillId="0" borderId="11" xfId="0" applyBorder="1" applyAlignment="1">
      <alignment horizontal="centerContinuous" vertical="center"/>
    </xf>
    <xf numFmtId="0" fontId="0" fillId="0" borderId="14" xfId="0" applyBorder="1" applyAlignment="1">
      <alignment horizontal="centerContinuous" vertical="center"/>
    </xf>
    <xf numFmtId="0" fontId="0" fillId="0" borderId="15" xfId="0" applyBorder="1" applyAlignment="1">
      <alignment horizontal="centerContinuous" vertical="center"/>
    </xf>
    <xf numFmtId="0" fontId="0" fillId="0" borderId="2" xfId="0" applyBorder="1" applyAlignment="1">
      <alignment horizontal="center" vertical="center"/>
    </xf>
    <xf numFmtId="37" fontId="0" fillId="0" borderId="0" xfId="0" applyNumberFormat="1" applyAlignment="1">
      <alignment vertical="center"/>
    </xf>
    <xf numFmtId="177" fontId="0" fillId="0" borderId="0" xfId="0" applyNumberFormat="1" applyAlignment="1">
      <alignment vertical="center"/>
    </xf>
    <xf numFmtId="183" fontId="0" fillId="0" borderId="0" xfId="0" applyNumberFormat="1" applyAlignment="1">
      <alignment vertical="center"/>
    </xf>
    <xf numFmtId="177" fontId="0" fillId="0" borderId="3" xfId="0" applyNumberFormat="1" applyBorder="1" applyAlignment="1">
      <alignment vertical="center"/>
    </xf>
    <xf numFmtId="0" fontId="0" fillId="0" borderId="21" xfId="0" applyBorder="1" applyAlignment="1">
      <alignment vertical="center"/>
    </xf>
    <xf numFmtId="37" fontId="0" fillId="0" borderId="21" xfId="0" applyNumberFormat="1" applyBorder="1" applyAlignment="1">
      <alignment vertical="center"/>
    </xf>
    <xf numFmtId="39" fontId="0" fillId="0" borderId="21" xfId="0" applyNumberFormat="1" applyBorder="1" applyAlignment="1">
      <alignment vertical="center"/>
    </xf>
    <xf numFmtId="180" fontId="0" fillId="0" borderId="21" xfId="0" applyNumberFormat="1" applyBorder="1" applyAlignment="1">
      <alignment vertical="center"/>
    </xf>
    <xf numFmtId="181" fontId="0" fillId="0" borderId="21" xfId="0" applyNumberFormat="1" applyBorder="1" applyAlignment="1">
      <alignment vertical="center"/>
    </xf>
    <xf numFmtId="0" fontId="5" fillId="0" borderId="0" xfId="0" applyFont="1" applyAlignment="1">
      <alignment vertical="center"/>
    </xf>
    <xf numFmtId="0" fontId="0" fillId="0" borderId="37" xfId="0" applyBorder="1" applyAlignment="1">
      <alignment vertical="center"/>
    </xf>
    <xf numFmtId="0" fontId="0" fillId="0" borderId="64" xfId="0" applyBorder="1" applyAlignment="1">
      <alignment horizontal="center" vertical="center"/>
    </xf>
    <xf numFmtId="49" fontId="0" fillId="0" borderId="0" xfId="0" applyNumberFormat="1" applyAlignment="1">
      <alignment vertical="center"/>
    </xf>
    <xf numFmtId="49" fontId="21" fillId="0" borderId="0" xfId="0" applyNumberFormat="1" applyFont="1" applyAlignment="1">
      <alignment vertical="center"/>
    </xf>
    <xf numFmtId="0" fontId="21" fillId="0" borderId="0" xfId="0" applyFont="1" applyAlignment="1">
      <alignment vertical="center"/>
    </xf>
    <xf numFmtId="0" fontId="18" fillId="0" borderId="0" xfId="0" applyFont="1" applyAlignment="1">
      <alignment vertical="top"/>
    </xf>
    <xf numFmtId="0" fontId="0" fillId="0" borderId="0" xfId="0" applyAlignment="1">
      <alignment vertical="top"/>
    </xf>
    <xf numFmtId="0" fontId="14" fillId="0" borderId="0" xfId="0" applyFont="1" applyAlignment="1">
      <alignment vertical="top"/>
    </xf>
    <xf numFmtId="49" fontId="0" fillId="0" borderId="0" xfId="0" applyNumberFormat="1" applyAlignment="1">
      <alignment vertical="top"/>
    </xf>
    <xf numFmtId="0" fontId="0" fillId="0" borderId="0" xfId="0" applyAlignment="1">
      <alignment vertical="top" wrapText="1"/>
    </xf>
    <xf numFmtId="0" fontId="0" fillId="0" borderId="0" xfId="0" applyAlignment="1">
      <alignment horizontal="right" vertical="top"/>
    </xf>
    <xf numFmtId="0" fontId="0" fillId="0" borderId="0" xfId="0" applyAlignment="1">
      <alignment horizontal="center" vertical="top"/>
    </xf>
    <xf numFmtId="0" fontId="0" fillId="0" borderId="0" xfId="0" quotePrefix="1" applyAlignment="1">
      <alignment vertical="top"/>
    </xf>
    <xf numFmtId="0" fontId="5" fillId="0" borderId="0" xfId="3" applyFont="1" applyAlignment="1">
      <alignment vertical="center"/>
    </xf>
    <xf numFmtId="0" fontId="5" fillId="0" borderId="27" xfId="3" applyFont="1" applyBorder="1" applyAlignment="1">
      <alignment vertical="center"/>
    </xf>
    <xf numFmtId="0" fontId="5" fillId="0" borderId="36" xfId="3" applyFont="1" applyBorder="1" applyAlignment="1">
      <alignment vertical="center"/>
    </xf>
    <xf numFmtId="0" fontId="5" fillId="0" borderId="61" xfId="3" applyFont="1" applyBorder="1" applyAlignment="1">
      <alignment vertical="center"/>
    </xf>
    <xf numFmtId="0" fontId="0" fillId="0" borderId="36" xfId="0" applyBorder="1" applyAlignment="1">
      <alignment vertical="center"/>
    </xf>
    <xf numFmtId="0" fontId="5" fillId="0" borderId="37" xfId="3" applyFont="1" applyBorder="1" applyAlignment="1">
      <alignment vertical="center"/>
    </xf>
    <xf numFmtId="0" fontId="5" fillId="0" borderId="28" xfId="3" applyFont="1" applyBorder="1" applyAlignment="1">
      <alignment vertical="center"/>
    </xf>
    <xf numFmtId="0" fontId="5" fillId="0" borderId="29" xfId="3" applyFont="1" applyBorder="1" applyAlignment="1">
      <alignment vertical="center"/>
    </xf>
    <xf numFmtId="0" fontId="13" fillId="0" borderId="0" xfId="3" applyFont="1" applyAlignment="1">
      <alignment horizontal="right" vertical="center"/>
    </xf>
    <xf numFmtId="0" fontId="15" fillId="0" borderId="0" xfId="3" applyFont="1" applyAlignment="1">
      <alignment vertical="center"/>
    </xf>
    <xf numFmtId="0" fontId="8" fillId="0" borderId="6" xfId="3" applyFont="1" applyBorder="1" applyAlignment="1">
      <alignment horizontal="center" vertical="center" wrapText="1"/>
    </xf>
    <xf numFmtId="0" fontId="8" fillId="0" borderId="12" xfId="3" applyFont="1" applyBorder="1" applyAlignment="1">
      <alignment horizontal="center" vertical="center" wrapText="1"/>
    </xf>
    <xf numFmtId="0" fontId="14" fillId="0" borderId="6" xfId="3" applyFont="1" applyBorder="1" applyAlignment="1">
      <alignment horizontal="center" vertical="center" wrapText="1"/>
    </xf>
    <xf numFmtId="49" fontId="0" fillId="0" borderId="9" xfId="3" applyNumberFormat="1" applyFont="1" applyBorder="1" applyAlignment="1">
      <alignment horizontal="center" vertical="center"/>
    </xf>
    <xf numFmtId="49" fontId="0" fillId="0" borderId="6" xfId="3" applyNumberFormat="1"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4" xfId="0" applyBorder="1" applyAlignment="1">
      <alignment horizontal="center" vertical="center"/>
    </xf>
    <xf numFmtId="0" fontId="0" fillId="0" borderId="4" xfId="0" applyBorder="1" applyAlignment="1">
      <alignment horizontal="center" vertical="center" wrapText="1"/>
    </xf>
    <xf numFmtId="49" fontId="5" fillId="2" borderId="13" xfId="0" applyNumberFormat="1" applyFont="1" applyFill="1" applyBorder="1" applyAlignment="1">
      <alignment horizontal="center" vertical="center"/>
    </xf>
    <xf numFmtId="0" fontId="5" fillId="0" borderId="13"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49" fontId="5" fillId="2" borderId="9" xfId="0" applyNumberFormat="1" applyFont="1" applyFill="1" applyBorder="1" applyAlignment="1">
      <alignment horizontal="center" vertical="center"/>
    </xf>
    <xf numFmtId="0" fontId="5" fillId="0" borderId="9" xfId="0" applyFont="1" applyBorder="1" applyAlignment="1">
      <alignment vertical="center"/>
    </xf>
    <xf numFmtId="0" fontId="0" fillId="0" borderId="25" xfId="0" applyBorder="1" applyAlignment="1">
      <alignment vertical="center"/>
    </xf>
    <xf numFmtId="0" fontId="5" fillId="0" borderId="26" xfId="0" applyFont="1" applyBorder="1" applyAlignment="1">
      <alignment vertical="center"/>
    </xf>
    <xf numFmtId="0" fontId="5" fillId="2" borderId="9" xfId="0" applyFont="1" applyFill="1" applyBorder="1" applyAlignment="1">
      <alignment vertical="center"/>
    </xf>
    <xf numFmtId="0" fontId="0" fillId="0" borderId="9" xfId="0" applyBorder="1" applyAlignment="1">
      <alignment vertical="center"/>
    </xf>
    <xf numFmtId="0" fontId="10" fillId="0" borderId="0" xfId="0" applyFont="1" applyAlignment="1">
      <alignment vertical="center"/>
    </xf>
    <xf numFmtId="0" fontId="5" fillId="0" borderId="19" xfId="0" applyFont="1" applyBorder="1" applyAlignment="1">
      <alignment vertical="center"/>
    </xf>
    <xf numFmtId="0" fontId="5" fillId="0" borderId="27" xfId="0" applyFont="1" applyBorder="1" applyAlignment="1">
      <alignment horizontal="centerContinuous" vertical="center"/>
    </xf>
    <xf numFmtId="0" fontId="5" fillId="0" borderId="37" xfId="0" applyFont="1" applyBorder="1" applyAlignment="1">
      <alignment horizontal="centerContinuous" vertical="center"/>
    </xf>
    <xf numFmtId="0" fontId="5" fillId="0" borderId="41" xfId="0" applyFont="1" applyBorder="1" applyAlignment="1">
      <alignment vertical="center"/>
    </xf>
    <xf numFmtId="0" fontId="5" fillId="0" borderId="42" xfId="0" applyFont="1" applyBorder="1" applyAlignment="1">
      <alignment horizontal="center" vertical="center" wrapText="1"/>
    </xf>
    <xf numFmtId="0" fontId="5" fillId="0" borderId="42" xfId="0" applyFont="1" applyBorder="1" applyAlignment="1">
      <alignment vertical="center"/>
    </xf>
    <xf numFmtId="0" fontId="5" fillId="0" borderId="43" xfId="0" applyFont="1" applyBorder="1" applyAlignment="1">
      <alignment horizontal="center" vertical="center" wrapText="1"/>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2" borderId="5"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2"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0" fillId="0" borderId="12" xfId="0" applyBorder="1" applyAlignment="1">
      <alignment horizontal="center" vertical="center" wrapText="1"/>
    </xf>
    <xf numFmtId="49" fontId="0" fillId="2" borderId="4" xfId="0" applyNumberFormat="1" applyFill="1" applyBorder="1" applyAlignment="1">
      <alignment horizontal="center" vertical="center"/>
    </xf>
    <xf numFmtId="0" fontId="5" fillId="0" borderId="10" xfId="0" applyFont="1" applyBorder="1" applyAlignment="1">
      <alignment vertical="center"/>
    </xf>
    <xf numFmtId="178" fontId="5" fillId="0" borderId="0" xfId="1" applyNumberFormat="1" applyFont="1" applyFill="1" applyBorder="1" applyAlignment="1" applyProtection="1">
      <alignment vertical="center"/>
    </xf>
    <xf numFmtId="178" fontId="5" fillId="0" borderId="47" xfId="1" applyNumberFormat="1" applyFont="1" applyBorder="1" applyAlignment="1" applyProtection="1">
      <alignment vertical="center"/>
    </xf>
    <xf numFmtId="178" fontId="5" fillId="0" borderId="39" xfId="1" applyNumberFormat="1" applyFont="1" applyBorder="1" applyAlignment="1" applyProtection="1">
      <alignment vertical="center"/>
    </xf>
    <xf numFmtId="178" fontId="5" fillId="0" borderId="40" xfId="1" applyNumberFormat="1" applyFont="1" applyBorder="1" applyAlignment="1" applyProtection="1">
      <alignment vertical="center"/>
    </xf>
    <xf numFmtId="178" fontId="5" fillId="0" borderId="11" xfId="1" applyNumberFormat="1" applyFont="1" applyBorder="1" applyAlignment="1" applyProtection="1">
      <alignment vertical="center"/>
    </xf>
    <xf numFmtId="178" fontId="5" fillId="0" borderId="11" xfId="1" applyNumberFormat="1" applyFont="1" applyFill="1" applyBorder="1" applyAlignment="1" applyProtection="1">
      <alignment vertical="center"/>
    </xf>
    <xf numFmtId="178" fontId="5" fillId="0" borderId="48" xfId="1" applyNumberFormat="1" applyFont="1" applyBorder="1" applyAlignment="1" applyProtection="1">
      <alignment vertical="center"/>
    </xf>
    <xf numFmtId="178" fontId="5" fillId="0" borderId="49" xfId="1" applyNumberFormat="1" applyFont="1" applyBorder="1" applyAlignment="1" applyProtection="1">
      <alignment vertical="center"/>
    </xf>
    <xf numFmtId="178" fontId="5" fillId="0" borderId="50" xfId="1" applyNumberFormat="1" applyFont="1" applyBorder="1" applyAlignment="1" applyProtection="1">
      <alignment vertical="center"/>
    </xf>
    <xf numFmtId="178" fontId="5" fillId="0" borderId="44" xfId="1" applyNumberFormat="1" applyFont="1" applyBorder="1" applyAlignment="1" applyProtection="1">
      <alignment vertical="center"/>
    </xf>
    <xf numFmtId="178" fontId="5" fillId="0" borderId="45" xfId="1" applyNumberFormat="1" applyFont="1" applyBorder="1" applyAlignment="1" applyProtection="1">
      <alignment vertical="center"/>
    </xf>
    <xf numFmtId="178" fontId="5" fillId="0" borderId="46" xfId="1" applyNumberFormat="1" applyFont="1" applyBorder="1" applyAlignment="1" applyProtection="1">
      <alignment vertical="center"/>
    </xf>
    <xf numFmtId="178" fontId="5" fillId="0" borderId="12" xfId="1" applyNumberFormat="1" applyFont="1" applyBorder="1" applyAlignment="1" applyProtection="1">
      <alignment vertical="center"/>
    </xf>
    <xf numFmtId="178" fontId="5" fillId="0" borderId="12" xfId="1" applyNumberFormat="1" applyFont="1" applyFill="1" applyBorder="1" applyAlignment="1" applyProtection="1">
      <alignment vertical="center"/>
    </xf>
    <xf numFmtId="0" fontId="16" fillId="0" borderId="0" xfId="0" applyFont="1" applyAlignment="1">
      <alignment vertical="center"/>
    </xf>
    <xf numFmtId="49" fontId="0" fillId="2" borderId="9" xfId="0" applyNumberFormat="1" applyFill="1" applyBorder="1" applyAlignment="1">
      <alignment horizontal="center" vertical="center"/>
    </xf>
    <xf numFmtId="0" fontId="5" fillId="0" borderId="32" xfId="3" applyFont="1" applyBorder="1" applyAlignment="1">
      <alignment vertical="center"/>
    </xf>
    <xf numFmtId="0" fontId="5" fillId="0" borderId="102" xfId="3" applyFont="1" applyBorder="1" applyAlignment="1">
      <alignment vertical="center"/>
    </xf>
    <xf numFmtId="0" fontId="0" fillId="0" borderId="9" xfId="3" applyFont="1" applyBorder="1" applyAlignment="1">
      <alignment vertical="center" wrapText="1"/>
    </xf>
    <xf numFmtId="0" fontId="18" fillId="0" borderId="0" xfId="0" applyFont="1" applyAlignment="1">
      <alignment vertical="center"/>
    </xf>
    <xf numFmtId="0" fontId="0" fillId="0" borderId="0" xfId="0" applyAlignment="1">
      <alignment horizontal="right" vertical="center"/>
    </xf>
    <xf numFmtId="0" fontId="19" fillId="0" borderId="0" xfId="0" applyFont="1" applyAlignment="1">
      <alignment vertical="center"/>
    </xf>
    <xf numFmtId="0" fontId="0" fillId="0" borderId="15" xfId="0" applyBorder="1" applyAlignment="1">
      <alignment horizontal="center" vertical="center"/>
    </xf>
    <xf numFmtId="0" fontId="0" fillId="0" borderId="35"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shrinkToFit="1"/>
    </xf>
    <xf numFmtId="0" fontId="0" fillId="0" borderId="21" xfId="0" applyBorder="1" applyAlignment="1">
      <alignment horizontal="right" vertical="center"/>
    </xf>
    <xf numFmtId="186" fontId="0" fillId="0" borderId="21" xfId="0" applyNumberFormat="1" applyBorder="1" applyAlignment="1">
      <alignment vertical="center"/>
    </xf>
    <xf numFmtId="186" fontId="0" fillId="0" borderId="14" xfId="0" applyNumberFormat="1" applyBorder="1" applyAlignment="1">
      <alignment vertical="center"/>
    </xf>
    <xf numFmtId="186" fontId="0" fillId="0" borderId="68" xfId="0" applyNumberFormat="1" applyBorder="1" applyAlignment="1">
      <alignment vertical="center"/>
    </xf>
    <xf numFmtId="185" fontId="19" fillId="0" borderId="0" xfId="0" applyNumberFormat="1" applyFont="1" applyAlignment="1">
      <alignment vertical="center"/>
    </xf>
    <xf numFmtId="186" fontId="0" fillId="0" borderId="100" xfId="0" applyNumberFormat="1" applyBorder="1" applyAlignment="1">
      <alignment vertical="center"/>
    </xf>
    <xf numFmtId="186" fontId="0" fillId="0" borderId="101" xfId="0" applyNumberFormat="1" applyBorder="1" applyAlignment="1">
      <alignment vertical="center"/>
    </xf>
    <xf numFmtId="186" fontId="0" fillId="0" borderId="69" xfId="0" applyNumberFormat="1" applyBorder="1" applyAlignment="1">
      <alignment vertical="center"/>
    </xf>
    <xf numFmtId="0" fontId="20" fillId="0" borderId="0" xfId="0" applyFont="1" applyAlignment="1">
      <alignment vertical="center"/>
    </xf>
    <xf numFmtId="0" fontId="18" fillId="0" borderId="0" xfId="2" applyFont="1" applyAlignment="1">
      <alignment vertical="center"/>
    </xf>
    <xf numFmtId="0" fontId="0" fillId="0" borderId="0" xfId="2" applyFont="1" applyAlignment="1">
      <alignment vertical="center"/>
    </xf>
    <xf numFmtId="0" fontId="10" fillId="0" borderId="0" xfId="2" applyFont="1" applyAlignment="1">
      <alignment vertical="center"/>
    </xf>
    <xf numFmtId="0" fontId="5" fillId="0" borderId="0" xfId="2" applyFont="1" applyAlignment="1">
      <alignment horizontal="right" vertical="center"/>
    </xf>
    <xf numFmtId="0" fontId="21" fillId="0" borderId="29" xfId="2" applyFont="1" applyBorder="1" applyAlignment="1">
      <alignment horizontal="centerContinuous" vertical="center"/>
    </xf>
    <xf numFmtId="0" fontId="0" fillId="0" borderId="30" xfId="2" applyFont="1" applyBorder="1" applyAlignment="1">
      <alignment horizontal="centerContinuous" vertical="center"/>
    </xf>
    <xf numFmtId="0" fontId="0" fillId="0" borderId="31" xfId="2" applyFont="1" applyBorder="1" applyAlignment="1">
      <alignment horizontal="centerContinuous" vertical="center"/>
    </xf>
    <xf numFmtId="0" fontId="0" fillId="0" borderId="32"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0" xfId="2" applyFont="1" applyAlignment="1">
      <alignment horizontal="centerContinuous" vertical="center"/>
    </xf>
    <xf numFmtId="0" fontId="0" fillId="0" borderId="0" xfId="2" applyFont="1" applyAlignment="1">
      <alignment vertical="top"/>
    </xf>
    <xf numFmtId="0" fontId="23" fillId="3" borderId="0" xfId="2" applyFont="1" applyFill="1" applyAlignment="1">
      <alignment vertical="center"/>
    </xf>
    <xf numFmtId="0" fontId="0" fillId="3" borderId="0" xfId="2" applyFont="1" applyFill="1" applyAlignment="1">
      <alignment vertical="center"/>
    </xf>
    <xf numFmtId="0" fontId="21" fillId="0" borderId="14" xfId="2" applyFont="1" applyBorder="1" applyAlignment="1">
      <alignment vertical="center"/>
    </xf>
    <xf numFmtId="0" fontId="0" fillId="0" borderId="15" xfId="2" applyFont="1" applyBorder="1" applyAlignment="1">
      <alignment vertical="center"/>
    </xf>
    <xf numFmtId="0" fontId="0" fillId="0" borderId="35" xfId="2" applyFont="1" applyBorder="1" applyAlignment="1">
      <alignment vertical="center"/>
    </xf>
    <xf numFmtId="0" fontId="0" fillId="0" borderId="7" xfId="2" applyFont="1" applyBorder="1" applyAlignment="1">
      <alignment vertical="center"/>
    </xf>
    <xf numFmtId="0" fontId="0" fillId="0" borderId="36" xfId="2" applyFont="1" applyBorder="1" applyAlignment="1">
      <alignment vertical="center"/>
    </xf>
    <xf numFmtId="0" fontId="0" fillId="0" borderId="37" xfId="2" applyFont="1" applyBorder="1" applyAlignment="1">
      <alignment vertical="center"/>
    </xf>
    <xf numFmtId="0" fontId="0" fillId="3" borderId="0" xfId="2" applyFont="1" applyFill="1" applyAlignment="1">
      <alignment horizontal="centerContinuous" vertical="center"/>
    </xf>
    <xf numFmtId="0" fontId="0" fillId="0" borderId="0" xfId="2" applyFont="1" applyAlignment="1">
      <alignment horizontal="center" vertical="center"/>
    </xf>
    <xf numFmtId="0" fontId="0" fillId="0" borderId="12" xfId="2" applyFont="1" applyBorder="1" applyAlignment="1">
      <alignment vertical="center"/>
    </xf>
    <xf numFmtId="0" fontId="0" fillId="0" borderId="0" xfId="2" applyFont="1"/>
    <xf numFmtId="0" fontId="23" fillId="4" borderId="0" xfId="2" applyFont="1" applyFill="1" applyAlignment="1">
      <alignment vertical="center"/>
    </xf>
    <xf numFmtId="0" fontId="0" fillId="4" borderId="0" xfId="2" applyFont="1" applyFill="1" applyAlignment="1">
      <alignment vertical="center"/>
    </xf>
    <xf numFmtId="0" fontId="0" fillId="0" borderId="0" xfId="4" applyFont="1"/>
    <xf numFmtId="0" fontId="0" fillId="4" borderId="0" xfId="2" applyFont="1" applyFill="1" applyAlignment="1">
      <alignment horizontal="centerContinuous" vertical="center"/>
    </xf>
    <xf numFmtId="0" fontId="0" fillId="0" borderId="5" xfId="2" applyFont="1" applyBorder="1" applyAlignment="1">
      <alignment vertical="center"/>
    </xf>
    <xf numFmtId="0" fontId="0" fillId="0" borderId="31" xfId="2" applyFont="1" applyBorder="1" applyAlignment="1">
      <alignment vertical="center"/>
    </xf>
    <xf numFmtId="0" fontId="21" fillId="0" borderId="38" xfId="2" applyFont="1" applyBorder="1" applyAlignment="1">
      <alignment horizontal="centerContinuous" vertical="center"/>
    </xf>
    <xf numFmtId="0" fontId="23" fillId="5" borderId="0" xfId="2" applyFont="1" applyFill="1" applyAlignment="1">
      <alignment vertical="center"/>
    </xf>
    <xf numFmtId="0" fontId="0" fillId="5" borderId="0" xfId="2" applyFont="1" applyFill="1" applyAlignment="1">
      <alignment vertical="center"/>
    </xf>
    <xf numFmtId="0" fontId="0" fillId="5" borderId="0" xfId="2" applyFont="1" applyFill="1" applyAlignment="1">
      <alignment horizontal="centerContinuous" vertical="center"/>
    </xf>
    <xf numFmtId="38" fontId="0" fillId="0" borderId="79" xfId="8" applyFont="1" applyBorder="1" applyAlignment="1" applyProtection="1">
      <alignment horizontal="right" vertical="center"/>
    </xf>
    <xf numFmtId="0" fontId="0" fillId="0" borderId="27" xfId="0" applyBorder="1" applyAlignment="1">
      <alignment horizontal="distributed" vertical="center"/>
    </xf>
    <xf numFmtId="0" fontId="0" fillId="0" borderId="13" xfId="0" applyBorder="1" applyAlignment="1">
      <alignment horizontal="center" vertical="center"/>
    </xf>
    <xf numFmtId="0" fontId="0" fillId="0" borderId="6" xfId="0" applyBorder="1" applyAlignment="1">
      <alignment horizontal="center" vertical="center"/>
    </xf>
    <xf numFmtId="49" fontId="0" fillId="0" borderId="21" xfId="0" applyNumberFormat="1" applyBorder="1" applyAlignment="1">
      <alignment vertical="center"/>
    </xf>
    <xf numFmtId="185" fontId="0" fillId="0" borderId="21" xfId="0" applyNumberFormat="1" applyBorder="1" applyAlignment="1">
      <alignment horizontal="right" vertical="center"/>
    </xf>
    <xf numFmtId="38" fontId="5" fillId="0" borderId="55" xfId="1" applyFont="1" applyFill="1" applyBorder="1" applyAlignment="1" applyProtection="1">
      <alignment vertical="center"/>
    </xf>
    <xf numFmtId="49" fontId="5" fillId="2" borderId="4" xfId="0" applyNumberFormat="1" applyFont="1" applyFill="1" applyBorder="1" applyAlignment="1">
      <alignment horizontal="center"/>
    </xf>
    <xf numFmtId="38" fontId="5" fillId="0" borderId="56" xfId="1" applyFont="1" applyFill="1" applyBorder="1" applyAlignment="1" applyProtection="1">
      <alignment vertical="center"/>
    </xf>
    <xf numFmtId="49" fontId="19" fillId="9" borderId="21" xfId="0" applyNumberFormat="1" applyFont="1" applyFill="1" applyBorder="1" applyAlignment="1">
      <alignment vertical="center"/>
    </xf>
    <xf numFmtId="0" fontId="19" fillId="9" borderId="21" xfId="0" applyFont="1" applyFill="1" applyBorder="1" applyAlignment="1">
      <alignment vertical="center"/>
    </xf>
    <xf numFmtId="185" fontId="19" fillId="9" borderId="21" xfId="0" applyNumberFormat="1" applyFont="1" applyFill="1" applyBorder="1" applyAlignment="1">
      <alignment vertical="center"/>
    </xf>
    <xf numFmtId="185" fontId="19" fillId="9" borderId="21" xfId="0" applyNumberFormat="1" applyFont="1" applyFill="1" applyBorder="1" applyAlignment="1">
      <alignment horizontal="right" vertical="center"/>
    </xf>
    <xf numFmtId="49" fontId="5" fillId="2" borderId="2" xfId="0" applyNumberFormat="1" applyFont="1" applyFill="1" applyBorder="1" applyAlignment="1">
      <alignment horizontal="center"/>
    </xf>
    <xf numFmtId="0" fontId="0" fillId="0" borderId="21" xfId="0" applyBorder="1" applyAlignment="1">
      <alignment vertical="center" shrinkToFit="1"/>
    </xf>
    <xf numFmtId="49" fontId="0" fillId="0" borderId="9" xfId="0" applyNumberFormat="1" applyBorder="1" applyAlignment="1">
      <alignment horizontal="center"/>
    </xf>
    <xf numFmtId="0" fontId="5" fillId="0" borderId="0" xfId="6" applyFont="1" applyAlignment="1">
      <alignment vertical="center"/>
    </xf>
    <xf numFmtId="0" fontId="5" fillId="0" borderId="0" xfId="7" applyFont="1" applyAlignment="1">
      <alignment vertical="center"/>
    </xf>
    <xf numFmtId="0" fontId="0" fillId="0" borderId="0" xfId="7" applyFont="1" applyAlignment="1">
      <alignment vertical="center"/>
    </xf>
    <xf numFmtId="49" fontId="5" fillId="0" borderId="4" xfId="0" applyNumberFormat="1" applyFont="1" applyBorder="1" applyAlignment="1">
      <alignment horizontal="center"/>
    </xf>
    <xf numFmtId="49" fontId="5" fillId="0" borderId="2" xfId="0" applyNumberFormat="1" applyFont="1" applyBorder="1" applyAlignment="1">
      <alignment horizontal="center"/>
    </xf>
    <xf numFmtId="0" fontId="0" fillId="0" borderId="22" xfId="0" applyBorder="1" applyAlignment="1">
      <alignment horizontal="distributed" vertical="center"/>
    </xf>
    <xf numFmtId="176" fontId="0" fillId="0" borderId="19" xfId="0" applyNumberFormat="1" applyBorder="1" applyAlignment="1">
      <alignment horizontal="center" vertical="center"/>
    </xf>
    <xf numFmtId="184" fontId="20" fillId="0" borderId="0" xfId="0" applyNumberFormat="1" applyFont="1" applyAlignment="1">
      <alignment vertical="center"/>
    </xf>
    <xf numFmtId="184" fontId="20" fillId="0" borderId="0" xfId="0" applyNumberFormat="1" applyFont="1" applyAlignment="1">
      <alignment horizontal="right" vertical="center"/>
    </xf>
    <xf numFmtId="184" fontId="24" fillId="0" borderId="0" xfId="0" applyNumberFormat="1" applyFont="1" applyAlignment="1">
      <alignment vertical="center"/>
    </xf>
    <xf numFmtId="184" fontId="20" fillId="0" borderId="14" xfId="0" applyNumberFormat="1" applyFont="1" applyBorder="1" applyAlignment="1">
      <alignment vertical="center"/>
    </xf>
    <xf numFmtId="49" fontId="20" fillId="0" borderId="0" xfId="0" applyNumberFormat="1" applyFont="1" applyAlignment="1">
      <alignment vertical="center"/>
    </xf>
    <xf numFmtId="184" fontId="0" fillId="7" borderId="21" xfId="0" applyNumberFormat="1" applyFill="1" applyBorder="1" applyAlignment="1" applyProtection="1">
      <alignment vertical="center"/>
      <protection locked="0"/>
    </xf>
    <xf numFmtId="185" fontId="0" fillId="7" borderId="21" xfId="0" applyNumberFormat="1" applyFill="1" applyBorder="1" applyAlignment="1" applyProtection="1">
      <alignment vertical="center"/>
      <protection locked="0"/>
    </xf>
    <xf numFmtId="0" fontId="25" fillId="0" borderId="0" xfId="0" applyFont="1" applyAlignment="1">
      <alignment vertical="center"/>
    </xf>
    <xf numFmtId="0" fontId="27" fillId="0" borderId="0" xfId="0" applyFont="1" applyAlignment="1">
      <alignment vertical="center"/>
    </xf>
    <xf numFmtId="188" fontId="27" fillId="0" borderId="0" xfId="0" applyNumberFormat="1" applyFont="1" applyAlignment="1">
      <alignment vertical="center"/>
    </xf>
    <xf numFmtId="0" fontId="28" fillId="0" borderId="0" xfId="0" applyFont="1" applyAlignment="1">
      <alignment vertical="center"/>
    </xf>
    <xf numFmtId="189" fontId="28" fillId="0" borderId="0" xfId="0" applyNumberFormat="1" applyFont="1" applyAlignment="1">
      <alignment vertical="center"/>
    </xf>
    <xf numFmtId="0" fontId="27" fillId="0" borderId="0" xfId="0" applyFont="1" applyAlignment="1">
      <alignment horizontal="right" vertical="center"/>
    </xf>
    <xf numFmtId="0" fontId="27" fillId="0" borderId="21" xfId="0" applyFont="1" applyBorder="1" applyAlignment="1">
      <alignment horizontal="center" vertical="center"/>
    </xf>
    <xf numFmtId="188" fontId="27" fillId="0" borderId="0" xfId="0" applyNumberFormat="1" applyFont="1" applyAlignment="1">
      <alignment horizontal="center" vertical="center"/>
    </xf>
    <xf numFmtId="189" fontId="27" fillId="0" borderId="0" xfId="0" applyNumberFormat="1" applyFont="1" applyAlignment="1">
      <alignment vertical="center"/>
    </xf>
    <xf numFmtId="0" fontId="27" fillId="0" borderId="107" xfId="0" applyFont="1" applyBorder="1" applyAlignment="1">
      <alignment horizontal="center" vertical="center"/>
    </xf>
    <xf numFmtId="3" fontId="27" fillId="0" borderId="0" xfId="10" applyNumberFormat="1" applyFont="1" applyAlignment="1">
      <alignment horizontal="left" vertical="center"/>
    </xf>
    <xf numFmtId="3" fontId="27" fillId="0" borderId="0" xfId="10" applyNumberFormat="1" applyFont="1" applyAlignment="1">
      <alignment horizontal="center" vertical="center"/>
    </xf>
    <xf numFmtId="0" fontId="0" fillId="0" borderId="0" xfId="0" applyAlignment="1">
      <alignment horizontal="center" vertical="center"/>
    </xf>
    <xf numFmtId="0" fontId="27" fillId="0" borderId="0" xfId="0" applyFont="1" applyAlignment="1">
      <alignment horizontal="center" vertical="center"/>
    </xf>
    <xf numFmtId="189" fontId="27" fillId="0" borderId="21" xfId="10" applyNumberFormat="1" applyFont="1" applyBorder="1" applyAlignment="1">
      <alignment horizontal="center" vertical="center"/>
    </xf>
    <xf numFmtId="41" fontId="27" fillId="0" borderId="4" xfId="1" applyNumberFormat="1" applyFont="1" applyFill="1" applyBorder="1" applyAlignment="1">
      <alignment horizontal="right" vertical="center"/>
    </xf>
    <xf numFmtId="190" fontId="27" fillId="0" borderId="104" xfId="0" quotePrefix="1" applyNumberFormat="1" applyFont="1" applyBorder="1" applyAlignment="1">
      <alignment vertical="center"/>
    </xf>
    <xf numFmtId="0" fontId="27" fillId="0" borderId="104" xfId="0" applyFont="1" applyBorder="1" applyAlignment="1">
      <alignment vertical="center" shrinkToFit="1"/>
    </xf>
    <xf numFmtId="0" fontId="27" fillId="0" borderId="9" xfId="0" applyFont="1" applyBorder="1" applyAlignment="1">
      <alignment horizontal="center" vertical="center"/>
    </xf>
    <xf numFmtId="0" fontId="27" fillId="0" borderId="9" xfId="0" applyFont="1" applyBorder="1" applyAlignment="1">
      <alignment vertical="center"/>
    </xf>
    <xf numFmtId="190" fontId="27" fillId="0" borderId="105" xfId="0" quotePrefix="1" applyNumberFormat="1" applyFont="1" applyBorder="1" applyAlignment="1">
      <alignment vertical="center"/>
    </xf>
    <xf numFmtId="0" fontId="27" fillId="0" borderId="105" xfId="0" applyFont="1" applyBorder="1" applyAlignment="1">
      <alignment vertical="center" shrinkToFit="1"/>
    </xf>
    <xf numFmtId="41" fontId="27" fillId="0" borderId="9" xfId="1" applyNumberFormat="1" applyFont="1" applyBorder="1" applyAlignment="1">
      <alignment horizontal="right" vertical="center"/>
    </xf>
    <xf numFmtId="0" fontId="27" fillId="0" borderId="14" xfId="0" quotePrefix="1" applyFont="1" applyBorder="1" applyAlignment="1">
      <alignment vertical="center"/>
    </xf>
    <xf numFmtId="0" fontId="27" fillId="0" borderId="35" xfId="0" applyFont="1" applyBorder="1" applyAlignment="1">
      <alignment vertical="center"/>
    </xf>
    <xf numFmtId="188" fontId="27" fillId="0" borderId="21" xfId="1" applyNumberFormat="1" applyFont="1" applyFill="1" applyBorder="1" applyAlignment="1">
      <alignment horizontal="right" vertical="center"/>
    </xf>
    <xf numFmtId="185" fontId="27" fillId="0" borderId="21" xfId="1" applyNumberFormat="1" applyFont="1" applyFill="1" applyBorder="1" applyAlignment="1">
      <alignment horizontal="right" vertical="center"/>
    </xf>
    <xf numFmtId="0" fontId="27" fillId="0" borderId="21" xfId="0" applyFont="1" applyBorder="1" applyAlignment="1">
      <alignment vertical="center"/>
    </xf>
    <xf numFmtId="41" fontId="27" fillId="0" borderId="21" xfId="1" applyNumberFormat="1" applyFont="1" applyFill="1" applyBorder="1" applyAlignment="1">
      <alignment horizontal="right" vertical="center"/>
    </xf>
    <xf numFmtId="185" fontId="27" fillId="0" borderId="0" xfId="0" applyNumberFormat="1" applyFont="1" applyAlignment="1">
      <alignment vertical="center"/>
    </xf>
    <xf numFmtId="41" fontId="27" fillId="0" borderId="0" xfId="0" applyNumberFormat="1" applyFont="1" applyAlignment="1">
      <alignment vertical="center"/>
    </xf>
    <xf numFmtId="188" fontId="27" fillId="0" borderId="21" xfId="0" applyNumberFormat="1" applyFont="1" applyBorder="1" applyAlignment="1">
      <alignment vertical="center"/>
    </xf>
    <xf numFmtId="0" fontId="27" fillId="0" borderId="105" xfId="0" applyFont="1" applyBorder="1" applyAlignment="1">
      <alignment vertical="center"/>
    </xf>
    <xf numFmtId="38" fontId="0" fillId="0" borderId="108" xfId="1" applyFont="1" applyFill="1" applyBorder="1" applyAlignment="1" applyProtection="1">
      <alignment vertical="center"/>
    </xf>
    <xf numFmtId="185" fontId="27" fillId="0" borderId="21" xfId="0" applyNumberFormat="1" applyFont="1" applyBorder="1" applyAlignment="1">
      <alignment horizontal="right" vertical="center"/>
    </xf>
    <xf numFmtId="0" fontId="27" fillId="0" borderId="12" xfId="0" applyFont="1" applyBorder="1" applyAlignment="1">
      <alignment vertical="center"/>
    </xf>
    <xf numFmtId="0" fontId="27" fillId="0" borderId="109" xfId="0" applyFont="1" applyBorder="1" applyAlignment="1">
      <alignment vertical="center"/>
    </xf>
    <xf numFmtId="49" fontId="0" fillId="0" borderId="0" xfId="0" applyNumberFormat="1" applyAlignment="1">
      <alignment horizontal="center"/>
    </xf>
    <xf numFmtId="38" fontId="0" fillId="0" borderId="0" xfId="1" applyFont="1" applyFill="1" applyBorder="1" applyAlignment="1" applyProtection="1">
      <alignment vertical="center"/>
    </xf>
    <xf numFmtId="0" fontId="13" fillId="0" borderId="6" xfId="0" applyFont="1" applyBorder="1" applyAlignment="1">
      <alignment horizontal="center" vertical="center" wrapText="1"/>
    </xf>
    <xf numFmtId="0" fontId="0" fillId="0" borderId="9" xfId="3" applyFont="1" applyBorder="1" applyAlignment="1">
      <alignment vertical="center"/>
    </xf>
    <xf numFmtId="186" fontId="0" fillId="0" borderId="110" xfId="0" applyNumberFormat="1" applyBorder="1" applyAlignment="1">
      <alignment vertical="center"/>
    </xf>
    <xf numFmtId="186" fontId="0" fillId="0" borderId="19" xfId="0" applyNumberFormat="1" applyBorder="1" applyAlignment="1">
      <alignment vertical="center"/>
    </xf>
    <xf numFmtId="177" fontId="0" fillId="0" borderId="4" xfId="0" applyNumberFormat="1" applyBorder="1" applyAlignment="1">
      <alignment vertical="center"/>
    </xf>
    <xf numFmtId="49" fontId="0" fillId="0" borderId="106" xfId="0" applyNumberFormat="1" applyBorder="1" applyAlignment="1">
      <alignment horizontal="center" vertical="center"/>
    </xf>
    <xf numFmtId="0" fontId="13" fillId="0" borderId="4" xfId="0" applyFont="1" applyBorder="1" applyAlignment="1">
      <alignment horizontal="center" vertical="center" wrapText="1"/>
    </xf>
    <xf numFmtId="2" fontId="5" fillId="0" borderId="4" xfId="0" applyNumberFormat="1" applyFont="1" applyBorder="1" applyAlignment="1">
      <alignment vertical="center" wrapText="1"/>
    </xf>
    <xf numFmtId="2" fontId="0" fillId="0" borderId="4" xfId="0" applyNumberFormat="1" applyBorder="1" applyAlignment="1">
      <alignment vertical="center"/>
    </xf>
    <xf numFmtId="2" fontId="0" fillId="0" borderId="4" xfId="0" applyNumberFormat="1" applyBorder="1" applyAlignment="1">
      <alignment vertical="center" wrapText="1"/>
    </xf>
    <xf numFmtId="0" fontId="0" fillId="0" borderId="0" xfId="0" applyAlignment="1">
      <alignment horizontal="center" vertical="center" wrapText="1"/>
    </xf>
    <xf numFmtId="38" fontId="0" fillId="0" borderId="57" xfId="1" applyFont="1" applyFill="1" applyBorder="1" applyAlignment="1" applyProtection="1">
      <alignment vertical="center"/>
    </xf>
    <xf numFmtId="49" fontId="0" fillId="0" borderId="111" xfId="0" applyNumberFormat="1" applyBorder="1" applyAlignment="1">
      <alignment horizontal="center"/>
    </xf>
    <xf numFmtId="185" fontId="28" fillId="0" borderId="0" xfId="0" applyNumberFormat="1" applyFont="1" applyAlignment="1">
      <alignment vertical="center"/>
    </xf>
    <xf numFmtId="192" fontId="27" fillId="0" borderId="0" xfId="0" applyNumberFormat="1" applyFont="1" applyAlignment="1">
      <alignment vertical="center"/>
    </xf>
    <xf numFmtId="193" fontId="27" fillId="0" borderId="0" xfId="0" applyNumberFormat="1" applyFont="1" applyAlignment="1">
      <alignment vertical="center"/>
    </xf>
    <xf numFmtId="194" fontId="27" fillId="0" borderId="0" xfId="0" applyNumberFormat="1" applyFont="1" applyAlignment="1">
      <alignment vertical="center"/>
    </xf>
    <xf numFmtId="186" fontId="0" fillId="0" borderId="9" xfId="0" applyNumberFormat="1" applyBorder="1" applyAlignment="1">
      <alignment vertical="center"/>
    </xf>
    <xf numFmtId="186" fontId="0" fillId="0" borderId="4" xfId="0" applyNumberFormat="1" applyBorder="1" applyAlignment="1">
      <alignment vertical="center"/>
    </xf>
    <xf numFmtId="0" fontId="0" fillId="0" borderId="112" xfId="0" applyBorder="1" applyAlignment="1">
      <alignment horizontal="right" vertical="center"/>
    </xf>
    <xf numFmtId="0" fontId="0" fillId="0" borderId="112" xfId="0" applyBorder="1" applyAlignment="1">
      <alignment vertical="center"/>
    </xf>
    <xf numFmtId="41" fontId="27" fillId="0" borderId="14" xfId="1" applyNumberFormat="1" applyFont="1" applyFill="1" applyBorder="1" applyAlignment="1">
      <alignment horizontal="right" vertical="center"/>
    </xf>
    <xf numFmtId="41" fontId="27" fillId="0" borderId="35" xfId="1" applyNumberFormat="1" applyFont="1" applyFill="1" applyBorder="1" applyAlignment="1">
      <alignment horizontal="right" vertical="center"/>
    </xf>
    <xf numFmtId="185" fontId="27" fillId="0" borderId="0" xfId="0" applyNumberFormat="1" applyFont="1" applyAlignment="1">
      <alignment horizontal="right" vertical="center"/>
    </xf>
    <xf numFmtId="188" fontId="27" fillId="0" borderId="35" xfId="1" applyNumberFormat="1" applyFont="1" applyFill="1" applyBorder="1" applyAlignment="1">
      <alignment horizontal="right" vertical="center"/>
    </xf>
    <xf numFmtId="0" fontId="27" fillId="0" borderId="105" xfId="0" quotePrefix="1" applyFont="1" applyBorder="1" applyAlignment="1">
      <alignment vertical="center"/>
    </xf>
    <xf numFmtId="0" fontId="23" fillId="11" borderId="0" xfId="2" applyFont="1" applyFill="1" applyAlignment="1">
      <alignment vertical="center"/>
    </xf>
    <xf numFmtId="0" fontId="0" fillId="11" borderId="0" xfId="2" applyFont="1" applyFill="1" applyAlignment="1">
      <alignment vertical="center"/>
    </xf>
    <xf numFmtId="0" fontId="0" fillId="11" borderId="0" xfId="0" applyFill="1" applyAlignment="1">
      <alignment vertical="center"/>
    </xf>
    <xf numFmtId="188" fontId="27" fillId="0" borderId="14" xfId="0" applyNumberFormat="1" applyFont="1" applyBorder="1" applyAlignment="1">
      <alignment vertical="center"/>
    </xf>
    <xf numFmtId="41" fontId="32" fillId="0" borderId="0" xfId="0" applyNumberFormat="1" applyFont="1" applyAlignment="1">
      <alignment vertical="center"/>
    </xf>
    <xf numFmtId="196" fontId="27" fillId="0" borderId="0" xfId="0" applyNumberFormat="1" applyFont="1" applyAlignment="1">
      <alignment vertical="center"/>
    </xf>
    <xf numFmtId="189" fontId="27" fillId="0" borderId="113" xfId="0" applyNumberFormat="1" applyFont="1" applyBorder="1" applyAlignment="1">
      <alignment horizontal="right" vertical="center"/>
    </xf>
    <xf numFmtId="189" fontId="27" fillId="0" borderId="113" xfId="0" applyNumberFormat="1" applyFont="1" applyBorder="1" applyAlignment="1">
      <alignment vertical="center"/>
    </xf>
    <xf numFmtId="189" fontId="27" fillId="0" borderId="21" xfId="0" applyNumberFormat="1" applyFont="1" applyBorder="1" applyAlignment="1">
      <alignment vertical="center"/>
    </xf>
    <xf numFmtId="0" fontId="27" fillId="0" borderId="14" xfId="0" applyFont="1" applyBorder="1" applyAlignment="1">
      <alignment vertical="center"/>
    </xf>
    <xf numFmtId="189" fontId="27" fillId="0" borderId="35" xfId="0" applyNumberFormat="1" applyFont="1" applyBorder="1" applyAlignment="1">
      <alignment vertical="center"/>
    </xf>
    <xf numFmtId="185" fontId="27" fillId="0" borderId="116" xfId="0" applyNumberFormat="1" applyFont="1" applyBorder="1" applyAlignment="1">
      <alignment vertical="center"/>
    </xf>
    <xf numFmtId="189" fontId="30" fillId="0" borderId="21" xfId="0" applyNumberFormat="1" applyFont="1" applyBorder="1" applyAlignment="1">
      <alignment vertical="center"/>
    </xf>
    <xf numFmtId="189" fontId="30" fillId="0" borderId="0" xfId="0" applyNumberFormat="1" applyFont="1" applyAlignment="1">
      <alignment vertical="center"/>
    </xf>
    <xf numFmtId="0" fontId="27" fillId="0" borderId="116" xfId="0" applyFont="1" applyBorder="1" applyAlignment="1">
      <alignment vertical="center"/>
    </xf>
    <xf numFmtId="189" fontId="30" fillId="0" borderId="116" xfId="0" applyNumberFormat="1" applyFont="1" applyBorder="1" applyAlignment="1">
      <alignment vertical="center"/>
    </xf>
    <xf numFmtId="0" fontId="6" fillId="0" borderId="0" xfId="7" applyFont="1" applyAlignment="1">
      <alignment horizontal="left" vertical="center"/>
    </xf>
    <xf numFmtId="0" fontId="27" fillId="8" borderId="21" xfId="0" applyFont="1" applyFill="1" applyBorder="1" applyAlignment="1">
      <alignment horizontal="center" vertical="center"/>
    </xf>
    <xf numFmtId="197" fontId="27" fillId="0" borderId="0" xfId="0" applyNumberFormat="1" applyFont="1" applyAlignment="1">
      <alignment vertical="center"/>
    </xf>
    <xf numFmtId="49" fontId="0" fillId="0" borderId="117" xfId="0" applyNumberFormat="1" applyBorder="1" applyAlignment="1">
      <alignment horizontal="center"/>
    </xf>
    <xf numFmtId="38" fontId="0" fillId="0" borderId="30" xfId="1" applyFont="1" applyFill="1" applyBorder="1" applyAlignment="1" applyProtection="1">
      <alignment vertical="center"/>
    </xf>
    <xf numFmtId="0" fontId="27" fillId="0" borderId="118" xfId="0" applyFont="1" applyBorder="1" applyAlignment="1">
      <alignment vertical="center"/>
    </xf>
    <xf numFmtId="0" fontId="31" fillId="11" borderId="14" xfId="0" applyFont="1" applyFill="1" applyBorder="1" applyAlignment="1">
      <alignment horizontal="center" vertical="center"/>
    </xf>
    <xf numFmtId="0" fontId="31" fillId="11" borderId="21" xfId="0" applyFont="1" applyFill="1" applyBorder="1" applyAlignment="1">
      <alignment horizontal="center" vertical="center"/>
    </xf>
    <xf numFmtId="0" fontId="31" fillId="11" borderId="21" xfId="0" applyFont="1" applyFill="1" applyBorder="1" applyAlignment="1">
      <alignment horizontal="center" vertical="center" wrapText="1"/>
    </xf>
    <xf numFmtId="0" fontId="31" fillId="8" borderId="21" xfId="0" applyFont="1" applyFill="1" applyBorder="1" applyAlignment="1">
      <alignment horizontal="center" vertical="center"/>
    </xf>
    <xf numFmtId="0" fontId="31" fillId="8" borderId="35" xfId="0" applyFont="1" applyFill="1" applyBorder="1" applyAlignment="1">
      <alignment horizontal="center" vertical="center"/>
    </xf>
    <xf numFmtId="0" fontId="31" fillId="10" borderId="21" xfId="0" applyFont="1" applyFill="1" applyBorder="1" applyAlignment="1">
      <alignment horizontal="center" vertical="center"/>
    </xf>
    <xf numFmtId="185" fontId="27" fillId="11" borderId="21" xfId="0" applyNumberFormat="1" applyFont="1" applyFill="1" applyBorder="1" applyAlignment="1">
      <alignment horizontal="center" vertical="center"/>
    </xf>
    <xf numFmtId="0" fontId="27" fillId="0" borderId="119" xfId="0" applyFont="1" applyBorder="1" applyAlignment="1">
      <alignment vertical="center"/>
    </xf>
    <xf numFmtId="0" fontId="27" fillId="0" borderId="119" xfId="0" applyFont="1" applyBorder="1" applyAlignment="1">
      <alignment horizontal="center" vertical="center"/>
    </xf>
    <xf numFmtId="0" fontId="27" fillId="0" borderId="120" xfId="0" quotePrefix="1" applyFont="1" applyBorder="1" applyAlignment="1">
      <alignment vertical="center"/>
    </xf>
    <xf numFmtId="0" fontId="27" fillId="0" borderId="121" xfId="0" applyFont="1" applyBorder="1" applyAlignment="1">
      <alignment vertical="center"/>
    </xf>
    <xf numFmtId="41" fontId="27" fillId="0" borderId="119" xfId="1" applyNumberFormat="1" applyFont="1" applyFill="1" applyBorder="1" applyAlignment="1">
      <alignment horizontal="right" vertical="center"/>
    </xf>
    <xf numFmtId="41" fontId="27" fillId="0" borderId="120" xfId="1" applyNumberFormat="1" applyFont="1" applyBorder="1" applyAlignment="1">
      <alignment horizontal="right" vertical="center"/>
    </xf>
    <xf numFmtId="41" fontId="27" fillId="0" borderId="121" xfId="1" applyNumberFormat="1" applyFont="1" applyBorder="1" applyAlignment="1">
      <alignment horizontal="right" vertical="center"/>
    </xf>
    <xf numFmtId="188" fontId="27" fillId="0" borderId="121" xfId="1" applyNumberFormat="1" applyFont="1" applyFill="1" applyBorder="1" applyAlignment="1">
      <alignment horizontal="right" vertical="center"/>
    </xf>
    <xf numFmtId="188" fontId="27" fillId="0" borderId="119" xfId="1" applyNumberFormat="1" applyFont="1" applyFill="1" applyBorder="1" applyAlignment="1">
      <alignment horizontal="right" vertical="center"/>
    </xf>
    <xf numFmtId="185" fontId="27" fillId="0" borderId="119" xfId="1" applyNumberFormat="1" applyFont="1" applyFill="1" applyBorder="1" applyAlignment="1">
      <alignment horizontal="right" vertical="center"/>
    </xf>
    <xf numFmtId="0" fontId="27" fillId="0" borderId="122" xfId="0" applyFont="1" applyBorder="1" applyAlignment="1">
      <alignment vertical="center"/>
    </xf>
    <xf numFmtId="0" fontId="27" fillId="0" borderId="122" xfId="0" applyFont="1" applyBorder="1" applyAlignment="1">
      <alignment horizontal="center" vertical="center"/>
    </xf>
    <xf numFmtId="0" fontId="27" fillId="0" borderId="123" xfId="0" quotePrefix="1" applyFont="1" applyBorder="1" applyAlignment="1">
      <alignment vertical="center"/>
    </xf>
    <xf numFmtId="0" fontId="27" fillId="0" borderId="124" xfId="0" applyFont="1" applyBorder="1" applyAlignment="1">
      <alignment vertical="center"/>
    </xf>
    <xf numFmtId="41" fontId="27" fillId="0" borderId="122" xfId="1" applyNumberFormat="1" applyFont="1" applyFill="1" applyBorder="1" applyAlignment="1">
      <alignment horizontal="right" vertical="center"/>
    </xf>
    <xf numFmtId="41" fontId="27" fillId="0" borderId="123" xfId="1" applyNumberFormat="1" applyFont="1" applyFill="1" applyBorder="1" applyAlignment="1">
      <alignment horizontal="right" vertical="center"/>
    </xf>
    <xf numFmtId="185" fontId="27" fillId="0" borderId="122" xfId="1" applyNumberFormat="1" applyFont="1" applyFill="1" applyBorder="1" applyAlignment="1">
      <alignment horizontal="right" vertical="center"/>
    </xf>
    <xf numFmtId="188" fontId="27" fillId="0" borderId="124" xfId="1" applyNumberFormat="1" applyFont="1" applyFill="1" applyBorder="1" applyAlignment="1">
      <alignment horizontal="right" vertical="center"/>
    </xf>
    <xf numFmtId="188" fontId="27" fillId="0" borderId="122" xfId="1" applyNumberFormat="1" applyFont="1" applyFill="1" applyBorder="1" applyAlignment="1">
      <alignment horizontal="right" vertical="center"/>
    </xf>
    <xf numFmtId="41" fontId="27" fillId="0" borderId="122" xfId="1" applyNumberFormat="1" applyFont="1" applyBorder="1" applyAlignment="1">
      <alignment horizontal="right" vertical="center"/>
    </xf>
    <xf numFmtId="41" fontId="27" fillId="0" borderId="123" xfId="1" applyNumberFormat="1" applyFont="1" applyBorder="1" applyAlignment="1">
      <alignment horizontal="right" vertical="center"/>
    </xf>
    <xf numFmtId="41" fontId="27" fillId="0" borderId="124" xfId="1" applyNumberFormat="1" applyFont="1" applyBorder="1" applyAlignment="1">
      <alignment horizontal="right" vertical="center"/>
    </xf>
    <xf numFmtId="0" fontId="27" fillId="0" borderId="125" xfId="0" applyFont="1" applyBorder="1" applyAlignment="1">
      <alignment vertical="center"/>
    </xf>
    <xf numFmtId="0" fontId="27" fillId="0" borderId="125" xfId="0" applyFont="1" applyBorder="1" applyAlignment="1">
      <alignment horizontal="center" vertical="center"/>
    </xf>
    <xf numFmtId="0" fontId="27" fillId="0" borderId="127" xfId="0" applyFont="1" applyBorder="1" applyAlignment="1">
      <alignment vertical="center"/>
    </xf>
    <xf numFmtId="41" fontId="27" fillId="0" borderId="119" xfId="1" applyNumberFormat="1" applyFont="1" applyBorder="1" applyAlignment="1">
      <alignment horizontal="right" vertical="center"/>
    </xf>
    <xf numFmtId="41" fontId="27" fillId="0" borderId="124" xfId="1" applyNumberFormat="1" applyFont="1" applyFill="1" applyBorder="1" applyAlignment="1">
      <alignment horizontal="right" vertical="center"/>
    </xf>
    <xf numFmtId="0" fontId="27" fillId="0" borderId="123" xfId="0" applyFont="1" applyBorder="1" applyAlignment="1">
      <alignment vertical="center"/>
    </xf>
    <xf numFmtId="0" fontId="27" fillId="0" borderId="124" xfId="0" applyFont="1" applyBorder="1" applyAlignment="1">
      <alignment vertical="center" shrinkToFit="1"/>
    </xf>
    <xf numFmtId="41" fontId="27" fillId="0" borderId="120" xfId="1" applyNumberFormat="1" applyFont="1" applyFill="1" applyBorder="1" applyAlignment="1">
      <alignment horizontal="right" vertical="center"/>
    </xf>
    <xf numFmtId="41" fontId="27" fillId="0" borderId="121" xfId="1" applyNumberFormat="1" applyFont="1" applyFill="1" applyBorder="1" applyAlignment="1">
      <alignment horizontal="right" vertical="center"/>
    </xf>
    <xf numFmtId="0" fontId="27" fillId="0" borderId="126" xfId="0" applyFont="1" applyBorder="1" applyAlignment="1">
      <alignment vertical="center"/>
    </xf>
    <xf numFmtId="185" fontId="27" fillId="0" borderId="125" xfId="0" applyNumberFormat="1" applyFont="1" applyBorder="1" applyAlignment="1">
      <alignment vertical="center"/>
    </xf>
    <xf numFmtId="185" fontId="27" fillId="0" borderId="126" xfId="0" applyNumberFormat="1" applyFont="1" applyBorder="1" applyAlignment="1">
      <alignment vertical="center"/>
    </xf>
    <xf numFmtId="185" fontId="27" fillId="0" borderId="127" xfId="0" applyNumberFormat="1" applyFont="1" applyBorder="1" applyAlignment="1">
      <alignment vertical="center"/>
    </xf>
    <xf numFmtId="188" fontId="27" fillId="0" borderId="125" xfId="0" applyNumberFormat="1" applyFont="1" applyBorder="1" applyAlignment="1">
      <alignment vertical="center"/>
    </xf>
    <xf numFmtId="188" fontId="27" fillId="0" borderId="128" xfId="0" applyNumberFormat="1" applyFont="1" applyBorder="1" applyAlignment="1">
      <alignment vertical="center"/>
    </xf>
    <xf numFmtId="185" fontId="27" fillId="0" borderId="125" xfId="0" applyNumberFormat="1" applyFont="1" applyBorder="1" applyAlignment="1">
      <alignment horizontal="right" vertical="center"/>
    </xf>
    <xf numFmtId="0" fontId="27" fillId="0" borderId="130" xfId="0" applyFont="1" applyBorder="1" applyAlignment="1">
      <alignment vertical="center"/>
    </xf>
    <xf numFmtId="0" fontId="27" fillId="0" borderId="129" xfId="0" applyFont="1" applyBorder="1" applyAlignment="1">
      <alignment vertical="center"/>
    </xf>
    <xf numFmtId="0" fontId="27" fillId="0" borderId="35" xfId="0" applyFont="1" applyBorder="1" applyAlignment="1">
      <alignment horizontal="center" vertical="center"/>
    </xf>
    <xf numFmtId="198" fontId="5" fillId="0" borderId="47" xfId="1" applyNumberFormat="1" applyFont="1" applyBorder="1" applyAlignment="1" applyProtection="1">
      <alignment vertical="center"/>
    </xf>
    <xf numFmtId="198" fontId="5" fillId="0" borderId="39" xfId="1" applyNumberFormat="1" applyFont="1" applyBorder="1" applyAlignment="1" applyProtection="1">
      <alignment vertical="center"/>
    </xf>
    <xf numFmtId="198" fontId="5" fillId="0" borderId="40" xfId="1" applyNumberFormat="1" applyFont="1" applyBorder="1" applyAlignment="1" applyProtection="1">
      <alignment vertical="center"/>
    </xf>
    <xf numFmtId="198" fontId="5" fillId="0" borderId="48" xfId="1" applyNumberFormat="1" applyFont="1" applyBorder="1" applyAlignment="1" applyProtection="1">
      <alignment vertical="center"/>
    </xf>
    <xf numFmtId="198" fontId="5" fillId="0" borderId="49" xfId="1" applyNumberFormat="1" applyFont="1" applyBorder="1" applyAlignment="1" applyProtection="1">
      <alignment vertical="center"/>
    </xf>
    <xf numFmtId="198" fontId="5" fillId="0" borderId="50" xfId="1" applyNumberFormat="1" applyFont="1" applyBorder="1" applyAlignment="1" applyProtection="1">
      <alignment vertical="center"/>
    </xf>
    <xf numFmtId="198" fontId="5" fillId="0" borderId="44" xfId="1" applyNumberFormat="1" applyFont="1" applyBorder="1" applyAlignment="1" applyProtection="1">
      <alignment vertical="center"/>
    </xf>
    <xf numFmtId="198" fontId="5" fillId="0" borderId="45" xfId="1" applyNumberFormat="1" applyFont="1" applyBorder="1" applyAlignment="1" applyProtection="1">
      <alignment vertical="center"/>
    </xf>
    <xf numFmtId="198" fontId="5" fillId="0" borderId="46" xfId="1" applyNumberFormat="1" applyFont="1" applyBorder="1" applyAlignment="1" applyProtection="1">
      <alignment vertical="center"/>
    </xf>
    <xf numFmtId="0" fontId="0" fillId="0" borderId="4" xfId="0" applyBorder="1" applyAlignment="1">
      <alignment horizontal="right" vertical="center"/>
    </xf>
    <xf numFmtId="176" fontId="0" fillId="0" borderId="11" xfId="0" applyNumberForma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center" vertical="center"/>
    </xf>
    <xf numFmtId="0" fontId="0" fillId="0" borderId="115" xfId="0" applyBorder="1" applyAlignment="1">
      <alignment horizontal="right" vertical="center"/>
    </xf>
    <xf numFmtId="0" fontId="0" fillId="0" borderId="116" xfId="0" applyBorder="1" applyAlignment="1">
      <alignment horizontal="center" vertical="center"/>
    </xf>
    <xf numFmtId="176" fontId="0" fillId="0" borderId="114" xfId="0" applyNumberFormat="1" applyBorder="1" applyAlignment="1">
      <alignment horizontal="left" vertical="center"/>
    </xf>
    <xf numFmtId="0" fontId="0" fillId="0" borderId="113" xfId="0" applyBorder="1" applyAlignment="1">
      <alignment horizontal="center" vertical="center"/>
    </xf>
    <xf numFmtId="177" fontId="0" fillId="0" borderId="2" xfId="0" applyNumberFormat="1" applyBorder="1" applyAlignment="1">
      <alignment vertical="center"/>
    </xf>
    <xf numFmtId="183" fontId="0" fillId="0" borderId="9" xfId="0" applyNumberFormat="1" applyBorder="1"/>
    <xf numFmtId="38" fontId="27" fillId="0" borderId="0" xfId="1" applyFont="1" applyAlignment="1">
      <alignment vertical="center"/>
    </xf>
    <xf numFmtId="40" fontId="27" fillId="0" borderId="0" xfId="1" applyNumberFormat="1" applyFont="1" applyFill="1" applyBorder="1" applyAlignment="1">
      <alignment vertical="center"/>
    </xf>
    <xf numFmtId="38" fontId="5" fillId="0" borderId="0" xfId="1" applyFont="1" applyAlignment="1" applyProtection="1">
      <alignment vertical="center"/>
    </xf>
    <xf numFmtId="38" fontId="5" fillId="0" borderId="0" xfId="7" applyNumberFormat="1" applyFont="1" applyAlignment="1">
      <alignment vertical="center"/>
    </xf>
    <xf numFmtId="177" fontId="0" fillId="12" borderId="9" xfId="0" applyNumberFormat="1" applyFill="1" applyBorder="1" applyAlignment="1">
      <alignment vertical="center"/>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0" fillId="0" borderId="8" xfId="0" applyBorder="1" applyAlignment="1">
      <alignment vertical="center"/>
    </xf>
    <xf numFmtId="49" fontId="0" fillId="0" borderId="6" xfId="0" applyNumberFormat="1" applyBorder="1" applyAlignment="1">
      <alignment horizontal="center" vertical="center"/>
    </xf>
    <xf numFmtId="0" fontId="0" fillId="0" borderId="5" xfId="0" applyBorder="1" applyAlignment="1">
      <alignment vertical="center"/>
    </xf>
    <xf numFmtId="0" fontId="0" fillId="0" borderId="9" xfId="0" applyBorder="1" applyAlignment="1">
      <alignment horizontal="center" vertical="center"/>
    </xf>
    <xf numFmtId="0" fontId="1" fillId="13" borderId="4" xfId="4" applyFont="1" applyFill="1" applyBorder="1" applyAlignment="1">
      <alignment vertical="center"/>
    </xf>
    <xf numFmtId="0" fontId="1" fillId="13" borderId="0" xfId="4" applyFont="1" applyFill="1" applyAlignment="1">
      <alignment horizontal="distributed" vertical="center" justifyLastLine="1"/>
    </xf>
    <xf numFmtId="0" fontId="1" fillId="13" borderId="11" xfId="4" applyFont="1" applyFill="1" applyBorder="1" applyAlignment="1">
      <alignment vertical="center"/>
    </xf>
    <xf numFmtId="0" fontId="1" fillId="13" borderId="98" xfId="4" applyFont="1" applyFill="1" applyBorder="1" applyAlignment="1">
      <alignment horizontal="center" vertical="center"/>
    </xf>
    <xf numFmtId="0" fontId="1" fillId="13" borderId="99" xfId="4" applyFont="1" applyFill="1" applyBorder="1" applyAlignment="1">
      <alignment horizontal="center" vertical="center"/>
    </xf>
    <xf numFmtId="0" fontId="1" fillId="13" borderId="81" xfId="4" applyFont="1" applyFill="1" applyBorder="1" applyAlignment="1">
      <alignment horizontal="center" vertical="center"/>
    </xf>
    <xf numFmtId="0" fontId="1" fillId="13" borderId="0" xfId="4" applyFont="1" applyFill="1" applyAlignment="1">
      <alignment vertical="center"/>
    </xf>
    <xf numFmtId="0" fontId="1" fillId="13" borderId="93" xfId="4" applyFont="1" applyFill="1" applyBorder="1" applyAlignment="1">
      <alignment horizontal="center" vertical="center"/>
    </xf>
    <xf numFmtId="0" fontId="1" fillId="13" borderId="82" xfId="4" applyFont="1" applyFill="1" applyBorder="1" applyAlignment="1">
      <alignment horizontal="center" vertical="center"/>
    </xf>
    <xf numFmtId="0" fontId="1" fillId="13" borderId="5" xfId="4" applyFont="1" applyFill="1" applyBorder="1" applyAlignment="1">
      <alignment vertical="center"/>
    </xf>
    <xf numFmtId="0" fontId="1" fillId="13" borderId="7" xfId="4" applyFont="1" applyFill="1" applyBorder="1" applyAlignment="1">
      <alignment vertical="center"/>
    </xf>
    <xf numFmtId="0" fontId="1" fillId="13" borderId="12" xfId="4" applyFont="1" applyFill="1" applyBorder="1" applyAlignment="1">
      <alignment vertical="center"/>
    </xf>
    <xf numFmtId="0" fontId="1" fillId="13" borderId="94" xfId="4" applyFont="1" applyFill="1" applyBorder="1" applyAlignment="1">
      <alignment horizontal="center" vertical="top"/>
    </xf>
    <xf numFmtId="0" fontId="1" fillId="13" borderId="83" xfId="4" applyFont="1" applyFill="1" applyBorder="1" applyAlignment="1">
      <alignment horizontal="center" vertical="center" wrapText="1"/>
    </xf>
    <xf numFmtId="0" fontId="1" fillId="13" borderId="5" xfId="4" applyFont="1" applyFill="1" applyBorder="1" applyAlignment="1">
      <alignment vertical="top"/>
    </xf>
    <xf numFmtId="0" fontId="1" fillId="13" borderId="83" xfId="4" applyFont="1" applyFill="1" applyBorder="1" applyAlignment="1">
      <alignment horizontal="center" vertical="top"/>
    </xf>
    <xf numFmtId="182" fontId="1" fillId="13" borderId="95" xfId="4" applyNumberFormat="1" applyFont="1" applyFill="1" applyBorder="1" applyAlignment="1">
      <alignment vertical="center" shrinkToFit="1"/>
    </xf>
    <xf numFmtId="182" fontId="1" fillId="13" borderId="84" xfId="4" applyNumberFormat="1" applyFont="1" applyFill="1" applyBorder="1" applyAlignment="1">
      <alignment vertical="center" shrinkToFit="1"/>
    </xf>
    <xf numFmtId="0" fontId="1" fillId="13" borderId="86" xfId="4" applyFont="1" applyFill="1" applyBorder="1" applyAlignment="1">
      <alignment vertical="center"/>
    </xf>
    <xf numFmtId="0" fontId="1" fillId="13" borderId="87" xfId="4" applyFont="1" applyFill="1" applyBorder="1" applyAlignment="1">
      <alignment vertical="center"/>
    </xf>
    <xf numFmtId="182" fontId="1" fillId="13" borderId="88" xfId="4" applyNumberFormat="1" applyFont="1" applyFill="1" applyBorder="1" applyAlignment="1">
      <alignment vertical="center" shrinkToFit="1"/>
    </xf>
    <xf numFmtId="182" fontId="1" fillId="13" borderId="79" xfId="4" applyNumberFormat="1" applyFont="1" applyFill="1" applyBorder="1" applyAlignment="1">
      <alignment vertical="center" shrinkToFit="1"/>
    </xf>
    <xf numFmtId="182" fontId="1" fillId="13" borderId="89" xfId="4" applyNumberFormat="1" applyFont="1" applyFill="1" applyBorder="1" applyAlignment="1">
      <alignment vertical="center" shrinkToFit="1"/>
    </xf>
    <xf numFmtId="0" fontId="1" fillId="13" borderId="90" xfId="4" applyFont="1" applyFill="1" applyBorder="1" applyAlignment="1">
      <alignment vertical="center"/>
    </xf>
    <xf numFmtId="0" fontId="1" fillId="13" borderId="91" xfId="4" applyFont="1" applyFill="1" applyBorder="1" applyAlignment="1">
      <alignment vertical="center"/>
    </xf>
    <xf numFmtId="182" fontId="1" fillId="13" borderId="92" xfId="4" applyNumberFormat="1" applyFont="1" applyFill="1" applyBorder="1" applyAlignment="1">
      <alignment vertical="center" shrinkToFit="1"/>
    </xf>
    <xf numFmtId="182" fontId="1" fillId="13" borderId="96" xfId="4" applyNumberFormat="1" applyFont="1" applyFill="1" applyBorder="1" applyAlignment="1">
      <alignment vertical="center" shrinkToFit="1"/>
    </xf>
    <xf numFmtId="182" fontId="1" fillId="13" borderId="80" xfId="4" applyNumberFormat="1" applyFont="1" applyFill="1" applyBorder="1" applyAlignment="1">
      <alignment vertical="center" shrinkToFit="1"/>
    </xf>
    <xf numFmtId="0" fontId="1" fillId="13" borderId="14" xfId="4" applyFont="1" applyFill="1" applyBorder="1" applyAlignment="1">
      <alignment vertical="center"/>
    </xf>
    <xf numFmtId="0" fontId="1" fillId="13" borderId="15" xfId="4" applyFont="1" applyFill="1" applyBorder="1" applyAlignment="1">
      <alignment vertical="center"/>
    </xf>
    <xf numFmtId="182" fontId="1" fillId="13" borderId="14" xfId="4" applyNumberFormat="1" applyFont="1" applyFill="1" applyBorder="1" applyAlignment="1">
      <alignment vertical="center" shrinkToFit="1"/>
    </xf>
    <xf numFmtId="182" fontId="1" fillId="13" borderId="97" xfId="4" applyNumberFormat="1" applyFont="1" applyFill="1" applyBorder="1" applyAlignment="1">
      <alignment vertical="center" shrinkToFit="1"/>
    </xf>
    <xf numFmtId="182" fontId="1" fillId="13" borderId="85" xfId="4" applyNumberFormat="1" applyFont="1" applyFill="1" applyBorder="1" applyAlignment="1">
      <alignment vertical="center" shrinkToFit="1"/>
    </xf>
    <xf numFmtId="0" fontId="1" fillId="13" borderId="35" xfId="4" applyFont="1" applyFill="1" applyBorder="1" applyAlignment="1">
      <alignment vertical="center"/>
    </xf>
    <xf numFmtId="179" fontId="1" fillId="13" borderId="21" xfId="4" applyNumberFormat="1" applyFont="1" applyFill="1" applyBorder="1" applyAlignment="1">
      <alignment horizontal="right" vertical="center" shrinkToFit="1"/>
    </xf>
    <xf numFmtId="0" fontId="1" fillId="13" borderId="0" xfId="4" applyFont="1" applyFill="1" applyAlignment="1">
      <alignment vertical="center" shrinkToFit="1"/>
    </xf>
    <xf numFmtId="182" fontId="1" fillId="13" borderId="21" xfId="4" applyNumberFormat="1" applyFont="1" applyFill="1" applyBorder="1" applyAlignment="1">
      <alignment vertical="center"/>
    </xf>
    <xf numFmtId="187" fontId="1" fillId="13" borderId="21" xfId="4" applyNumberFormat="1" applyFont="1" applyFill="1" applyBorder="1" applyAlignment="1">
      <alignment vertical="center"/>
    </xf>
    <xf numFmtId="49" fontId="0" fillId="13" borderId="0" xfId="0" applyNumberFormat="1" applyFill="1" applyAlignment="1">
      <alignment vertical="center"/>
    </xf>
    <xf numFmtId="0" fontId="0" fillId="13" borderId="0" xfId="0" applyFill="1" applyAlignment="1">
      <alignment vertical="center"/>
    </xf>
    <xf numFmtId="49" fontId="21" fillId="13" borderId="0" xfId="0" applyNumberFormat="1" applyFont="1" applyFill="1" applyAlignment="1">
      <alignment vertical="center"/>
    </xf>
    <xf numFmtId="0" fontId="21" fillId="13" borderId="0" xfId="0" applyFont="1" applyFill="1" applyAlignment="1">
      <alignment vertical="center"/>
    </xf>
    <xf numFmtId="0" fontId="18" fillId="13" borderId="0" xfId="0" applyFont="1" applyFill="1" applyAlignment="1">
      <alignment vertical="center"/>
    </xf>
    <xf numFmtId="0" fontId="0" fillId="13" borderId="0" xfId="0" applyFill="1" applyAlignment="1">
      <alignment horizontal="right" vertical="center"/>
    </xf>
    <xf numFmtId="0" fontId="19" fillId="13" borderId="0" xfId="0" applyFont="1" applyFill="1" applyAlignment="1">
      <alignment vertical="center"/>
    </xf>
    <xf numFmtId="0" fontId="0" fillId="13" borderId="15" xfId="0" applyFill="1" applyBorder="1" applyAlignment="1">
      <alignment horizontal="center" vertical="center"/>
    </xf>
    <xf numFmtId="0" fontId="0" fillId="13" borderId="35" xfId="0" applyFill="1" applyBorder="1" applyAlignment="1">
      <alignment horizontal="center" vertical="center"/>
    </xf>
    <xf numFmtId="0" fontId="0" fillId="13" borderId="21" xfId="0" applyFill="1" applyBorder="1" applyAlignment="1">
      <alignment horizontal="center" vertical="center"/>
    </xf>
    <xf numFmtId="0" fontId="0" fillId="13" borderId="21" xfId="0" applyFill="1" applyBorder="1" applyAlignment="1">
      <alignment horizontal="center" vertical="center" shrinkToFit="1"/>
    </xf>
    <xf numFmtId="0" fontId="0" fillId="13" borderId="21" xfId="0" applyFill="1" applyBorder="1" applyAlignment="1">
      <alignment horizontal="right" vertical="center"/>
    </xf>
    <xf numFmtId="0" fontId="0" fillId="13" borderId="21" xfId="0" applyFill="1" applyBorder="1" applyAlignment="1">
      <alignment vertical="center"/>
    </xf>
    <xf numFmtId="186" fontId="0" fillId="13" borderId="21" xfId="0" applyNumberFormat="1" applyFill="1" applyBorder="1" applyAlignment="1">
      <alignment vertical="center"/>
    </xf>
    <xf numFmtId="186" fontId="0" fillId="13" borderId="14" xfId="0" applyNumberFormat="1" applyFill="1" applyBorder="1" applyAlignment="1">
      <alignment vertical="center"/>
    </xf>
    <xf numFmtId="186" fontId="0" fillId="13" borderId="68" xfId="0" applyNumberFormat="1" applyFill="1" applyBorder="1" applyAlignment="1">
      <alignment vertical="center"/>
    </xf>
    <xf numFmtId="0" fontId="0" fillId="13" borderId="112" xfId="0" applyFill="1" applyBorder="1" applyAlignment="1">
      <alignment horizontal="right" vertical="center"/>
    </xf>
    <xf numFmtId="0" fontId="0" fillId="13" borderId="112" xfId="0" applyFill="1" applyBorder="1" applyAlignment="1">
      <alignment vertical="center"/>
    </xf>
    <xf numFmtId="186" fontId="0" fillId="13" borderId="9" xfId="0" applyNumberFormat="1" applyFill="1" applyBorder="1" applyAlignment="1">
      <alignment vertical="center"/>
    </xf>
    <xf numFmtId="186" fontId="0" fillId="13" borderId="4" xfId="0" applyNumberFormat="1" applyFill="1" applyBorder="1" applyAlignment="1">
      <alignment vertical="center"/>
    </xf>
    <xf numFmtId="186" fontId="0" fillId="13" borderId="110" xfId="0" applyNumberFormat="1" applyFill="1" applyBorder="1" applyAlignment="1">
      <alignment vertical="center"/>
    </xf>
    <xf numFmtId="186" fontId="0" fillId="13" borderId="100" xfId="0" applyNumberFormat="1" applyFill="1" applyBorder="1" applyAlignment="1">
      <alignment vertical="center"/>
    </xf>
    <xf numFmtId="186" fontId="0" fillId="13" borderId="101" xfId="0" applyNumberFormat="1" applyFill="1" applyBorder="1" applyAlignment="1">
      <alignment vertical="center"/>
    </xf>
    <xf numFmtId="186" fontId="0" fillId="13" borderId="19" xfId="0" applyNumberFormat="1" applyFill="1" applyBorder="1" applyAlignment="1">
      <alignment vertical="center"/>
    </xf>
    <xf numFmtId="185" fontId="19" fillId="13" borderId="0" xfId="0" applyNumberFormat="1" applyFont="1" applyFill="1" applyAlignment="1">
      <alignment vertical="center"/>
    </xf>
    <xf numFmtId="186" fontId="0" fillId="13" borderId="69" xfId="0" applyNumberFormat="1" applyFill="1" applyBorder="1" applyAlignment="1">
      <alignment vertical="center"/>
    </xf>
    <xf numFmtId="0" fontId="6" fillId="13" borderId="0" xfId="4" applyFont="1" applyFill="1" applyAlignment="1">
      <alignment vertical="center"/>
    </xf>
    <xf numFmtId="0" fontId="23" fillId="13" borderId="0" xfId="4" applyFont="1" applyFill="1" applyAlignment="1">
      <alignment vertical="center"/>
    </xf>
    <xf numFmtId="0" fontId="1" fillId="13" borderId="0" xfId="4" applyFont="1" applyFill="1" applyAlignment="1">
      <alignment horizontal="right" vertical="center"/>
    </xf>
    <xf numFmtId="191" fontId="19" fillId="13" borderId="0" xfId="0" applyNumberFormat="1" applyFont="1" applyFill="1" applyAlignment="1">
      <alignment vertical="center"/>
    </xf>
    <xf numFmtId="0" fontId="15" fillId="0" borderId="7" xfId="3" applyFont="1" applyBorder="1" applyAlignment="1">
      <alignment vertical="center"/>
    </xf>
    <xf numFmtId="49" fontId="0" fillId="0" borderId="21" xfId="3" applyNumberFormat="1" applyFont="1" applyBorder="1" applyAlignment="1">
      <alignment horizontal="center" vertical="center"/>
    </xf>
    <xf numFmtId="49" fontId="0" fillId="2" borderId="115" xfId="0" applyNumberFormat="1" applyFill="1" applyBorder="1" applyAlignment="1">
      <alignment horizontal="center" vertical="center"/>
    </xf>
    <xf numFmtId="0" fontId="5" fillId="0" borderId="131" xfId="0" applyFont="1" applyBorder="1" applyAlignment="1">
      <alignment vertical="center"/>
    </xf>
    <xf numFmtId="178" fontId="5" fillId="0" borderId="116" xfId="1" applyNumberFormat="1" applyFont="1" applyFill="1" applyBorder="1" applyAlignment="1" applyProtection="1">
      <alignment vertical="center"/>
    </xf>
    <xf numFmtId="178" fontId="5" fillId="0" borderId="114" xfId="1" applyNumberFormat="1" applyFont="1" applyBorder="1" applyAlignment="1" applyProtection="1">
      <alignment vertical="center"/>
    </xf>
    <xf numFmtId="178" fontId="5" fillId="0" borderId="114" xfId="1" applyNumberFormat="1" applyFont="1" applyFill="1" applyBorder="1" applyAlignment="1" applyProtection="1">
      <alignment vertical="center"/>
    </xf>
    <xf numFmtId="0" fontId="5" fillId="0" borderId="132" xfId="0" applyFont="1" applyBorder="1" applyAlignment="1">
      <alignment vertical="center"/>
    </xf>
    <xf numFmtId="178" fontId="5" fillId="0" borderId="7" xfId="1" applyNumberFormat="1" applyFont="1" applyFill="1" applyBorder="1" applyAlignment="1" applyProtection="1">
      <alignment vertical="center"/>
    </xf>
    <xf numFmtId="49" fontId="0" fillId="2" borderId="106" xfId="0" applyNumberFormat="1" applyFill="1" applyBorder="1" applyAlignment="1">
      <alignment horizontal="center" vertical="center"/>
    </xf>
    <xf numFmtId="178" fontId="5" fillId="0" borderId="44" xfId="1" applyNumberFormat="1" applyFont="1" applyFill="1" applyBorder="1" applyAlignment="1" applyProtection="1">
      <alignment vertical="center"/>
    </xf>
    <xf numFmtId="178" fontId="5" fillId="0" borderId="45" xfId="1" applyNumberFormat="1" applyFont="1" applyFill="1" applyBorder="1" applyAlignment="1" applyProtection="1">
      <alignment vertical="center"/>
    </xf>
    <xf numFmtId="178" fontId="5" fillId="0" borderId="46" xfId="1" applyNumberFormat="1" applyFont="1" applyFill="1" applyBorder="1" applyAlignment="1" applyProtection="1">
      <alignment vertical="center"/>
    </xf>
    <xf numFmtId="0" fontId="0" fillId="0" borderId="11" xfId="0" applyBorder="1" applyAlignment="1">
      <alignment vertical="center"/>
    </xf>
    <xf numFmtId="0" fontId="0" fillId="0" borderId="113" xfId="0" applyBorder="1" applyAlignment="1">
      <alignment vertical="center"/>
    </xf>
    <xf numFmtId="38" fontId="0" fillId="0" borderId="0" xfId="1" applyFont="1" applyAlignment="1" applyProtection="1">
      <alignment vertical="center"/>
    </xf>
    <xf numFmtId="199" fontId="0" fillId="0" borderId="0" xfId="1" applyNumberFormat="1" applyFont="1" applyAlignment="1" applyProtection="1">
      <alignment vertical="center"/>
    </xf>
    <xf numFmtId="187" fontId="0" fillId="0" borderId="0" xfId="0" applyNumberFormat="1" applyAlignment="1">
      <alignment vertical="center"/>
    </xf>
    <xf numFmtId="38" fontId="27" fillId="0" borderId="0" xfId="1" applyFont="1" applyFill="1" applyBorder="1" applyAlignment="1">
      <alignment vertical="center"/>
    </xf>
    <xf numFmtId="0" fontId="6" fillId="0" borderId="0" xfId="7" applyFont="1" applyAlignment="1">
      <alignment vertical="center"/>
    </xf>
    <xf numFmtId="0" fontId="6" fillId="0" borderId="0" xfId="0" applyFont="1" applyAlignment="1">
      <alignment vertical="center"/>
    </xf>
    <xf numFmtId="184" fontId="20" fillId="0" borderId="133" xfId="0" applyNumberFormat="1" applyFont="1" applyBorder="1" applyAlignment="1" applyProtection="1">
      <alignment horizontal="center" vertical="center"/>
      <protection locked="0"/>
    </xf>
    <xf numFmtId="189" fontId="20" fillId="11" borderId="133" xfId="0" applyNumberFormat="1" applyFont="1" applyFill="1" applyBorder="1" applyAlignment="1" applyProtection="1">
      <alignment vertical="center"/>
      <protection locked="0"/>
    </xf>
    <xf numFmtId="189" fontId="20" fillId="11" borderId="134" xfId="0" applyNumberFormat="1" applyFont="1" applyFill="1" applyBorder="1" applyAlignment="1" applyProtection="1">
      <alignment vertical="center"/>
      <protection locked="0"/>
    </xf>
    <xf numFmtId="184" fontId="20" fillId="11" borderId="135" xfId="0" applyNumberFormat="1" applyFont="1" applyFill="1" applyBorder="1" applyAlignment="1">
      <alignment vertical="center"/>
    </xf>
    <xf numFmtId="189" fontId="20" fillId="11" borderId="133" xfId="0" applyNumberFormat="1" applyFont="1" applyFill="1" applyBorder="1" applyAlignment="1">
      <alignment vertical="center"/>
    </xf>
    <xf numFmtId="189" fontId="20" fillId="11" borderId="134" xfId="0" applyNumberFormat="1" applyFont="1" applyFill="1" applyBorder="1" applyAlignment="1">
      <alignment horizontal="distributed" vertical="center"/>
    </xf>
    <xf numFmtId="184" fontId="20" fillId="0" borderId="140" xfId="0" applyNumberFormat="1" applyFont="1" applyBorder="1" applyAlignment="1" applyProtection="1">
      <alignment horizontal="center" vertical="center"/>
      <protection locked="0"/>
    </xf>
    <xf numFmtId="184" fontId="20" fillId="0" borderId="141" xfId="0" applyNumberFormat="1" applyFont="1" applyBorder="1" applyAlignment="1" applyProtection="1">
      <alignment horizontal="center" vertical="center"/>
      <protection locked="0"/>
    </xf>
    <xf numFmtId="184" fontId="20" fillId="11" borderId="133" xfId="0" applyNumberFormat="1" applyFont="1" applyFill="1" applyBorder="1" applyAlignment="1">
      <alignment vertical="center"/>
    </xf>
    <xf numFmtId="184" fontId="20" fillId="11" borderId="134" xfId="0" applyNumberFormat="1" applyFont="1" applyFill="1" applyBorder="1" applyAlignment="1">
      <alignment vertical="center"/>
    </xf>
    <xf numFmtId="184" fontId="20" fillId="0" borderId="133" xfId="0" applyNumberFormat="1" applyFont="1" applyBorder="1" applyAlignment="1">
      <alignment horizontal="center" vertical="center"/>
    </xf>
    <xf numFmtId="0" fontId="20" fillId="0" borderId="140" xfId="0" applyFont="1" applyBorder="1" applyAlignment="1">
      <alignment horizontal="center" vertical="center"/>
    </xf>
    <xf numFmtId="184" fontId="20" fillId="0" borderId="141" xfId="0" applyNumberFormat="1" applyFont="1" applyBorder="1" applyAlignment="1">
      <alignment horizontal="center" vertical="center"/>
    </xf>
    <xf numFmtId="184" fontId="20" fillId="11" borderId="134" xfId="0" applyNumberFormat="1" applyFont="1" applyFill="1" applyBorder="1" applyAlignment="1">
      <alignment horizontal="right" vertical="center"/>
    </xf>
    <xf numFmtId="184" fontId="20" fillId="11" borderId="69" xfId="0" applyNumberFormat="1" applyFont="1" applyFill="1" applyBorder="1" applyAlignment="1">
      <alignment vertical="center"/>
    </xf>
    <xf numFmtId="184" fontId="20" fillId="0" borderId="145" xfId="0" applyNumberFormat="1" applyFont="1" applyBorder="1" applyAlignment="1">
      <alignment vertical="center"/>
    </xf>
    <xf numFmtId="184" fontId="20" fillId="0" borderId="32" xfId="0" applyNumberFormat="1" applyFont="1" applyBorder="1" applyAlignment="1">
      <alignment vertical="center"/>
    </xf>
    <xf numFmtId="184" fontId="20" fillId="0" borderId="14" xfId="0" applyNumberFormat="1" applyFont="1" applyBorder="1"/>
    <xf numFmtId="184" fontId="20" fillId="0" borderId="148" xfId="0" applyNumberFormat="1" applyFont="1" applyBorder="1" applyAlignment="1">
      <alignment vertical="center"/>
    </xf>
    <xf numFmtId="184" fontId="20" fillId="11" borderId="70" xfId="0" applyNumberFormat="1" applyFont="1" applyFill="1" applyBorder="1" applyAlignment="1" applyProtection="1">
      <alignment vertical="center"/>
      <protection locked="0"/>
    </xf>
    <xf numFmtId="184" fontId="20" fillId="0" borderId="149" xfId="0" applyNumberFormat="1" applyFont="1" applyBorder="1" applyAlignment="1" applyProtection="1">
      <alignment vertical="center"/>
      <protection locked="0"/>
    </xf>
    <xf numFmtId="184" fontId="20" fillId="11" borderId="78" xfId="0" applyNumberFormat="1" applyFont="1" applyFill="1" applyBorder="1" applyAlignment="1">
      <alignment vertical="center"/>
    </xf>
    <xf numFmtId="184" fontId="20" fillId="11" borderId="68" xfId="0" applyNumberFormat="1" applyFont="1" applyFill="1" applyBorder="1" applyAlignment="1" applyProtection="1">
      <alignment vertical="center"/>
      <protection locked="0"/>
    </xf>
    <xf numFmtId="184" fontId="20" fillId="0" borderId="67" xfId="0" applyNumberFormat="1" applyFont="1" applyBorder="1" applyAlignment="1">
      <alignment vertical="center"/>
    </xf>
    <xf numFmtId="184" fontId="20" fillId="0" borderId="72" xfId="0" applyNumberFormat="1" applyFont="1" applyBorder="1" applyAlignment="1">
      <alignment vertical="center"/>
    </xf>
    <xf numFmtId="184" fontId="20" fillId="0" borderId="19" xfId="0" applyNumberFormat="1" applyFont="1" applyBorder="1" applyAlignment="1">
      <alignment horizontal="center" vertical="center" justifyLastLine="1"/>
    </xf>
    <xf numFmtId="184" fontId="20" fillId="0" borderId="37" xfId="0" applyNumberFormat="1" applyFont="1" applyBorder="1" applyAlignment="1">
      <alignment horizontal="center" vertical="center" justifyLastLine="1"/>
    </xf>
    <xf numFmtId="0" fontId="31" fillId="8" borderId="12" xfId="0" applyFont="1" applyFill="1" applyBorder="1" applyAlignment="1">
      <alignment horizontal="center" vertical="center"/>
    </xf>
    <xf numFmtId="0" fontId="13" fillId="8" borderId="6" xfId="0" applyFont="1" applyFill="1" applyBorder="1" applyAlignment="1">
      <alignment horizontal="center" vertical="center"/>
    </xf>
    <xf numFmtId="188" fontId="27" fillId="0" borderId="130" xfId="1" applyNumberFormat="1" applyFont="1" applyFill="1" applyBorder="1" applyAlignment="1">
      <alignment horizontal="right" vertical="center"/>
    </xf>
    <xf numFmtId="41" fontId="27" fillId="0" borderId="113" xfId="1" applyNumberFormat="1" applyFont="1" applyBorder="1" applyAlignment="1">
      <alignment horizontal="right" vertical="center"/>
    </xf>
    <xf numFmtId="41" fontId="27" fillId="0" borderId="6" xfId="1" applyNumberFormat="1" applyFont="1" applyBorder="1" applyAlignment="1">
      <alignment horizontal="right" vertical="center"/>
    </xf>
    <xf numFmtId="0" fontId="27" fillId="11" borderId="140" xfId="0" applyFont="1" applyFill="1" applyBorder="1" applyAlignment="1">
      <alignment horizontal="center" vertical="center"/>
    </xf>
    <xf numFmtId="185" fontId="27" fillId="0" borderId="108" xfId="0" applyNumberFormat="1" applyFont="1" applyBorder="1" applyAlignment="1">
      <alignment horizontal="right" vertical="center"/>
    </xf>
    <xf numFmtId="0" fontId="27" fillId="8" borderId="108" xfId="0" applyFont="1" applyFill="1" applyBorder="1" applyAlignment="1">
      <alignment horizontal="center" vertical="center"/>
    </xf>
    <xf numFmtId="195" fontId="27" fillId="0" borderId="75" xfId="0" applyNumberFormat="1" applyFont="1" applyBorder="1" applyAlignment="1">
      <alignment horizontal="right" vertical="center"/>
    </xf>
    <xf numFmtId="0" fontId="27" fillId="11" borderId="133" xfId="0" applyFont="1" applyFill="1" applyBorder="1" applyAlignment="1">
      <alignment horizontal="center" vertical="center"/>
    </xf>
    <xf numFmtId="0" fontId="0" fillId="0" borderId="149" xfId="0" applyBorder="1" applyAlignment="1">
      <alignment vertical="center"/>
    </xf>
    <xf numFmtId="195" fontId="27" fillId="0" borderId="70" xfId="0" applyNumberFormat="1" applyFont="1" applyBorder="1" applyAlignment="1">
      <alignment horizontal="right" vertical="center"/>
    </xf>
    <xf numFmtId="0" fontId="27" fillId="11" borderId="135" xfId="0" applyFont="1" applyFill="1" applyBorder="1" applyAlignment="1">
      <alignment horizontal="center" vertical="center"/>
    </xf>
    <xf numFmtId="185" fontId="27" fillId="0" borderId="112" xfId="0" applyNumberFormat="1" applyFont="1" applyBorder="1" applyAlignment="1">
      <alignment horizontal="right" vertical="center"/>
    </xf>
    <xf numFmtId="0" fontId="27" fillId="8" borderId="112" xfId="0" applyFont="1" applyFill="1" applyBorder="1" applyAlignment="1">
      <alignment horizontal="center" vertical="center"/>
    </xf>
    <xf numFmtId="195" fontId="27" fillId="0" borderId="78" xfId="0" applyNumberFormat="1" applyFont="1" applyBorder="1" applyAlignment="1">
      <alignment horizontal="right" vertical="center"/>
    </xf>
    <xf numFmtId="0" fontId="27" fillId="11" borderId="76" xfId="0" applyFont="1" applyFill="1" applyBorder="1" applyAlignment="1">
      <alignment horizontal="center" vertical="center"/>
    </xf>
    <xf numFmtId="185" fontId="27" fillId="8" borderId="70" xfId="0" applyNumberFormat="1" applyFont="1" applyFill="1" applyBorder="1" applyAlignment="1">
      <alignment horizontal="center" vertical="center"/>
    </xf>
    <xf numFmtId="189" fontId="27" fillId="0" borderId="133" xfId="0" applyNumberFormat="1" applyFont="1" applyBorder="1" applyAlignment="1">
      <alignment vertical="center"/>
    </xf>
    <xf numFmtId="0" fontId="27" fillId="8" borderId="134" xfId="0" applyFont="1" applyFill="1" applyBorder="1" applyAlignment="1">
      <alignment horizontal="center" vertical="center"/>
    </xf>
    <xf numFmtId="189" fontId="27" fillId="0" borderId="136" xfId="0" applyNumberFormat="1" applyFont="1" applyBorder="1" applyAlignment="1">
      <alignment vertical="center"/>
    </xf>
    <xf numFmtId="38" fontId="27" fillId="0" borderId="135" xfId="1" applyFont="1" applyBorder="1" applyAlignment="1">
      <alignment vertical="center"/>
    </xf>
    <xf numFmtId="38" fontId="27" fillId="0" borderId="112" xfId="1" applyFont="1" applyBorder="1" applyAlignment="1">
      <alignment vertical="center"/>
    </xf>
    <xf numFmtId="0" fontId="27" fillId="0" borderId="145" xfId="0" applyFont="1" applyBorder="1" applyAlignment="1">
      <alignment horizontal="center" vertical="center"/>
    </xf>
    <xf numFmtId="0" fontId="27" fillId="0" borderId="145" xfId="0" applyFont="1" applyBorder="1" applyAlignment="1">
      <alignment vertical="center"/>
    </xf>
    <xf numFmtId="197" fontId="27" fillId="0" borderId="145" xfId="0" applyNumberFormat="1" applyFont="1" applyBorder="1" applyAlignment="1">
      <alignment vertical="center"/>
    </xf>
    <xf numFmtId="185" fontId="27" fillId="14" borderId="140" xfId="0" applyNumberFormat="1" applyFont="1" applyFill="1" applyBorder="1" applyAlignment="1">
      <alignment horizontal="center" vertical="center"/>
    </xf>
    <xf numFmtId="0" fontId="27" fillId="14" borderId="108" xfId="0" applyFont="1" applyFill="1" applyBorder="1" applyAlignment="1">
      <alignment horizontal="center" vertical="center"/>
    </xf>
    <xf numFmtId="0" fontId="27" fillId="14" borderId="141" xfId="0" applyFont="1" applyFill="1" applyBorder="1" applyAlignment="1">
      <alignment horizontal="center" vertical="center"/>
    </xf>
    <xf numFmtId="38" fontId="27" fillId="0" borderId="133" xfId="1" applyFont="1" applyBorder="1" applyAlignment="1">
      <alignment horizontal="right" vertical="center"/>
    </xf>
    <xf numFmtId="38" fontId="27" fillId="0" borderId="35" xfId="1" applyFont="1" applyBorder="1" applyAlignment="1">
      <alignment horizontal="right" vertical="center"/>
    </xf>
    <xf numFmtId="38" fontId="27" fillId="0" borderId="21" xfId="1" applyFont="1" applyBorder="1" applyAlignment="1">
      <alignment horizontal="right" vertical="center"/>
    </xf>
    <xf numFmtId="38" fontId="27" fillId="0" borderId="70" xfId="1" applyFont="1" applyBorder="1" applyAlignment="1">
      <alignment horizontal="right" vertical="center"/>
    </xf>
    <xf numFmtId="38" fontId="27" fillId="11" borderId="151" xfId="1" applyFont="1" applyFill="1" applyBorder="1" applyAlignment="1">
      <alignment horizontal="center" vertical="center"/>
    </xf>
    <xf numFmtId="38" fontId="27" fillId="0" borderId="114" xfId="1" applyFont="1" applyBorder="1" applyAlignment="1">
      <alignment horizontal="right" vertical="center"/>
    </xf>
    <xf numFmtId="38" fontId="27" fillId="8" borderId="113" xfId="1" applyFont="1" applyFill="1" applyBorder="1" applyAlignment="1">
      <alignment horizontal="center" vertical="center"/>
    </xf>
    <xf numFmtId="38" fontId="27" fillId="0" borderId="117" xfId="1" applyFont="1" applyBorder="1" applyAlignment="1">
      <alignment horizontal="right" vertical="center"/>
    </xf>
    <xf numFmtId="185" fontId="27" fillId="0" borderId="113" xfId="1" applyNumberFormat="1" applyFont="1" applyFill="1" applyBorder="1" applyAlignment="1">
      <alignment horizontal="right" vertical="center"/>
    </xf>
    <xf numFmtId="185" fontId="27" fillId="0" borderId="9" xfId="1" applyNumberFormat="1" applyFont="1" applyFill="1" applyBorder="1" applyAlignment="1">
      <alignment horizontal="right" vertical="center"/>
    </xf>
    <xf numFmtId="185" fontId="27" fillId="0" borderId="6" xfId="1" applyNumberFormat="1" applyFont="1" applyFill="1" applyBorder="1" applyAlignment="1">
      <alignment horizontal="right" vertical="center"/>
    </xf>
    <xf numFmtId="38" fontId="8" fillId="0" borderId="6" xfId="1" applyFont="1" applyFill="1" applyBorder="1" applyAlignment="1" applyProtection="1">
      <alignment horizontal="center" vertical="center" wrapText="1"/>
    </xf>
    <xf numFmtId="38" fontId="8" fillId="0" borderId="12" xfId="1" applyFont="1" applyFill="1" applyBorder="1" applyAlignment="1" applyProtection="1">
      <alignment horizontal="center" vertical="center" wrapText="1"/>
    </xf>
    <xf numFmtId="38" fontId="14" fillId="0" borderId="6" xfId="1" applyFont="1" applyFill="1" applyBorder="1" applyAlignment="1" applyProtection="1">
      <alignment horizontal="center" vertical="center" wrapText="1"/>
    </xf>
    <xf numFmtId="38" fontId="0" fillId="0" borderId="9" xfId="1" applyFont="1" applyFill="1" applyBorder="1" applyAlignment="1" applyProtection="1">
      <alignment horizontal="center" vertical="center"/>
    </xf>
    <xf numFmtId="38" fontId="0" fillId="0" borderId="6" xfId="1" applyFont="1" applyFill="1" applyBorder="1" applyAlignment="1" applyProtection="1">
      <alignment horizontal="center" vertical="center"/>
    </xf>
    <xf numFmtId="38" fontId="30" fillId="0" borderId="104" xfId="1" applyFont="1" applyBorder="1" applyAlignment="1">
      <alignment horizontal="right" vertical="center"/>
    </xf>
    <xf numFmtId="38" fontId="30" fillId="0" borderId="105" xfId="1" applyFont="1" applyFill="1" applyBorder="1" applyAlignment="1">
      <alignment horizontal="right" vertical="center"/>
    </xf>
    <xf numFmtId="38" fontId="30" fillId="0" borderId="105" xfId="1" applyFont="1" applyBorder="1" applyAlignment="1">
      <alignment horizontal="right" vertical="center"/>
    </xf>
    <xf numFmtId="38" fontId="30" fillId="0" borderId="105" xfId="1" applyFont="1" applyBorder="1" applyAlignment="1">
      <alignment vertical="center"/>
    </xf>
    <xf numFmtId="200" fontId="0" fillId="0" borderId="9" xfId="0" applyNumberFormat="1" applyBorder="1" applyAlignment="1">
      <alignment vertical="center"/>
    </xf>
    <xf numFmtId="200" fontId="13" fillId="0" borderId="0" xfId="0" applyNumberFormat="1" applyFont="1" applyAlignment="1">
      <alignment vertical="center"/>
    </xf>
    <xf numFmtId="200" fontId="5" fillId="0" borderId="21" xfId="0" applyNumberFormat="1" applyFont="1" applyBorder="1" applyAlignment="1">
      <alignment vertical="center" wrapText="1"/>
    </xf>
    <xf numFmtId="177" fontId="5" fillId="0" borderId="21" xfId="0" applyNumberFormat="1" applyFont="1" applyBorder="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5" fillId="0" borderId="54" xfId="0" applyFont="1" applyBorder="1" applyAlignment="1">
      <alignment vertical="center" wrapText="1"/>
    </xf>
    <xf numFmtId="0" fontId="0" fillId="0" borderId="20" xfId="0" applyBorder="1" applyAlignment="1">
      <alignment horizontal="centerContinuous" vertical="center" wrapText="1"/>
    </xf>
    <xf numFmtId="0" fontId="0" fillId="0" borderId="11" xfId="0" applyBorder="1" applyAlignment="1">
      <alignment horizontal="centerContinuous" vertical="center" wrapText="1"/>
    </xf>
    <xf numFmtId="0" fontId="13" fillId="0" borderId="10"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12" xfId="0" applyFont="1" applyBorder="1" applyAlignment="1">
      <alignment horizontal="center" vertical="center" wrapText="1"/>
    </xf>
    <xf numFmtId="0" fontId="0" fillId="0" borderId="0" xfId="0" applyAlignment="1">
      <alignment vertical="center" wrapText="1"/>
    </xf>
    <xf numFmtId="177" fontId="0" fillId="0" borderId="6" xfId="0" applyNumberFormat="1" applyBorder="1" applyAlignment="1">
      <alignment vertical="center"/>
    </xf>
    <xf numFmtId="0" fontId="0" fillId="0" borderId="5" xfId="0" applyBorder="1" applyAlignment="1">
      <alignment horizontal="right" vertical="center"/>
    </xf>
    <xf numFmtId="0" fontId="0" fillId="0" borderId="6" xfId="0" applyBorder="1" applyAlignment="1">
      <alignment horizontal="center" vertical="center" wrapText="1"/>
    </xf>
    <xf numFmtId="0" fontId="8" fillId="0" borderId="6" xfId="0" applyFont="1" applyBorder="1" applyAlignment="1">
      <alignment horizontal="center" vertical="center" wrapText="1"/>
    </xf>
    <xf numFmtId="0" fontId="33" fillId="0" borderId="6" xfId="0" applyFont="1" applyBorder="1" applyAlignment="1">
      <alignment horizontal="center" vertical="center" wrapText="1"/>
    </xf>
    <xf numFmtId="0" fontId="0" fillId="0" borderId="0" xfId="0" applyAlignment="1">
      <alignment vertical="center" shrinkToFit="1"/>
    </xf>
    <xf numFmtId="200" fontId="20" fillId="0" borderId="9" xfId="8" applyNumberFormat="1" applyFont="1" applyBorder="1" applyAlignment="1" applyProtection="1">
      <alignment vertical="center"/>
    </xf>
    <xf numFmtId="200" fontId="20" fillId="0" borderId="9" xfId="0" applyNumberFormat="1" applyFont="1" applyBorder="1" applyAlignment="1">
      <alignment vertical="center"/>
    </xf>
    <xf numFmtId="0" fontId="0" fillId="0" borderId="7" xfId="0" applyBorder="1" applyAlignment="1">
      <alignment vertical="center" shrinkToFit="1"/>
    </xf>
    <xf numFmtId="200" fontId="20" fillId="0" borderId="6" xfId="8" applyNumberFormat="1" applyFont="1" applyBorder="1" applyAlignment="1" applyProtection="1">
      <alignment vertical="center"/>
    </xf>
    <xf numFmtId="200" fontId="20" fillId="0" borderId="6" xfId="0" applyNumberFormat="1" applyFont="1" applyBorder="1" applyAlignment="1">
      <alignment vertical="center"/>
    </xf>
    <xf numFmtId="200" fontId="20" fillId="0" borderId="9" xfId="0" applyNumberFormat="1" applyFont="1" applyBorder="1" applyAlignment="1">
      <alignment horizontal="center" vertical="center"/>
    </xf>
    <xf numFmtId="200" fontId="20" fillId="0" borderId="0" xfId="0" applyNumberFormat="1" applyFont="1" applyAlignment="1">
      <alignment vertical="center" shrinkToFit="1"/>
    </xf>
    <xf numFmtId="0" fontId="0" fillId="0" borderId="35" xfId="0" applyBorder="1" applyAlignment="1">
      <alignment horizontal="left" vertical="center" justifyLastLine="1"/>
    </xf>
    <xf numFmtId="200" fontId="0" fillId="0" borderId="6" xfId="0" applyNumberFormat="1" applyBorder="1" applyAlignment="1">
      <alignment vertical="center"/>
    </xf>
    <xf numFmtId="200" fontId="0" fillId="0" borderId="5" xfId="0" applyNumberFormat="1" applyBorder="1" applyAlignment="1">
      <alignment vertical="center"/>
    </xf>
    <xf numFmtId="184" fontId="0" fillId="7" borderId="9" xfId="0" applyNumberFormat="1" applyFill="1" applyBorder="1" applyAlignment="1" applyProtection="1">
      <alignment vertical="center"/>
      <protection locked="0"/>
    </xf>
    <xf numFmtId="49" fontId="0" fillId="0" borderId="9" xfId="0" applyNumberFormat="1" applyBorder="1" applyAlignment="1">
      <alignment vertical="center"/>
    </xf>
    <xf numFmtId="0" fontId="0" fillId="0" borderId="13" xfId="0" applyBorder="1" applyAlignment="1">
      <alignment vertical="center"/>
    </xf>
    <xf numFmtId="184" fontId="0" fillId="7" borderId="6" xfId="0" applyNumberFormat="1" applyFill="1" applyBorder="1" applyAlignment="1" applyProtection="1">
      <alignment vertical="center"/>
      <protection locked="0"/>
    </xf>
    <xf numFmtId="177" fontId="0" fillId="0" borderId="7" xfId="0" applyNumberFormat="1" applyBorder="1" applyAlignment="1">
      <alignment vertical="center"/>
    </xf>
    <xf numFmtId="183" fontId="0" fillId="0" borderId="7" xfId="0" applyNumberFormat="1" applyBorder="1" applyAlignment="1">
      <alignment vertical="center"/>
    </xf>
    <xf numFmtId="49" fontId="0" fillId="0" borderId="114" xfId="0" applyNumberFormat="1" applyBorder="1" applyAlignment="1">
      <alignment horizontal="center"/>
    </xf>
    <xf numFmtId="0" fontId="0" fillId="0" borderId="39" xfId="0" applyBorder="1" applyAlignment="1">
      <alignment horizontal="center" vertical="center" wrapText="1"/>
    </xf>
    <xf numFmtId="41" fontId="27" fillId="0" borderId="21" xfId="0" applyNumberFormat="1" applyFont="1" applyBorder="1" applyAlignment="1">
      <alignment vertical="center"/>
    </xf>
    <xf numFmtId="185" fontId="27" fillId="0" borderId="21" xfId="0" applyNumberFormat="1" applyFont="1" applyBorder="1" applyAlignment="1">
      <alignment vertical="center"/>
    </xf>
    <xf numFmtId="38" fontId="27" fillId="0" borderId="119" xfId="1" applyFont="1" applyFill="1" applyBorder="1" applyAlignment="1">
      <alignment horizontal="right" vertical="center"/>
    </xf>
    <xf numFmtId="38" fontId="27" fillId="0" borderId="122" xfId="1" applyFont="1" applyFill="1" applyBorder="1" applyAlignment="1">
      <alignment horizontal="right" vertical="center"/>
    </xf>
    <xf numFmtId="38" fontId="27" fillId="0" borderId="122" xfId="1" applyFont="1" applyBorder="1" applyAlignment="1">
      <alignment horizontal="right" vertical="center"/>
    </xf>
    <xf numFmtId="38" fontId="27" fillId="0" borderId="125" xfId="1" applyFont="1" applyBorder="1" applyAlignment="1">
      <alignment horizontal="right" vertical="center"/>
    </xf>
    <xf numFmtId="38" fontId="27" fillId="0" borderId="9" xfId="1" applyFont="1" applyBorder="1" applyAlignment="1">
      <alignment horizontal="right" vertical="center"/>
    </xf>
    <xf numFmtId="38" fontId="27" fillId="0" borderId="120" xfId="1" applyFont="1" applyBorder="1" applyAlignment="1">
      <alignment horizontal="right" vertical="center"/>
    </xf>
    <xf numFmtId="38" fontId="27" fillId="0" borderId="123" xfId="1" applyFont="1" applyFill="1" applyBorder="1" applyAlignment="1">
      <alignment horizontal="right" vertical="center"/>
    </xf>
    <xf numFmtId="38" fontId="27" fillId="0" borderId="123" xfId="1" applyFont="1" applyBorder="1" applyAlignment="1">
      <alignment horizontal="right" vertical="center"/>
    </xf>
    <xf numFmtId="38" fontId="27" fillId="0" borderId="156" xfId="1" applyFont="1" applyBorder="1" applyAlignment="1">
      <alignment horizontal="right" vertical="center"/>
    </xf>
    <xf numFmtId="38" fontId="27" fillId="0" borderId="21" xfId="1" applyFont="1" applyFill="1" applyBorder="1" applyAlignment="1">
      <alignment horizontal="right" vertical="center"/>
    </xf>
    <xf numFmtId="38" fontId="27" fillId="0" borderId="14" xfId="1" applyFont="1" applyFill="1" applyBorder="1" applyAlignment="1">
      <alignment horizontal="right" vertical="center"/>
    </xf>
    <xf numFmtId="38" fontId="27" fillId="0" borderId="119" xfId="1" applyFont="1" applyBorder="1" applyAlignment="1">
      <alignment horizontal="right" vertical="center"/>
    </xf>
    <xf numFmtId="38" fontId="27" fillId="0" borderId="113" xfId="1" applyFont="1" applyFill="1" applyBorder="1" applyAlignment="1">
      <alignment horizontal="right" vertical="center"/>
    </xf>
    <xf numFmtId="38" fontId="27" fillId="0" borderId="129" xfId="1" applyFont="1" applyFill="1" applyBorder="1" applyAlignment="1">
      <alignment horizontal="right" vertical="center"/>
    </xf>
    <xf numFmtId="38" fontId="27" fillId="0" borderId="125" xfId="1" applyFont="1" applyBorder="1" applyAlignment="1">
      <alignment vertical="center"/>
    </xf>
    <xf numFmtId="38" fontId="27" fillId="0" borderId="126" xfId="1" applyFont="1" applyBorder="1" applyAlignment="1">
      <alignment vertical="center"/>
    </xf>
    <xf numFmtId="38" fontId="27" fillId="0" borderId="21" xfId="1" applyFont="1" applyBorder="1" applyAlignment="1">
      <alignment vertical="center"/>
    </xf>
    <xf numFmtId="38" fontId="5" fillId="0" borderId="21" xfId="1" applyFont="1" applyFill="1" applyBorder="1" applyAlignment="1" applyProtection="1">
      <alignment vertical="center"/>
    </xf>
    <xf numFmtId="177" fontId="5" fillId="0" borderId="9" xfId="0" applyNumberFormat="1" applyFont="1" applyBorder="1" applyAlignment="1">
      <alignment vertical="center" wrapText="1"/>
    </xf>
    <xf numFmtId="177" fontId="5" fillId="0" borderId="6" xfId="0" applyNumberFormat="1" applyFont="1" applyBorder="1" applyAlignment="1">
      <alignment vertical="center" wrapText="1"/>
    </xf>
    <xf numFmtId="188" fontId="27" fillId="0" borderId="35" xfId="0" applyNumberFormat="1" applyFont="1" applyBorder="1" applyAlignment="1">
      <alignment vertical="center"/>
    </xf>
    <xf numFmtId="197" fontId="27" fillId="0" borderId="135" xfId="0" applyNumberFormat="1" applyFont="1" applyBorder="1" applyAlignment="1">
      <alignment horizontal="right" vertical="center"/>
    </xf>
    <xf numFmtId="197" fontId="27" fillId="0" borderId="112" xfId="0" applyNumberFormat="1" applyFont="1" applyBorder="1" applyAlignment="1">
      <alignment vertical="center"/>
    </xf>
    <xf numFmtId="197" fontId="27" fillId="0" borderId="146" xfId="0" applyNumberFormat="1" applyFont="1" applyBorder="1" applyAlignment="1">
      <alignment vertical="center"/>
    </xf>
    <xf numFmtId="184" fontId="0" fillId="7" borderId="113" xfId="0" applyNumberFormat="1" applyFill="1" applyBorder="1" applyAlignment="1" applyProtection="1">
      <alignment vertical="center"/>
      <protection locked="0"/>
    </xf>
    <xf numFmtId="0" fontId="5" fillId="0" borderId="13" xfId="3" applyFont="1" applyBorder="1" applyAlignment="1">
      <alignment horizontal="center" vertical="center" wrapText="1"/>
    </xf>
    <xf numFmtId="0" fontId="5" fillId="0" borderId="11" xfId="0" applyFont="1" applyBorder="1" applyAlignment="1">
      <alignment horizontal="center" vertical="center" wrapText="1"/>
    </xf>
    <xf numFmtId="38" fontId="5" fillId="0" borderId="13" xfId="1" applyFont="1" applyFill="1" applyBorder="1" applyAlignment="1" applyProtection="1">
      <alignment horizontal="center" vertical="center" wrapText="1"/>
    </xf>
    <xf numFmtId="49" fontId="5" fillId="0" borderId="115" xfId="0" applyNumberFormat="1" applyFont="1" applyBorder="1" applyAlignment="1">
      <alignment horizontal="center"/>
    </xf>
    <xf numFmtId="49" fontId="0" fillId="0" borderId="113" xfId="0" applyNumberFormat="1" applyBorder="1" applyAlignment="1">
      <alignment vertical="center"/>
    </xf>
    <xf numFmtId="0" fontId="1" fillId="13" borderId="115" xfId="4" applyFont="1" applyFill="1" applyBorder="1" applyAlignment="1">
      <alignment vertical="center"/>
    </xf>
    <xf numFmtId="0" fontId="1" fillId="13" borderId="116" xfId="4" applyFont="1" applyFill="1" applyBorder="1" applyAlignment="1">
      <alignment vertical="center"/>
    </xf>
    <xf numFmtId="0" fontId="1" fillId="13" borderId="114" xfId="4" applyFont="1" applyFill="1" applyBorder="1" applyAlignment="1">
      <alignment vertical="center"/>
    </xf>
    <xf numFmtId="182" fontId="1" fillId="13" borderId="115" xfId="4" applyNumberFormat="1" applyFont="1" applyFill="1" applyBorder="1" applyAlignment="1">
      <alignment vertical="center" shrinkToFit="1"/>
    </xf>
    <xf numFmtId="0" fontId="21" fillId="0" borderId="116" xfId="2" applyFont="1" applyBorder="1" applyAlignment="1">
      <alignment vertical="center"/>
    </xf>
    <xf numFmtId="0" fontId="0" fillId="0" borderId="116" xfId="2" applyFont="1" applyBorder="1" applyAlignment="1">
      <alignment vertical="center"/>
    </xf>
    <xf numFmtId="0" fontId="0" fillId="0" borderId="114" xfId="2" applyFont="1" applyBorder="1" applyAlignment="1">
      <alignment vertical="center"/>
    </xf>
    <xf numFmtId="0" fontId="21" fillId="0" borderId="116" xfId="2" applyFont="1" applyBorder="1" applyAlignment="1">
      <alignment horizontal="centerContinuous" vertical="center"/>
    </xf>
    <xf numFmtId="0" fontId="0" fillId="0" borderId="116" xfId="2" applyFont="1" applyBorder="1" applyAlignment="1">
      <alignment horizontal="centerContinuous" vertical="center"/>
    </xf>
    <xf numFmtId="0" fontId="0" fillId="0" borderId="114" xfId="2" applyFont="1" applyBorder="1" applyAlignment="1">
      <alignment horizontal="centerContinuous" vertical="center"/>
    </xf>
    <xf numFmtId="0" fontId="21" fillId="0" borderId="115" xfId="2" applyFont="1" applyBorder="1" applyAlignment="1">
      <alignment vertical="center"/>
    </xf>
    <xf numFmtId="0" fontId="27" fillId="0" borderId="5" xfId="0" applyFont="1" applyBorder="1" applyAlignment="1">
      <alignment vertical="center"/>
    </xf>
    <xf numFmtId="0" fontId="0" fillId="11" borderId="5" xfId="0" applyFill="1" applyBorder="1" applyAlignment="1">
      <alignment horizontal="center" vertical="center"/>
    </xf>
    <xf numFmtId="0" fontId="0" fillId="8" borderId="6" xfId="0" applyFill="1" applyBorder="1" applyAlignment="1">
      <alignment horizontal="center" vertical="center"/>
    </xf>
    <xf numFmtId="0" fontId="13" fillId="11" borderId="6" xfId="0" applyFont="1" applyFill="1" applyBorder="1" applyAlignment="1">
      <alignment horizontal="center" vertical="center"/>
    </xf>
    <xf numFmtId="0" fontId="27" fillId="0" borderId="113" xfId="0" applyFont="1" applyBorder="1" applyAlignment="1">
      <alignment horizontal="center" vertical="center"/>
    </xf>
    <xf numFmtId="0" fontId="27" fillId="0" borderId="6" xfId="0" applyFont="1" applyBorder="1" applyAlignment="1">
      <alignment horizontal="center" vertical="center"/>
    </xf>
    <xf numFmtId="0" fontId="5" fillId="0" borderId="0" xfId="3" applyFont="1" applyAlignment="1">
      <alignment horizontal="right" vertical="center"/>
    </xf>
    <xf numFmtId="0" fontId="5" fillId="0" borderId="113" xfId="3" applyFont="1" applyBorder="1" applyAlignment="1">
      <alignment vertical="center"/>
    </xf>
    <xf numFmtId="0" fontId="5" fillId="0" borderId="113" xfId="3" applyFont="1" applyBorder="1" applyAlignment="1">
      <alignment horizontal="center" vertical="center" wrapText="1"/>
    </xf>
    <xf numFmtId="0" fontId="5" fillId="3" borderId="116" xfId="3" applyFont="1" applyFill="1" applyBorder="1" applyAlignment="1">
      <alignment horizontal="centerContinuous" vertical="center"/>
    </xf>
    <xf numFmtId="0" fontId="5" fillId="0" borderId="113" xfId="3" applyFont="1" applyBorder="1" applyAlignment="1">
      <alignment horizontal="center" vertical="center"/>
    </xf>
    <xf numFmtId="0" fontId="5" fillId="4" borderId="14" xfId="3" applyFont="1" applyFill="1" applyBorder="1" applyAlignment="1">
      <alignment horizontal="centerContinuous" vertical="center"/>
    </xf>
    <xf numFmtId="0" fontId="5" fillId="4" borderId="15" xfId="3" applyFont="1" applyFill="1" applyBorder="1" applyAlignment="1">
      <alignment horizontal="centerContinuous" vertical="center"/>
    </xf>
    <xf numFmtId="0" fontId="5" fillId="4" borderId="35" xfId="3" applyFont="1" applyFill="1" applyBorder="1" applyAlignment="1">
      <alignment horizontal="centerContinuous" vertical="center"/>
    </xf>
    <xf numFmtId="0" fontId="5" fillId="5" borderId="14" xfId="3" applyFont="1" applyFill="1" applyBorder="1" applyAlignment="1">
      <alignment horizontal="centerContinuous" vertical="center"/>
    </xf>
    <xf numFmtId="0" fontId="5" fillId="5" borderId="15" xfId="3" applyFont="1" applyFill="1" applyBorder="1" applyAlignment="1">
      <alignment horizontal="centerContinuous" vertical="center"/>
    </xf>
    <xf numFmtId="0" fontId="5" fillId="5" borderId="35" xfId="3" applyFont="1" applyFill="1" applyBorder="1" applyAlignment="1">
      <alignment horizontal="centerContinuous" vertical="center"/>
    </xf>
    <xf numFmtId="0" fontId="5" fillId="6" borderId="14" xfId="3" applyFont="1" applyFill="1" applyBorder="1" applyAlignment="1">
      <alignment horizontal="centerContinuous" vertical="center"/>
    </xf>
    <xf numFmtId="0" fontId="5" fillId="6" borderId="15" xfId="3" applyFont="1" applyFill="1" applyBorder="1" applyAlignment="1">
      <alignment horizontal="centerContinuous" vertical="center"/>
    </xf>
    <xf numFmtId="0" fontId="5" fillId="6" borderId="35" xfId="3" applyFont="1" applyFill="1" applyBorder="1" applyAlignment="1">
      <alignment horizontal="centerContinuous" vertical="center"/>
    </xf>
    <xf numFmtId="0" fontId="5" fillId="0" borderId="9" xfId="3" applyFont="1" applyBorder="1" applyAlignment="1">
      <alignment vertical="center" wrapText="1"/>
    </xf>
    <xf numFmtId="0" fontId="5" fillId="0" borderId="9" xfId="3" applyFont="1" applyBorder="1" applyAlignment="1">
      <alignment horizontal="center" vertical="center" wrapText="1"/>
    </xf>
    <xf numFmtId="0" fontId="5" fillId="0" borderId="6" xfId="3" applyFont="1" applyBorder="1" applyAlignment="1">
      <alignment vertical="center"/>
    </xf>
    <xf numFmtId="0" fontId="5" fillId="0" borderId="6" xfId="3" applyFont="1" applyBorder="1" applyAlignment="1">
      <alignment horizontal="center" vertical="center"/>
    </xf>
    <xf numFmtId="0" fontId="5" fillId="0" borderId="21" xfId="3" applyFont="1" applyBorder="1" applyAlignment="1">
      <alignment vertical="center"/>
    </xf>
    <xf numFmtId="178" fontId="5" fillId="0" borderId="113" xfId="1" applyNumberFormat="1" applyFont="1" applyFill="1" applyBorder="1" applyAlignment="1" applyProtection="1">
      <alignment vertical="center"/>
    </xf>
    <xf numFmtId="38" fontId="5" fillId="0" borderId="113" xfId="3" applyNumberFormat="1" applyFont="1" applyBorder="1" applyAlignment="1">
      <alignment vertical="center"/>
    </xf>
    <xf numFmtId="178" fontId="5" fillId="0" borderId="21" xfId="1" applyNumberFormat="1" applyFont="1" applyFill="1" applyBorder="1" applyAlignment="1" applyProtection="1">
      <alignment vertical="center"/>
    </xf>
    <xf numFmtId="38" fontId="5" fillId="0" borderId="21" xfId="3" applyNumberFormat="1" applyFont="1" applyBorder="1" applyAlignment="1">
      <alignment vertical="center"/>
    </xf>
    <xf numFmtId="0" fontId="5" fillId="0" borderId="7" xfId="3" applyFont="1" applyBorder="1" applyAlignment="1">
      <alignment vertical="center"/>
    </xf>
    <xf numFmtId="178" fontId="5" fillId="0" borderId="9" xfId="1" applyNumberFormat="1" applyFont="1" applyFill="1" applyBorder="1" applyAlignment="1" applyProtection="1">
      <alignment vertical="center"/>
    </xf>
    <xf numFmtId="0" fontId="5" fillId="0" borderId="9" xfId="3" applyFont="1" applyBorder="1" applyAlignment="1">
      <alignment vertical="center"/>
    </xf>
    <xf numFmtId="38" fontId="5" fillId="0" borderId="9" xfId="3" applyNumberFormat="1" applyFont="1" applyBorder="1" applyAlignment="1">
      <alignment vertical="center"/>
    </xf>
    <xf numFmtId="0" fontId="5" fillId="0" borderId="21" xfId="3" applyFont="1" applyBorder="1" applyAlignment="1">
      <alignment vertical="center" shrinkToFit="1"/>
    </xf>
    <xf numFmtId="0" fontId="5" fillId="2" borderId="115" xfId="0" applyFont="1" applyFill="1" applyBorder="1" applyAlignment="1">
      <alignment horizontal="center" vertical="center"/>
    </xf>
    <xf numFmtId="0" fontId="5" fillId="2" borderId="114" xfId="0" applyFont="1" applyFill="1" applyBorder="1" applyAlignment="1">
      <alignment horizontal="center" vertical="center"/>
    </xf>
    <xf numFmtId="49" fontId="0" fillId="2" borderId="5" xfId="0" applyNumberFormat="1" applyFill="1" applyBorder="1" applyAlignment="1">
      <alignment horizontal="center" vertical="center"/>
    </xf>
    <xf numFmtId="0" fontId="5" fillId="2" borderId="12" xfId="0" applyFont="1" applyFill="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198" fontId="5" fillId="0" borderId="47" xfId="1" applyNumberFormat="1" applyFont="1" applyFill="1" applyBorder="1" applyAlignment="1" applyProtection="1">
      <alignment vertical="center"/>
    </xf>
    <xf numFmtId="198" fontId="5" fillId="0" borderId="39" xfId="1" applyNumberFormat="1" applyFont="1" applyFill="1" applyBorder="1" applyAlignment="1" applyProtection="1">
      <alignment vertical="center"/>
    </xf>
    <xf numFmtId="198" fontId="5" fillId="0" borderId="40" xfId="1" applyNumberFormat="1" applyFont="1" applyFill="1" applyBorder="1" applyAlignment="1" applyProtection="1">
      <alignment vertical="center"/>
    </xf>
    <xf numFmtId="178" fontId="5" fillId="0" borderId="47" xfId="1" applyNumberFormat="1" applyFont="1" applyFill="1" applyBorder="1" applyAlignment="1" applyProtection="1">
      <alignment vertical="center"/>
    </xf>
    <xf numFmtId="178" fontId="5" fillId="0" borderId="39"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198" fontId="5" fillId="0" borderId="44" xfId="1" applyNumberFormat="1" applyFont="1" applyFill="1" applyBorder="1" applyAlignment="1" applyProtection="1">
      <alignment vertical="center"/>
    </xf>
    <xf numFmtId="198" fontId="5" fillId="0" borderId="45" xfId="1" applyNumberFormat="1" applyFont="1" applyFill="1" applyBorder="1" applyAlignment="1" applyProtection="1">
      <alignment vertical="center"/>
    </xf>
    <xf numFmtId="198" fontId="5" fillId="0" borderId="46" xfId="1" applyNumberFormat="1" applyFont="1" applyFill="1" applyBorder="1" applyAlignment="1" applyProtection="1">
      <alignment vertical="center"/>
    </xf>
    <xf numFmtId="178" fontId="5" fillId="0" borderId="106" xfId="1" applyNumberFormat="1" applyFont="1" applyFill="1" applyBorder="1" applyAlignment="1" applyProtection="1">
      <alignment vertical="center"/>
    </xf>
    <xf numFmtId="178" fontId="5" fillId="0" borderId="0" xfId="0" applyNumberFormat="1" applyFont="1" applyAlignment="1">
      <alignment vertical="center"/>
    </xf>
    <xf numFmtId="0" fontId="5" fillId="0" borderId="14" xfId="0" applyFont="1" applyBorder="1" applyAlignment="1">
      <alignment horizontal="centerContinuous" vertical="center"/>
    </xf>
    <xf numFmtId="0" fontId="5" fillId="0" borderId="35" xfId="0" applyFont="1" applyBorder="1" applyAlignment="1">
      <alignment horizontal="centerContinuous" vertical="center"/>
    </xf>
    <xf numFmtId="178" fontId="5" fillId="0" borderId="15" xfId="1" applyNumberFormat="1" applyFont="1" applyFill="1" applyBorder="1" applyAlignment="1" applyProtection="1">
      <alignment vertical="center"/>
    </xf>
    <xf numFmtId="178" fontId="5" fillId="0" borderId="154" xfId="1" applyNumberFormat="1" applyFont="1" applyFill="1" applyBorder="1" applyAlignment="1" applyProtection="1">
      <alignment vertical="center"/>
    </xf>
    <xf numFmtId="178" fontId="5" fillId="0" borderId="155" xfId="1" applyNumberFormat="1" applyFont="1" applyFill="1" applyBorder="1" applyAlignment="1" applyProtection="1">
      <alignment vertical="center"/>
    </xf>
    <xf numFmtId="178" fontId="5" fillId="0" borderId="51" xfId="1" applyNumberFormat="1" applyFont="1" applyFill="1" applyBorder="1" applyAlignment="1" applyProtection="1">
      <alignment vertical="center"/>
    </xf>
    <xf numFmtId="178" fontId="5" fillId="0" borderId="52" xfId="1" applyNumberFormat="1" applyFont="1" applyFill="1" applyBorder="1" applyAlignment="1" applyProtection="1">
      <alignment vertical="center"/>
    </xf>
    <xf numFmtId="178" fontId="5" fillId="0" borderId="53" xfId="1" applyNumberFormat="1" applyFont="1" applyFill="1" applyBorder="1" applyAlignment="1" applyProtection="1">
      <alignment vertical="center"/>
    </xf>
    <xf numFmtId="178" fontId="5" fillId="0" borderId="35" xfId="1" applyNumberFormat="1" applyFont="1" applyFill="1" applyBorder="1" applyAlignment="1" applyProtection="1">
      <alignment vertical="center"/>
    </xf>
    <xf numFmtId="0" fontId="0" fillId="0" borderId="157" xfId="0" applyBorder="1" applyAlignment="1">
      <alignment vertical="center"/>
    </xf>
    <xf numFmtId="177" fontId="0" fillId="0" borderId="158" xfId="0" applyNumberFormat="1" applyBorder="1" applyAlignment="1">
      <alignment vertical="center"/>
    </xf>
    <xf numFmtId="177" fontId="0" fillId="0" borderId="159" xfId="0" applyNumberFormat="1" applyBorder="1" applyAlignment="1">
      <alignment vertical="center"/>
    </xf>
    <xf numFmtId="177" fontId="0" fillId="0" borderId="5" xfId="0" applyNumberFormat="1" applyBorder="1" applyAlignment="1">
      <alignment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13" fillId="0" borderId="160" xfId="0" applyFont="1" applyBorder="1" applyAlignment="1">
      <alignment horizontal="center" vertical="center" wrapText="1"/>
    </xf>
    <xf numFmtId="183" fontId="0" fillId="0" borderId="13" xfId="0" applyNumberFormat="1" applyBorder="1"/>
    <xf numFmtId="49" fontId="0" fillId="0" borderId="160" xfId="0" applyNumberFormat="1" applyBorder="1" applyAlignment="1">
      <alignment horizontal="center" vertical="center"/>
    </xf>
    <xf numFmtId="0" fontId="0" fillId="0" borderId="161" xfId="0" applyBorder="1" applyAlignment="1">
      <alignment vertical="center"/>
    </xf>
    <xf numFmtId="183" fontId="0" fillId="0" borderId="160" xfId="0" applyNumberFormat="1" applyBorder="1"/>
    <xf numFmtId="0" fontId="0" fillId="0" borderId="162" xfId="0" applyBorder="1" applyAlignment="1">
      <alignment vertical="center"/>
    </xf>
    <xf numFmtId="0" fontId="0" fillId="0" borderId="160" xfId="0" applyBorder="1" applyAlignment="1">
      <alignment vertical="center"/>
    </xf>
    <xf numFmtId="0" fontId="0" fillId="0" borderId="8" xfId="0" applyBorder="1" applyAlignment="1">
      <alignment vertical="center" shrinkToFit="1"/>
    </xf>
    <xf numFmtId="200" fontId="20" fillId="0" borderId="13" xfId="8" applyNumberFormat="1" applyFont="1" applyBorder="1" applyAlignment="1" applyProtection="1">
      <alignment vertical="center"/>
    </xf>
    <xf numFmtId="200" fontId="20" fillId="0" borderId="13" xfId="0" applyNumberFormat="1" applyFont="1" applyBorder="1" applyAlignment="1">
      <alignment vertical="center"/>
    </xf>
    <xf numFmtId="200" fontId="20" fillId="0" borderId="8" xfId="0" applyNumberFormat="1" applyFont="1" applyBorder="1" applyAlignment="1">
      <alignment vertical="center"/>
    </xf>
    <xf numFmtId="0" fontId="0" fillId="0" borderId="13" xfId="0" applyBorder="1" applyAlignment="1">
      <alignment horizontal="center"/>
    </xf>
    <xf numFmtId="177" fontId="5" fillId="0" borderId="13" xfId="0" applyNumberFormat="1" applyFont="1" applyBorder="1" applyAlignment="1">
      <alignment vertical="center" wrapText="1"/>
    </xf>
    <xf numFmtId="200" fontId="0" fillId="0" borderId="13" xfId="0" applyNumberFormat="1" applyBorder="1" applyAlignment="1">
      <alignment vertical="center"/>
    </xf>
    <xf numFmtId="38" fontId="5" fillId="0" borderId="13" xfId="1" applyFont="1" applyFill="1" applyBorder="1" applyAlignment="1" applyProtection="1">
      <alignment vertical="center"/>
    </xf>
    <xf numFmtId="38" fontId="5" fillId="0" borderId="8" xfId="1" applyFont="1" applyFill="1" applyBorder="1" applyAlignment="1" applyProtection="1">
      <alignment horizontal="centerContinuous" vertical="center"/>
    </xf>
    <xf numFmtId="38" fontId="5" fillId="0" borderId="13" xfId="1" applyFont="1" applyFill="1" applyBorder="1" applyAlignment="1" applyProtection="1">
      <alignment horizontal="center" vertical="center"/>
    </xf>
    <xf numFmtId="38" fontId="5" fillId="0" borderId="14" xfId="1" applyFont="1" applyFill="1" applyBorder="1" applyAlignment="1" applyProtection="1">
      <alignment horizontal="centerContinuous" vertical="center"/>
    </xf>
    <xf numFmtId="38" fontId="5" fillId="0" borderId="15" xfId="1" applyFont="1" applyFill="1" applyBorder="1" applyAlignment="1" applyProtection="1">
      <alignment horizontal="centerContinuous" vertical="center"/>
    </xf>
    <xf numFmtId="38" fontId="5" fillId="0" borderId="35" xfId="1" applyFont="1" applyFill="1" applyBorder="1" applyAlignment="1" applyProtection="1">
      <alignment horizontal="centerContinuous" vertical="center"/>
    </xf>
    <xf numFmtId="38" fontId="5" fillId="0" borderId="9" xfId="1" applyFont="1" applyFill="1" applyBorder="1" applyAlignment="1" applyProtection="1">
      <alignment vertical="center" wrapText="1"/>
    </xf>
    <xf numFmtId="38" fontId="5" fillId="0" borderId="9" xfId="1" applyFont="1" applyFill="1" applyBorder="1" applyAlignment="1" applyProtection="1">
      <alignment horizontal="center" vertical="center" wrapText="1"/>
    </xf>
    <xf numFmtId="38" fontId="5" fillId="0" borderId="6" xfId="1" applyFont="1" applyFill="1" applyBorder="1" applyAlignment="1" applyProtection="1">
      <alignment vertical="center"/>
    </xf>
    <xf numFmtId="38" fontId="5" fillId="0" borderId="6" xfId="1" applyFont="1" applyFill="1" applyBorder="1" applyAlignment="1" applyProtection="1">
      <alignment horizontal="center" vertical="center"/>
    </xf>
    <xf numFmtId="38" fontId="5" fillId="0" borderId="9" xfId="1" applyFont="1" applyFill="1" applyBorder="1" applyAlignment="1" applyProtection="1">
      <alignment vertical="center"/>
    </xf>
    <xf numFmtId="38" fontId="5" fillId="0" borderId="9" xfId="1" applyFont="1" applyFill="1" applyBorder="1" applyAlignment="1" applyProtection="1">
      <alignment vertical="center" shrinkToFit="1"/>
    </xf>
    <xf numFmtId="38" fontId="5" fillId="0" borderId="14" xfId="1" applyFont="1" applyFill="1" applyBorder="1" applyAlignment="1" applyProtection="1">
      <alignment vertical="center"/>
    </xf>
    <xf numFmtId="38" fontId="5" fillId="0" borderId="35" xfId="1" applyFont="1" applyFill="1" applyBorder="1" applyAlignment="1" applyProtection="1">
      <alignment vertical="center"/>
    </xf>
    <xf numFmtId="0" fontId="5" fillId="0" borderId="13" xfId="3" applyFont="1" applyBorder="1" applyAlignment="1">
      <alignment vertical="center"/>
    </xf>
    <xf numFmtId="0" fontId="5" fillId="0" borderId="8" xfId="3" applyFont="1" applyBorder="1" applyAlignment="1">
      <alignment horizontal="centerContinuous" vertical="center"/>
    </xf>
    <xf numFmtId="0" fontId="5" fillId="0" borderId="13" xfId="3" applyFont="1" applyBorder="1" applyAlignment="1">
      <alignment horizontal="center" vertical="center"/>
    </xf>
    <xf numFmtId="0" fontId="5" fillId="0" borderId="14" xfId="3" applyFont="1" applyBorder="1" applyAlignment="1">
      <alignment horizontal="centerContinuous" vertical="center"/>
    </xf>
    <xf numFmtId="0" fontId="5" fillId="0" borderId="15" xfId="3" applyFont="1" applyBorder="1" applyAlignment="1">
      <alignment horizontal="centerContinuous" vertical="center"/>
    </xf>
    <xf numFmtId="0" fontId="5" fillId="0" borderId="35" xfId="3" applyFont="1" applyBorder="1" applyAlignment="1">
      <alignment horizontal="centerContinuous" vertical="center"/>
    </xf>
    <xf numFmtId="178" fontId="5" fillId="0" borderId="13" xfId="1" applyNumberFormat="1" applyFont="1" applyFill="1" applyBorder="1" applyAlignment="1" applyProtection="1">
      <alignment vertical="center"/>
    </xf>
    <xf numFmtId="178" fontId="5" fillId="0" borderId="6" xfId="1" applyNumberFormat="1" applyFont="1" applyFill="1" applyBorder="1" applyAlignment="1" applyProtection="1">
      <alignment vertical="center"/>
    </xf>
    <xf numFmtId="0" fontId="5" fillId="0" borderId="14" xfId="3" applyFont="1" applyBorder="1" applyAlignment="1">
      <alignment vertical="center"/>
    </xf>
    <xf numFmtId="0" fontId="5" fillId="0" borderId="35" xfId="3" applyFont="1" applyBorder="1" applyAlignment="1">
      <alignment vertical="center"/>
    </xf>
    <xf numFmtId="201" fontId="27" fillId="0" borderId="4" xfId="1" applyNumberFormat="1" applyFont="1" applyFill="1" applyBorder="1" applyAlignment="1">
      <alignment horizontal="right" vertical="center"/>
    </xf>
    <xf numFmtId="41" fontId="27" fillId="0" borderId="113" xfId="1" applyNumberFormat="1" applyFont="1" applyFill="1" applyBorder="1" applyAlignment="1">
      <alignment horizontal="right" vertical="center"/>
    </xf>
    <xf numFmtId="41" fontId="27" fillId="0" borderId="9" xfId="1" applyNumberFormat="1" applyFont="1" applyFill="1" applyBorder="1" applyAlignment="1">
      <alignment horizontal="right" vertical="center"/>
    </xf>
    <xf numFmtId="41" fontId="27" fillId="0" borderId="6" xfId="1" applyNumberFormat="1" applyFont="1" applyFill="1" applyBorder="1" applyAlignment="1">
      <alignment horizontal="right" vertical="center"/>
    </xf>
    <xf numFmtId="188" fontId="27" fillId="0" borderId="113" xfId="1" applyNumberFormat="1" applyFont="1" applyFill="1" applyBorder="1" applyAlignment="1">
      <alignment horizontal="right" vertical="center"/>
    </xf>
    <xf numFmtId="188" fontId="27" fillId="0" borderId="9" xfId="1" applyNumberFormat="1" applyFont="1" applyFill="1" applyBorder="1" applyAlignment="1">
      <alignment horizontal="right" vertical="center"/>
    </xf>
    <xf numFmtId="188" fontId="27" fillId="0" borderId="6" xfId="1" applyNumberFormat="1" applyFont="1" applyFill="1" applyBorder="1" applyAlignment="1">
      <alignment horizontal="right" vertical="center"/>
    </xf>
    <xf numFmtId="188" fontId="27" fillId="0" borderId="129" xfId="1" applyNumberFormat="1" applyFont="1" applyFill="1" applyBorder="1" applyAlignment="1">
      <alignment horizontal="right" vertical="center"/>
    </xf>
    <xf numFmtId="0" fontId="0" fillId="0" borderId="73" xfId="0" applyBorder="1" applyAlignment="1" applyProtection="1">
      <alignment vertical="center"/>
      <protection locked="0"/>
    </xf>
    <xf numFmtId="0" fontId="0" fillId="0" borderId="74" xfId="0" applyBorder="1" applyAlignment="1" applyProtection="1">
      <alignment vertical="center"/>
      <protection locked="0"/>
    </xf>
    <xf numFmtId="0" fontId="0" fillId="0" borderId="75" xfId="0" applyBorder="1" applyAlignment="1" applyProtection="1">
      <alignment vertical="center"/>
      <protection locked="0"/>
    </xf>
    <xf numFmtId="0" fontId="0" fillId="0" borderId="14"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70" xfId="0" applyBorder="1" applyAlignment="1">
      <alignment horizontal="distributed" vertical="center" justifyLastLine="1"/>
    </xf>
    <xf numFmtId="0" fontId="0" fillId="0" borderId="115" xfId="0" applyBorder="1" applyAlignment="1">
      <alignment horizontal="distributed" vertical="center" wrapText="1" justifyLastLine="1"/>
    </xf>
    <xf numFmtId="0" fontId="0" fillId="0" borderId="116" xfId="0" applyBorder="1" applyAlignment="1">
      <alignment horizontal="distributed" vertical="center" wrapText="1" justifyLastLine="1"/>
    </xf>
    <xf numFmtId="0" fontId="0" fillId="0" borderId="117"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0" xfId="0" applyAlignment="1">
      <alignment horizontal="distributed" vertical="center" justifyLastLine="1"/>
    </xf>
    <xf numFmtId="0" fontId="0" fillId="0" borderId="71"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72" xfId="0" applyBorder="1" applyAlignment="1">
      <alignment horizontal="distributed" vertical="center" justifyLastLine="1"/>
    </xf>
    <xf numFmtId="0" fontId="0" fillId="0" borderId="76"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70" xfId="0" applyBorder="1" applyAlignment="1" applyProtection="1">
      <alignment vertical="center" wrapText="1"/>
      <protection locked="0"/>
    </xf>
    <xf numFmtId="0" fontId="0" fillId="0" borderId="77" xfId="0" applyBorder="1" applyAlignment="1" applyProtection="1">
      <alignment vertical="center" wrapText="1"/>
      <protection locked="0"/>
    </xf>
    <xf numFmtId="0" fontId="0" fillId="0" borderId="59" xfId="0" applyBorder="1" applyAlignment="1" applyProtection="1">
      <alignment vertical="center" wrapText="1"/>
      <protection locked="0"/>
    </xf>
    <xf numFmtId="0" fontId="0" fillId="0" borderId="78" xfId="0" applyBorder="1" applyAlignment="1" applyProtection="1">
      <alignment vertical="center" wrapText="1"/>
      <protection locked="0"/>
    </xf>
    <xf numFmtId="0" fontId="26" fillId="0" borderId="0" xfId="0" applyFont="1" applyAlignment="1">
      <alignment horizontal="center" vertical="center"/>
    </xf>
    <xf numFmtId="0" fontId="0" fillId="0" borderId="113" xfId="0" applyBorder="1" applyAlignment="1">
      <alignment horizontal="center" vertical="center"/>
    </xf>
    <xf numFmtId="0" fontId="0" fillId="0" borderId="6" xfId="0" applyBorder="1" applyAlignment="1">
      <alignment horizontal="center" vertical="center"/>
    </xf>
    <xf numFmtId="184" fontId="20" fillId="0" borderId="27" xfId="0" applyNumberFormat="1" applyFont="1" applyBorder="1" applyAlignment="1">
      <alignment horizontal="center" vertical="center" justifyLastLine="1"/>
    </xf>
    <xf numFmtId="0" fontId="0" fillId="0" borderId="37" xfId="0" applyBorder="1" applyAlignment="1">
      <alignment horizontal="center" vertical="center" justifyLastLine="1"/>
    </xf>
    <xf numFmtId="184" fontId="20" fillId="0" borderId="27" xfId="0" applyNumberFormat="1" applyFont="1" applyBorder="1" applyAlignment="1">
      <alignment horizontal="center" vertical="center"/>
    </xf>
    <xf numFmtId="0" fontId="0" fillId="0" borderId="37" xfId="0" applyBorder="1" applyAlignment="1">
      <alignment horizontal="center" vertical="center"/>
    </xf>
    <xf numFmtId="184" fontId="20" fillId="0" borderId="145" xfId="0" applyNumberFormat="1" applyFont="1" applyBorder="1" applyAlignment="1">
      <alignment vertical="center"/>
    </xf>
    <xf numFmtId="0" fontId="0" fillId="0" borderId="0" xfId="0" applyAlignment="1">
      <alignment vertical="center"/>
    </xf>
    <xf numFmtId="0" fontId="0" fillId="0" borderId="145"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184" fontId="20" fillId="0" borderId="143" xfId="0" applyNumberFormat="1" applyFont="1" applyBorder="1" applyAlignment="1">
      <alignment horizontal="center" vertical="center"/>
    </xf>
    <xf numFmtId="0" fontId="0" fillId="0" borderId="144" xfId="0" applyBorder="1" applyAlignment="1">
      <alignment horizontal="center" vertical="center"/>
    </xf>
    <xf numFmtId="184" fontId="20" fillId="0" borderId="0" xfId="0" applyNumberFormat="1" applyFont="1" applyAlignment="1">
      <alignment horizontal="right" vertical="center"/>
    </xf>
    <xf numFmtId="0" fontId="25" fillId="0" borderId="0" xfId="0" applyFont="1" applyAlignment="1">
      <alignment vertical="center" wrapText="1"/>
    </xf>
    <xf numFmtId="184" fontId="20" fillId="0" borderId="147" xfId="0" applyNumberFormat="1" applyFont="1" applyBorder="1" applyAlignment="1" applyProtection="1">
      <alignment horizontal="center" vertical="center"/>
      <protection locked="0"/>
    </xf>
    <xf numFmtId="184" fontId="20" fillId="0" borderId="137" xfId="0" applyNumberFormat="1" applyFont="1" applyBorder="1" applyAlignment="1" applyProtection="1">
      <alignment horizontal="center" vertical="center"/>
      <protection locked="0"/>
    </xf>
    <xf numFmtId="184" fontId="20" fillId="0" borderId="147" xfId="0" applyNumberFormat="1" applyFont="1" applyBorder="1" applyAlignment="1">
      <alignment horizontal="center" vertical="center"/>
    </xf>
    <xf numFmtId="184" fontId="20" fillId="0" borderId="137" xfId="0" applyNumberFormat="1" applyFont="1" applyBorder="1" applyAlignment="1">
      <alignment horizontal="center" vertical="center"/>
    </xf>
    <xf numFmtId="49" fontId="20" fillId="0" borderId="147" xfId="0" applyNumberFormat="1" applyFont="1" applyBorder="1" applyAlignment="1">
      <alignment horizontal="center" vertical="center"/>
    </xf>
    <xf numFmtId="49" fontId="20" fillId="0" borderId="137" xfId="0" applyNumberFormat="1" applyFont="1" applyBorder="1" applyAlignment="1">
      <alignment horizontal="center" vertical="center"/>
    </xf>
    <xf numFmtId="184" fontId="20" fillId="0" borderId="37" xfId="0" applyNumberFormat="1" applyFont="1" applyBorder="1" applyAlignment="1">
      <alignment horizontal="center" vertical="center"/>
    </xf>
    <xf numFmtId="0" fontId="0" fillId="0" borderId="0" xfId="0" applyAlignment="1">
      <alignment vertical="top" wrapText="1"/>
    </xf>
    <xf numFmtId="0" fontId="0" fillId="0" borderId="0" xfId="0" applyAlignment="1">
      <alignment vertical="top"/>
    </xf>
    <xf numFmtId="49" fontId="0" fillId="0" borderId="113" xfId="0" applyNumberFormat="1" applyBorder="1" applyAlignment="1">
      <alignment horizontal="center" vertical="center"/>
    </xf>
    <xf numFmtId="49" fontId="0" fillId="0" borderId="6" xfId="0" applyNumberFormat="1" applyBorder="1" applyAlignment="1">
      <alignment horizontal="center" vertical="center"/>
    </xf>
    <xf numFmtId="0" fontId="0" fillId="0" borderId="113" xfId="0" applyBorder="1" applyAlignment="1">
      <alignment horizontal="left" vertical="center"/>
    </xf>
    <xf numFmtId="0" fontId="0" fillId="0" borderId="6" xfId="0" applyBorder="1" applyAlignment="1">
      <alignment horizontal="left" vertical="center"/>
    </xf>
    <xf numFmtId="49" fontId="0" fillId="0" borderId="113" xfId="0" applyNumberFormat="1" applyBorder="1" applyAlignment="1">
      <alignment horizontal="left" vertical="center"/>
    </xf>
    <xf numFmtId="49" fontId="0" fillId="0" borderId="9" xfId="0" applyNumberFormat="1" applyBorder="1" applyAlignment="1">
      <alignment horizontal="left" vertical="center"/>
    </xf>
    <xf numFmtId="49" fontId="0" fillId="0" borderId="6" xfId="0" applyNumberFormat="1" applyBorder="1" applyAlignment="1">
      <alignment horizontal="left" vertical="center"/>
    </xf>
    <xf numFmtId="0" fontId="0" fillId="0" borderId="113" xfId="0" applyBorder="1" applyAlignment="1">
      <alignment vertical="center"/>
    </xf>
    <xf numFmtId="0" fontId="0" fillId="0" borderId="9" xfId="0" applyBorder="1" applyAlignment="1">
      <alignment vertical="center"/>
    </xf>
    <xf numFmtId="0" fontId="0" fillId="0" borderId="6" xfId="0" applyBorder="1" applyAlignment="1">
      <alignment vertical="center"/>
    </xf>
    <xf numFmtId="49" fontId="0" fillId="0" borderId="113" xfId="0" applyNumberFormat="1" applyBorder="1" applyAlignment="1">
      <alignment vertical="center"/>
    </xf>
    <xf numFmtId="49" fontId="0" fillId="0" borderId="9" xfId="0" applyNumberFormat="1" applyBorder="1" applyAlignment="1">
      <alignment vertical="center"/>
    </xf>
    <xf numFmtId="49" fontId="0" fillId="0" borderId="6" xfId="0" applyNumberFormat="1" applyBorder="1" applyAlignment="1">
      <alignment vertical="center"/>
    </xf>
    <xf numFmtId="49" fontId="0" fillId="0" borderId="9" xfId="0" applyNumberFormat="1" applyBorder="1" applyAlignment="1">
      <alignment horizontal="center" vertical="center"/>
    </xf>
    <xf numFmtId="184" fontId="0" fillId="7" borderId="113" xfId="0" applyNumberFormat="1" applyFill="1" applyBorder="1" applyAlignment="1" applyProtection="1">
      <alignment vertical="center"/>
      <protection locked="0"/>
    </xf>
    <xf numFmtId="184" fontId="0" fillId="7" borderId="9" xfId="0" applyNumberFormat="1" applyFill="1" applyBorder="1" applyAlignment="1" applyProtection="1">
      <alignment vertical="center"/>
      <protection locked="0"/>
    </xf>
    <xf numFmtId="184" fontId="0" fillId="7" borderId="6" xfId="0" applyNumberFormat="1" applyFill="1" applyBorder="1" applyAlignment="1" applyProtection="1">
      <alignment vertical="center"/>
      <protection locked="0"/>
    </xf>
    <xf numFmtId="0" fontId="0" fillId="0" borderId="115" xfId="0" applyBorder="1" applyAlignment="1">
      <alignment horizontal="center" vertical="center"/>
    </xf>
    <xf numFmtId="0" fontId="0" fillId="0" borderId="114"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1" fillId="13" borderId="14" xfId="4" applyFont="1" applyFill="1" applyBorder="1" applyAlignment="1">
      <alignment vertical="center" wrapText="1"/>
    </xf>
    <xf numFmtId="0" fontId="0" fillId="13" borderId="15" xfId="0" applyFill="1" applyBorder="1"/>
    <xf numFmtId="0" fontId="0" fillId="13" borderId="35" xfId="0" applyFill="1" applyBorder="1"/>
    <xf numFmtId="0" fontId="18" fillId="13" borderId="0" xfId="4" applyFont="1" applyFill="1" applyAlignment="1">
      <alignment vertical="center" shrinkToFit="1"/>
    </xf>
    <xf numFmtId="0" fontId="18" fillId="13" borderId="0" xfId="0" applyFont="1" applyFill="1" applyAlignment="1">
      <alignment vertical="center" shrinkToFit="1"/>
    </xf>
    <xf numFmtId="0" fontId="18" fillId="13" borderId="0" xfId="3" applyFont="1" applyFill="1" applyAlignment="1">
      <alignment horizontal="left" vertical="center"/>
    </xf>
    <xf numFmtId="0" fontId="18" fillId="13" borderId="0" xfId="0" applyFont="1" applyFill="1" applyAlignment="1">
      <alignment horizontal="left" vertical="center"/>
    </xf>
    <xf numFmtId="0" fontId="18" fillId="13" borderId="0" xfId="0" applyFont="1" applyFill="1" applyAlignment="1">
      <alignment vertical="center"/>
    </xf>
    <xf numFmtId="0" fontId="1" fillId="13" borderId="115" xfId="4" applyFont="1" applyFill="1" applyBorder="1" applyAlignment="1">
      <alignment horizontal="distributed" vertical="center" justifyLastLine="1"/>
    </xf>
    <xf numFmtId="0" fontId="0" fillId="13" borderId="116" xfId="0" applyFill="1" applyBorder="1" applyAlignment="1">
      <alignment horizontal="distributed" vertical="center" justifyLastLine="1"/>
    </xf>
    <xf numFmtId="0" fontId="0" fillId="13" borderId="114" xfId="0" applyFill="1" applyBorder="1" applyAlignment="1">
      <alignment horizontal="distributed" vertical="center" justifyLastLine="1"/>
    </xf>
    <xf numFmtId="38" fontId="0" fillId="0" borderId="15" xfId="8" applyFont="1" applyBorder="1" applyAlignment="1" applyProtection="1">
      <alignment vertical="center"/>
    </xf>
    <xf numFmtId="38" fontId="0" fillId="0" borderId="33" xfId="2" applyNumberFormat="1" applyFont="1" applyBorder="1" applyAlignment="1">
      <alignment vertical="center"/>
    </xf>
    <xf numFmtId="38" fontId="0" fillId="0" borderId="33" xfId="0" applyNumberFormat="1" applyBorder="1" applyAlignment="1">
      <alignment vertical="center"/>
    </xf>
    <xf numFmtId="38" fontId="0" fillId="0" borderId="36" xfId="2" applyNumberFormat="1" applyFont="1" applyBorder="1" applyAlignment="1">
      <alignment vertical="center"/>
    </xf>
    <xf numFmtId="38" fontId="0" fillId="0" borderId="36" xfId="0" applyNumberFormat="1" applyBorder="1" applyAlignment="1">
      <alignment vertical="center"/>
    </xf>
    <xf numFmtId="38" fontId="0" fillId="0" borderId="59" xfId="2" applyNumberFormat="1" applyFont="1" applyBorder="1" applyAlignment="1">
      <alignment vertical="center"/>
    </xf>
    <xf numFmtId="0" fontId="21" fillId="0" borderId="27" xfId="2" applyFont="1" applyBorder="1" applyAlignment="1">
      <alignment vertical="center" shrinkToFit="1"/>
    </xf>
    <xf numFmtId="0" fontId="0" fillId="0" borderId="36" xfId="0" applyBorder="1" applyAlignment="1">
      <alignment vertical="center" shrinkToFit="1"/>
    </xf>
    <xf numFmtId="0" fontId="21" fillId="0" borderId="0" xfId="3" applyFont="1" applyAlignment="1">
      <alignment horizontal="left" vertical="center"/>
    </xf>
    <xf numFmtId="0" fontId="21" fillId="0" borderId="0" xfId="0" applyFont="1" applyAlignment="1">
      <alignment horizontal="left" vertical="center"/>
    </xf>
    <xf numFmtId="38" fontId="0" fillId="0" borderId="32" xfId="2" applyNumberFormat="1" applyFont="1" applyBorder="1" applyAlignment="1">
      <alignment vertical="center"/>
    </xf>
    <xf numFmtId="38" fontId="0" fillId="0" borderId="60" xfId="2" applyNumberFormat="1" applyFont="1" applyBorder="1" applyAlignment="1">
      <alignment vertical="center"/>
    </xf>
    <xf numFmtId="38" fontId="0" fillId="0" borderId="7" xfId="2" applyNumberFormat="1" applyFont="1" applyBorder="1" applyAlignment="1">
      <alignment vertical="center"/>
    </xf>
    <xf numFmtId="38" fontId="0" fillId="0" borderId="7" xfId="0" applyNumberFormat="1" applyBorder="1" applyAlignment="1">
      <alignment vertical="center"/>
    </xf>
    <xf numFmtId="38" fontId="0" fillId="11" borderId="0" xfId="2" applyNumberFormat="1" applyFont="1" applyFill="1" applyAlignment="1">
      <alignment vertical="center"/>
    </xf>
    <xf numFmtId="0" fontId="0" fillId="11" borderId="0" xfId="0" applyFill="1" applyAlignment="1">
      <alignment vertical="center"/>
    </xf>
    <xf numFmtId="0" fontId="18" fillId="0" borderId="0" xfId="0" applyFont="1" applyAlignment="1">
      <alignment horizontal="center" vertical="center" shrinkToFit="1"/>
    </xf>
    <xf numFmtId="0" fontId="0" fillId="0" borderId="115" xfId="0" applyBorder="1" applyAlignment="1">
      <alignment horizontal="center" vertical="center" wrapText="1"/>
    </xf>
    <xf numFmtId="0" fontId="0" fillId="0" borderId="55" xfId="0" applyBorder="1" applyAlignment="1">
      <alignment horizontal="center" vertical="center"/>
    </xf>
    <xf numFmtId="0" fontId="0" fillId="0" borderId="67" xfId="0" applyBorder="1" applyAlignment="1">
      <alignment horizontal="center" vertical="center"/>
    </xf>
    <xf numFmtId="0" fontId="0" fillId="0" borderId="27" xfId="0" applyBorder="1" applyAlignment="1">
      <alignment horizontal="distributed" vertical="center" justifyLastLine="1"/>
    </xf>
    <xf numFmtId="0" fontId="0" fillId="0" borderId="28" xfId="0" applyBorder="1" applyAlignment="1">
      <alignment horizontal="distributed" vertical="center" justifyLastLine="1"/>
    </xf>
    <xf numFmtId="0" fontId="0" fillId="13" borderId="27" xfId="0" applyFill="1" applyBorder="1" applyAlignment="1">
      <alignment horizontal="distributed" vertical="center" justifyLastLine="1"/>
    </xf>
    <xf numFmtId="0" fontId="0" fillId="13" borderId="28" xfId="0" applyFill="1" applyBorder="1" applyAlignment="1">
      <alignment horizontal="distributed" vertical="center" justifyLastLine="1"/>
    </xf>
    <xf numFmtId="0" fontId="0" fillId="13" borderId="115" xfId="0" applyFill="1" applyBorder="1" applyAlignment="1">
      <alignment horizontal="center" vertical="center" wrapText="1"/>
    </xf>
    <xf numFmtId="0" fontId="0" fillId="13" borderId="5" xfId="0" applyFill="1" applyBorder="1" applyAlignment="1">
      <alignment horizontal="center" vertical="center"/>
    </xf>
    <xf numFmtId="0" fontId="0" fillId="13" borderId="55" xfId="0" applyFill="1" applyBorder="1" applyAlignment="1">
      <alignment horizontal="center" vertical="center"/>
    </xf>
    <xf numFmtId="0" fontId="0" fillId="13" borderId="67" xfId="0" applyFill="1" applyBorder="1" applyAlignment="1">
      <alignment horizontal="center" vertical="center"/>
    </xf>
    <xf numFmtId="0" fontId="18" fillId="13" borderId="0" xfId="0" applyFont="1" applyFill="1" applyAlignment="1">
      <alignment horizontal="center" vertical="center" shrinkToFit="1"/>
    </xf>
    <xf numFmtId="0" fontId="0" fillId="13" borderId="113" xfId="0" applyFill="1" applyBorder="1" applyAlignment="1">
      <alignment horizontal="center" vertical="center"/>
    </xf>
    <xf numFmtId="0" fontId="0" fillId="13" borderId="6" xfId="0" applyFill="1" applyBorder="1" applyAlignment="1">
      <alignment horizontal="center" vertical="center"/>
    </xf>
    <xf numFmtId="0" fontId="31" fillId="10" borderId="115" xfId="0" applyFont="1" applyFill="1" applyBorder="1" applyAlignment="1">
      <alignment horizontal="center" vertical="center"/>
    </xf>
    <xf numFmtId="0" fontId="13" fillId="10" borderId="114" xfId="0" applyFont="1" applyFill="1" applyBorder="1" applyAlignment="1">
      <alignment horizontal="center" vertical="center"/>
    </xf>
    <xf numFmtId="0" fontId="0" fillId="10" borderId="5" xfId="0" applyFill="1" applyBorder="1" applyAlignment="1">
      <alignment horizontal="center" vertical="center"/>
    </xf>
    <xf numFmtId="0" fontId="0" fillId="10" borderId="12" xfId="0" applyFill="1" applyBorder="1" applyAlignment="1">
      <alignment horizontal="center" vertical="center"/>
    </xf>
    <xf numFmtId="0" fontId="27" fillId="0" borderId="115" xfId="0" applyFont="1" applyBorder="1" applyAlignment="1">
      <alignment horizontal="center" vertical="center"/>
    </xf>
    <xf numFmtId="0" fontId="27" fillId="11" borderId="73" xfId="0" applyFont="1" applyFill="1" applyBorder="1" applyAlignment="1">
      <alignment horizontal="center" vertical="center"/>
    </xf>
    <xf numFmtId="0" fontId="0" fillId="0" borderId="142" xfId="0" applyBorder="1" applyAlignment="1">
      <alignment vertical="center"/>
    </xf>
    <xf numFmtId="0" fontId="27" fillId="8" borderId="150" xfId="0" applyFont="1" applyFill="1" applyBorder="1" applyAlignment="1">
      <alignment horizontal="center" vertical="center"/>
    </xf>
    <xf numFmtId="0" fontId="0" fillId="0" borderId="75" xfId="0" applyBorder="1" applyAlignment="1">
      <alignment vertical="center"/>
    </xf>
    <xf numFmtId="0" fontId="0" fillId="11" borderId="142" xfId="0" applyFill="1" applyBorder="1" applyAlignment="1">
      <alignment vertical="center"/>
    </xf>
    <xf numFmtId="0" fontId="0" fillId="8" borderId="75" xfId="0" applyFill="1" applyBorder="1" applyAlignment="1">
      <alignment vertical="center"/>
    </xf>
    <xf numFmtId="185" fontId="27" fillId="0" borderId="152" xfId="0" applyNumberFormat="1" applyFont="1" applyBorder="1" applyAlignment="1">
      <alignment horizontal="center" vertical="center"/>
    </xf>
    <xf numFmtId="185" fontId="27" fillId="0" borderId="153" xfId="0" applyNumberFormat="1" applyFont="1" applyBorder="1" applyAlignment="1">
      <alignment horizontal="center" vertical="center"/>
    </xf>
    <xf numFmtId="0" fontId="27" fillId="0" borderId="138" xfId="0" applyFont="1" applyBorder="1" applyAlignment="1">
      <alignment horizontal="center" vertical="center"/>
    </xf>
    <xf numFmtId="0" fontId="27" fillId="0" borderId="139" xfId="0" applyFont="1" applyBorder="1" applyAlignment="1">
      <alignment horizontal="center" vertical="center"/>
    </xf>
    <xf numFmtId="0" fontId="6" fillId="0" borderId="0" xfId="7" applyFont="1" applyAlignment="1">
      <alignment vertical="center"/>
    </xf>
    <xf numFmtId="0" fontId="6" fillId="0" borderId="0" xfId="0" applyFont="1" applyAlignment="1">
      <alignment vertical="center"/>
    </xf>
    <xf numFmtId="0" fontId="27" fillId="0" borderId="113" xfId="0" applyFont="1" applyBorder="1" applyAlignment="1">
      <alignment horizontal="center" vertical="center" wrapText="1"/>
    </xf>
    <xf numFmtId="0" fontId="27" fillId="0" borderId="9" xfId="0" applyFont="1" applyBorder="1" applyAlignment="1">
      <alignment horizontal="center" vertical="center" wrapText="1"/>
    </xf>
    <xf numFmtId="0" fontId="27" fillId="10" borderId="113" xfId="0" applyFont="1" applyFill="1" applyBorder="1" applyAlignment="1">
      <alignment horizontal="center" vertical="center"/>
    </xf>
    <xf numFmtId="0" fontId="27" fillId="10" borderId="9" xfId="0" applyFont="1" applyFill="1" applyBorder="1" applyAlignment="1">
      <alignment horizontal="center" vertical="center"/>
    </xf>
    <xf numFmtId="0" fontId="0" fillId="10" borderId="6" xfId="0" applyFill="1" applyBorder="1" applyAlignment="1">
      <alignment horizontal="center" vertical="center"/>
    </xf>
    <xf numFmtId="0" fontId="27" fillId="10" borderId="113" xfId="0" applyFont="1" applyFill="1" applyBorder="1" applyAlignment="1">
      <alignment horizontal="center" vertical="center" wrapText="1"/>
    </xf>
    <xf numFmtId="0" fontId="27" fillId="10" borderId="9" xfId="0" applyFont="1" applyFill="1" applyBorder="1" applyAlignment="1">
      <alignment horizontal="center" vertical="center" wrapText="1"/>
    </xf>
    <xf numFmtId="0" fontId="27" fillId="10" borderId="115" xfId="0" applyFont="1" applyFill="1" applyBorder="1" applyAlignment="1">
      <alignment horizontal="center" vertical="center" wrapText="1"/>
    </xf>
    <xf numFmtId="0" fontId="0" fillId="10" borderId="114" xfId="0" applyFill="1" applyBorder="1" applyAlignment="1">
      <alignment horizontal="center" vertical="center"/>
    </xf>
    <xf numFmtId="0" fontId="27" fillId="10" borderId="4" xfId="0" applyFont="1" applyFill="1" applyBorder="1" applyAlignment="1">
      <alignment horizontal="center" vertical="center" wrapText="1"/>
    </xf>
    <xf numFmtId="0" fontId="0" fillId="10" borderId="11" xfId="0" applyFill="1" applyBorder="1" applyAlignment="1">
      <alignment horizontal="center" vertical="center"/>
    </xf>
    <xf numFmtId="0" fontId="27" fillId="0" borderId="0" xfId="0" applyFont="1" applyAlignment="1">
      <alignment vertical="center"/>
    </xf>
    <xf numFmtId="0" fontId="31" fillId="10" borderId="14" xfId="0" applyFont="1" applyFill="1" applyBorder="1" applyAlignment="1">
      <alignment horizontal="center" vertical="center"/>
    </xf>
    <xf numFmtId="0" fontId="31" fillId="10" borderId="15" xfId="0" applyFont="1" applyFill="1" applyBorder="1" applyAlignment="1">
      <alignment horizontal="center" vertical="center"/>
    </xf>
    <xf numFmtId="0" fontId="31" fillId="10" borderId="35" xfId="0" applyFont="1" applyFill="1" applyBorder="1" applyAlignment="1">
      <alignment horizontal="center" vertical="center"/>
    </xf>
    <xf numFmtId="188" fontId="31" fillId="10" borderId="115" xfId="0" applyNumberFormat="1" applyFont="1" applyFill="1" applyBorder="1" applyAlignment="1">
      <alignment horizontal="center" vertical="center"/>
    </xf>
    <xf numFmtId="188" fontId="31" fillId="10" borderId="116" xfId="0" applyNumberFormat="1" applyFont="1" applyFill="1" applyBorder="1" applyAlignment="1">
      <alignment horizontal="center" vertical="center"/>
    </xf>
    <xf numFmtId="188" fontId="31" fillId="10" borderId="114" xfId="0" applyNumberFormat="1" applyFont="1" applyFill="1" applyBorder="1" applyAlignment="1">
      <alignment horizontal="center" vertical="center"/>
    </xf>
    <xf numFmtId="0" fontId="31" fillId="10" borderId="116" xfId="0" applyFont="1" applyFill="1" applyBorder="1" applyAlignment="1">
      <alignment horizontal="center" vertical="center"/>
    </xf>
    <xf numFmtId="0" fontId="31" fillId="10" borderId="114" xfId="0" applyFont="1" applyFill="1" applyBorder="1" applyAlignment="1">
      <alignment horizontal="center" vertical="center"/>
    </xf>
    <xf numFmtId="0" fontId="13" fillId="10" borderId="5" xfId="0" applyFont="1" applyFill="1" applyBorder="1" applyAlignment="1">
      <alignment horizontal="center" vertical="center"/>
    </xf>
    <xf numFmtId="0" fontId="13" fillId="10" borderId="7" xfId="0" applyFont="1" applyFill="1" applyBorder="1" applyAlignment="1">
      <alignment horizontal="center" vertical="center"/>
    </xf>
    <xf numFmtId="0" fontId="13" fillId="10" borderId="12" xfId="0" applyFont="1" applyFill="1" applyBorder="1" applyAlignment="1">
      <alignment horizontal="center" vertical="center"/>
    </xf>
    <xf numFmtId="0" fontId="27" fillId="0" borderId="114" xfId="0" applyFont="1" applyBorder="1" applyAlignment="1">
      <alignment horizontal="center" vertical="center"/>
    </xf>
    <xf numFmtId="0" fontId="27" fillId="0" borderId="4" xfId="0" applyFont="1" applyBorder="1" applyAlignment="1">
      <alignment horizontal="center" vertical="center"/>
    </xf>
    <xf numFmtId="0" fontId="27" fillId="0" borderId="11" xfId="0" applyFont="1" applyBorder="1" applyAlignment="1">
      <alignment horizontal="center" vertical="center"/>
    </xf>
    <xf numFmtId="0" fontId="27" fillId="0" borderId="5" xfId="0" applyFont="1" applyBorder="1" applyAlignment="1">
      <alignment horizontal="center" vertical="center"/>
    </xf>
    <xf numFmtId="0" fontId="27" fillId="0" borderId="12" xfId="0" applyFont="1" applyBorder="1" applyAlignment="1">
      <alignment horizontal="center" vertical="center"/>
    </xf>
    <xf numFmtId="0" fontId="31" fillId="11" borderId="14" xfId="0" applyFont="1" applyFill="1" applyBorder="1" applyAlignment="1">
      <alignment horizontal="center" vertical="center"/>
    </xf>
    <xf numFmtId="0" fontId="13" fillId="11" borderId="15" xfId="0" applyFont="1" applyFill="1" applyBorder="1" applyAlignment="1">
      <alignment horizontal="center" vertical="center"/>
    </xf>
    <xf numFmtId="0" fontId="13" fillId="11" borderId="35" xfId="0" applyFont="1" applyFill="1" applyBorder="1" applyAlignment="1">
      <alignment horizontal="center" vertical="center"/>
    </xf>
    <xf numFmtId="0" fontId="31" fillId="8" borderId="14"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35" xfId="0" applyFont="1" applyFill="1" applyBorder="1" applyAlignment="1">
      <alignment horizontal="center" vertical="center"/>
    </xf>
    <xf numFmtId="0" fontId="13" fillId="11" borderId="14"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7" xfId="0" applyFont="1" applyFill="1" applyBorder="1" applyAlignment="1">
      <alignment horizontal="center" vertical="center"/>
    </xf>
    <xf numFmtId="0" fontId="13" fillId="8" borderId="12" xfId="0" applyFont="1" applyFill="1" applyBorder="1" applyAlignment="1">
      <alignment horizontal="center" vertical="center"/>
    </xf>
    <xf numFmtId="0" fontId="5" fillId="0" borderId="113" xfId="3" applyFont="1" applyBorder="1" applyAlignment="1">
      <alignment horizontal="center" vertical="center" wrapText="1"/>
    </xf>
    <xf numFmtId="0" fontId="0" fillId="0" borderId="9" xfId="0" applyBorder="1" applyAlignment="1">
      <alignment vertical="center" wrapText="1"/>
    </xf>
    <xf numFmtId="0" fontId="5" fillId="0" borderId="103" xfId="3" applyFon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5" fillId="0" borderId="61" xfId="3" applyFont="1" applyBorder="1" applyAlignment="1">
      <alignment vertical="center" shrinkToFit="1"/>
    </xf>
    <xf numFmtId="0" fontId="5" fillId="0" borderId="36" xfId="3" applyFont="1" applyBorder="1" applyAlignment="1">
      <alignment vertical="center" shrinkToFit="1"/>
    </xf>
    <xf numFmtId="0" fontId="5" fillId="0" borderId="37" xfId="3" applyFont="1" applyBorder="1" applyAlignment="1">
      <alignment vertical="center" shrinkToFit="1"/>
    </xf>
    <xf numFmtId="49" fontId="0" fillId="0" borderId="21" xfId="3" applyNumberFormat="1" applyFont="1" applyBorder="1" applyAlignment="1">
      <alignment horizontal="center" vertical="center"/>
    </xf>
    <xf numFmtId="0" fontId="0" fillId="0" borderId="21" xfId="0" applyBorder="1" applyAlignment="1">
      <alignment vertical="center"/>
    </xf>
    <xf numFmtId="0" fontId="5" fillId="0" borderId="1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58" xfId="0" applyBorder="1" applyAlignment="1">
      <alignment horizontal="center" vertical="center"/>
    </xf>
    <xf numFmtId="0" fontId="0" fillId="0" borderId="13"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5" fillId="0" borderId="61" xfId="3" applyFont="1"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38" fontId="5" fillId="0" borderId="13" xfId="1" applyFont="1" applyFill="1" applyBorder="1" applyAlignment="1" applyProtection="1">
      <alignment horizontal="center" vertical="center" wrapText="1"/>
    </xf>
    <xf numFmtId="38" fontId="0" fillId="0" borderId="9" xfId="1" applyFont="1" applyFill="1" applyBorder="1" applyAlignment="1" applyProtection="1">
      <alignment vertical="center" wrapText="1"/>
    </xf>
    <xf numFmtId="0" fontId="5" fillId="0" borderId="13" xfId="3" applyFont="1" applyBorder="1" applyAlignment="1">
      <alignment horizontal="center" vertical="center" wrapText="1"/>
    </xf>
  </cellXfs>
  <cellStyles count="11">
    <cellStyle name="パーセント 2" xfId="9" xr:uid="{00000000-0005-0000-0000-000000000000}"/>
    <cellStyle name="桁区切り" xfId="1" builtinId="6"/>
    <cellStyle name="桁区切り 2" xfId="8" xr:uid="{00000000-0005-0000-0000-000002000000}"/>
    <cellStyle name="標準" xfId="0" builtinId="0"/>
    <cellStyle name="標準_3-3_表・図" xfId="2" xr:uid="{00000000-0005-0000-0000-000004000000}"/>
    <cellStyle name="標準_Book1" xfId="7" xr:uid="{00000000-0005-0000-0000-000005000000}"/>
    <cellStyle name="標準_H12観光消費" xfId="6" xr:uid="{00000000-0005-0000-0000-000006000000}"/>
    <cellStyle name="標準_H12大学立地分析54_暫定版" xfId="3" xr:uid="{00000000-0005-0000-0000-000007000000}"/>
    <cellStyle name="標準_前準備" xfId="10" xr:uid="{00000000-0005-0000-0000-000008000000}"/>
    <cellStyle name="標準_分析ファイル案1" xfId="4" xr:uid="{00000000-0005-0000-0000-000009000000}"/>
    <cellStyle name="未定義" xfId="5" xr:uid="{00000000-0005-0000-0000-00000A000000}"/>
  </cellStyles>
  <dxfs count="9">
    <dxf>
      <font>
        <color theme="1" tint="0.14996795556505021"/>
      </font>
    </dxf>
    <dxf>
      <font>
        <color theme="1" tint="0.14996795556505021"/>
      </font>
    </dxf>
    <dxf>
      <font>
        <color theme="1" tint="0.14996795556505021"/>
      </font>
    </dxf>
    <dxf>
      <font>
        <color theme="1" tint="0.14996795556505021"/>
      </font>
    </dxf>
    <dxf>
      <font>
        <color theme="1" tint="0.14996795556505021"/>
      </font>
    </dxf>
    <dxf>
      <font>
        <color theme="1" tint="0.14996795556505021"/>
      </font>
    </dxf>
    <dxf>
      <font>
        <color theme="1" tint="0.14996795556505021"/>
      </font>
    </dxf>
    <dxf>
      <border>
        <left style="dotted">
          <color auto="1"/>
        </left>
        <right style="dotted">
          <color auto="1"/>
        </right>
        <top style="dotted">
          <color auto="1"/>
        </top>
        <bottom style="dotted">
          <color auto="1"/>
        </bottom>
        <vertical/>
        <horizontal/>
      </border>
    </dxf>
    <dxf>
      <border>
        <left style="dotted">
          <color auto="1"/>
        </left>
        <right style="dotted">
          <color auto="1"/>
        </right>
        <top style="dotted">
          <color auto="1"/>
        </top>
        <bottom style="dotted">
          <color auto="1"/>
        </bottom>
        <vertical/>
        <horizontal/>
      </border>
    </dxf>
  </dxfs>
  <tableStyles count="0" defaultTableStyle="TableStyleMedium9" defaultPivotStyle="PivotStyleLight16"/>
  <colors>
    <mruColors>
      <color rgb="FFFFFF99"/>
      <color rgb="FFFFCCFF"/>
      <color rgb="FFF7E7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'56結果'!$B$57</c:f>
          <c:strCache>
            <c:ptCount val="1"/>
            <c:pt idx="0">
              <c:v>56部門集計結果</c:v>
            </c:pt>
          </c:strCache>
        </c:strRef>
      </c:tx>
      <c:overlay val="0"/>
    </c:title>
    <c:autoTitleDeleted val="0"/>
    <c:plotArea>
      <c:layout/>
      <c:pieChart>
        <c:varyColors val="1"/>
        <c:ser>
          <c:idx val="0"/>
          <c:order val="0"/>
          <c:tx>
            <c:strRef>
              <c:f>'56結果'!$H$27</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'56結果'!$B$29:$C$39</c:f>
              <c:multiLvlStrCache>
                <c:ptCount val="11"/>
                <c:lvl>
                  <c:pt idx="0">
                    <c:v>農業</c:v>
                  </c:pt>
                  <c:pt idx="1">
                    <c:v>畜産</c:v>
                  </c:pt>
                  <c:pt idx="2">
                    <c:v>林業</c:v>
                  </c:pt>
                  <c:pt idx="3">
                    <c:v>漁業</c:v>
                  </c:pt>
                  <c:pt idx="4">
                    <c:v>鉱業</c:v>
                  </c:pt>
                  <c:pt idx="5">
                    <c:v>飲食料品　　　　　　　</c:v>
                  </c:pt>
                  <c:pt idx="6">
                    <c:v>繊維製品　</c:v>
                  </c:pt>
                  <c:pt idx="7">
                    <c:v>パルプ・紙・木製品</c:v>
                  </c:pt>
                  <c:pt idx="8">
                    <c:v>化学製品  　　　  　</c:v>
                  </c:pt>
                  <c:pt idx="9">
                    <c:v>石油・石炭製品　　　</c:v>
                  </c:pt>
                  <c:pt idx="10">
                    <c:v>その他の部門</c:v>
                  </c:pt>
                </c:lvl>
                <c:lvl>
                  <c:pt idx="0">
                    <c:v>01</c:v>
                  </c:pt>
                  <c:pt idx="1">
                    <c:v>02</c:v>
                  </c:pt>
                  <c:pt idx="2">
                    <c:v>03</c:v>
                  </c:pt>
                  <c:pt idx="3">
                    <c:v>04</c:v>
                  </c:pt>
                  <c:pt idx="4">
                    <c:v>05</c:v>
                  </c:pt>
                  <c:pt idx="5">
                    <c:v>06</c:v>
                  </c:pt>
                  <c:pt idx="6">
                    <c:v>07</c:v>
                  </c:pt>
                  <c:pt idx="7">
                    <c:v>08</c:v>
                  </c:pt>
                  <c:pt idx="8">
                    <c:v>09</c:v>
                  </c:pt>
                  <c:pt idx="9">
                    <c:v>10</c:v>
                  </c:pt>
                  <c:pt idx="10">
                    <c:v>11</c:v>
                  </c:pt>
                </c:lvl>
              </c:multiLvlStrCache>
            </c:multiLvlStrRef>
          </c:cat>
          <c:val>
            <c:numRef>
              <c:f>'56結果'!$H$29:$H$39</c:f>
              <c:numCache>
                <c:formatCode>#,##0.0_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1FF3-420B-9B2F-9232E5C7CF2D}"/>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5012"/>
          <c:h val="0.66824689167375695"/>
        </c:manualLayout>
      </c:layout>
      <c:overlay val="0"/>
    </c:legend>
    <c:plotVisOnly val="1"/>
    <c:dispBlanksAs val="gap"/>
    <c:showDLblsOverMax val="0"/>
  </c:chart>
  <c:spPr>
    <a:ln>
      <a:noFill/>
    </a:ln>
  </c:spPr>
  <c:printSettings>
    <c:headerFooter/>
    <c:pageMargins b="0.75000000000000422" l="0.70000000000000062" r="0.70000000000000062" t="0.750000000000004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'40結果'!$B$57</c:f>
          <c:strCache>
            <c:ptCount val="1"/>
            <c:pt idx="0">
              <c:v>40部門集計結果</c:v>
            </c:pt>
          </c:strCache>
        </c:strRef>
      </c:tx>
      <c:overlay val="0"/>
    </c:title>
    <c:autoTitleDeleted val="0"/>
    <c:plotArea>
      <c:layout/>
      <c:pieChart>
        <c:varyColors val="1"/>
        <c:ser>
          <c:idx val="0"/>
          <c:order val="0"/>
          <c:tx>
            <c:strRef>
              <c:f>'40結果'!$H$27</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'40結果'!$B$29:$C$38</c:f>
              <c:multiLvlStrCache>
                <c:ptCount val="10"/>
                <c:lvl>
                  <c:pt idx="0">
                    <c:v>農業</c:v>
                  </c:pt>
                  <c:pt idx="1">
                    <c:v>畜産</c:v>
                  </c:pt>
                  <c:pt idx="2">
                    <c:v>林業</c:v>
                  </c:pt>
                  <c:pt idx="3">
                    <c:v>漁業</c:v>
                  </c:pt>
                  <c:pt idx="4">
                    <c:v>鉱業</c:v>
                  </c:pt>
                  <c:pt idx="5">
                    <c:v>飲食料品　　　　　　　</c:v>
                  </c:pt>
                  <c:pt idx="6">
                    <c:v>繊維製品　</c:v>
                  </c:pt>
                  <c:pt idx="7">
                    <c:v>パルプ・紙・木製品</c:v>
                  </c:pt>
                  <c:pt idx="8">
                    <c:v>化学製品  　　　  　</c:v>
                  </c:pt>
                  <c:pt idx="9">
                    <c:v>石油・石炭製品　　　</c:v>
                  </c:pt>
                </c:lvl>
                <c:lvl>
                  <c:pt idx="0">
                    <c:v>01</c:v>
                  </c:pt>
                  <c:pt idx="1">
                    <c:v>02</c:v>
                  </c:pt>
                  <c:pt idx="2">
                    <c:v>03</c:v>
                  </c:pt>
                  <c:pt idx="3">
                    <c:v>04</c:v>
                  </c:pt>
                  <c:pt idx="4">
                    <c:v>05</c:v>
                  </c:pt>
                  <c:pt idx="5">
                    <c:v>06</c:v>
                  </c:pt>
                  <c:pt idx="6">
                    <c:v>07</c:v>
                  </c:pt>
                  <c:pt idx="7">
                    <c:v>08</c:v>
                  </c:pt>
                  <c:pt idx="8">
                    <c:v>09</c:v>
                  </c:pt>
                  <c:pt idx="9">
                    <c:v>10</c:v>
                  </c:pt>
                </c:lvl>
              </c:multiLvlStrCache>
            </c:multiLvlStrRef>
          </c:cat>
          <c:val>
            <c:numRef>
              <c:f>'40結果'!$H$29:$H$38</c:f>
              <c:numCache>
                <c:formatCode>#,##0.0_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CFA-4E80-BC84-D0B223F9F5D3}"/>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5387642585895467"/>
          <c:y val="0.2181591197948394"/>
          <c:w val="0.32945691163605062"/>
          <c:h val="0.66824689167375773"/>
        </c:manualLayout>
      </c:layout>
      <c:overlay val="0"/>
    </c:legend>
    <c:plotVisOnly val="1"/>
    <c:dispBlanksAs val="gap"/>
    <c:showDLblsOverMax val="0"/>
  </c:chart>
  <c:spPr>
    <a:ln>
      <a:noFill/>
    </a:ln>
  </c:spPr>
  <c:printSettings>
    <c:headerFooter/>
    <c:pageMargins b="0.75000000000000466" l="0.70000000000000062" r="0.70000000000000062" t="0.75000000000000466"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'15結果'!$B$57</c:f>
          <c:strCache>
            <c:ptCount val="1"/>
            <c:pt idx="0">
              <c:v>15部門集計結果</c:v>
            </c:pt>
          </c:strCache>
        </c:strRef>
      </c:tx>
      <c:overlay val="0"/>
    </c:title>
    <c:autoTitleDeleted val="0"/>
    <c:plotArea>
      <c:layout/>
      <c:pieChart>
        <c:varyColors val="1"/>
        <c:ser>
          <c:idx val="0"/>
          <c:order val="0"/>
          <c:tx>
            <c:strRef>
              <c:f>'15結果'!$H$26</c:f>
              <c:strCache>
                <c:ptCount val="1"/>
                <c:pt idx="0">
                  <c:v>総合効果</c:v>
                </c:pt>
              </c:strCache>
            </c:strRef>
          </c:tx>
          <c:dLbls>
            <c:numFmt formatCode="0.0%" sourceLinked="0"/>
            <c:spPr>
              <a:noFill/>
              <a:ln>
                <a:noFill/>
              </a:ln>
              <a:effectLst/>
            </c:spPr>
            <c:txPr>
              <a:bodyPr/>
              <a:lstStyle/>
              <a:p>
                <a:pPr>
                  <a:defRPr sz="1200" baseline="0"/>
                </a:pPr>
                <a:endParaRPr lang="ja-JP"/>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multiLvlStrRef>
              <c:f>'15結果'!$B$28:$C$42</c:f>
              <c:multiLvlStrCache>
                <c:ptCount val="15"/>
                <c:lvl>
                  <c:pt idx="0">
                    <c:v>農業</c:v>
                  </c:pt>
                  <c:pt idx="1">
                    <c:v>林業</c:v>
                  </c:pt>
                  <c:pt idx="2">
                    <c:v>漁業</c:v>
                  </c:pt>
                  <c:pt idx="3">
                    <c:v>鉱業</c:v>
                  </c:pt>
                  <c:pt idx="4">
                    <c:v>製造業</c:v>
                  </c:pt>
                  <c:pt idx="5">
                    <c:v>建設</c:v>
                  </c:pt>
                  <c:pt idx="6">
                    <c:v>電力・ガス・水道</c:v>
                  </c:pt>
                  <c:pt idx="7">
                    <c:v>商業</c:v>
                  </c:pt>
                  <c:pt idx="8">
                    <c:v>金融・保険</c:v>
                  </c:pt>
                  <c:pt idx="9">
                    <c:v>不動産</c:v>
                  </c:pt>
                  <c:pt idx="10">
                    <c:v>運輸・郵便</c:v>
                  </c:pt>
                  <c:pt idx="11">
                    <c:v>情報通信</c:v>
                  </c:pt>
                  <c:pt idx="12">
                    <c:v>公務</c:v>
                  </c:pt>
                  <c:pt idx="13">
                    <c:v>サービス</c:v>
                  </c:pt>
                  <c:pt idx="14">
                    <c:v>分類不明</c:v>
                  </c:pt>
                </c:lvl>
                <c:lvl>
                  <c:pt idx="0">
                    <c:v>01</c:v>
                  </c:pt>
                  <c:pt idx="1">
                    <c:v>02</c:v>
                  </c:pt>
                  <c:pt idx="2">
                    <c:v>03</c:v>
                  </c:pt>
                  <c:pt idx="3">
                    <c:v>04</c:v>
                  </c:pt>
                  <c:pt idx="4">
                    <c:v>05</c:v>
                  </c:pt>
                  <c:pt idx="5">
                    <c:v>06</c:v>
                  </c:pt>
                  <c:pt idx="6">
                    <c:v>07</c:v>
                  </c:pt>
                  <c:pt idx="7">
                    <c:v>08</c:v>
                  </c:pt>
                  <c:pt idx="8">
                    <c:v>09</c:v>
                  </c:pt>
                  <c:pt idx="9">
                    <c:v>10</c:v>
                  </c:pt>
                  <c:pt idx="10">
                    <c:v>11</c:v>
                  </c:pt>
                  <c:pt idx="11">
                    <c:v>12</c:v>
                  </c:pt>
                  <c:pt idx="12">
                    <c:v>13</c:v>
                  </c:pt>
                  <c:pt idx="13">
                    <c:v>14</c:v>
                  </c:pt>
                  <c:pt idx="14">
                    <c:v>15</c:v>
                  </c:pt>
                </c:lvl>
              </c:multiLvlStrCache>
            </c:multiLvlStrRef>
          </c:cat>
          <c:val>
            <c:numRef>
              <c:f>'15結果'!$H$28:$H$42</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480-4435-B58A-9F8925C41E5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8522438308289801"/>
          <c:y val="0.11882769668118152"/>
          <c:w val="0.27113242981298324"/>
          <c:h val="0.76632723104552103"/>
        </c:manualLayout>
      </c:layout>
      <c:overlay val="0"/>
      <c:txPr>
        <a:bodyPr/>
        <a:lstStyle/>
        <a:p>
          <a:pPr rtl="0">
            <a:defRPr/>
          </a:pPr>
          <a:endParaRPr lang="ja-JP"/>
        </a:p>
      </c:txPr>
    </c:legend>
    <c:plotVisOnly val="1"/>
    <c:dispBlanksAs val="gap"/>
    <c:showDLblsOverMax val="0"/>
  </c:chart>
  <c:spPr>
    <a:ln>
      <a:noFill/>
    </a:ln>
  </c:spPr>
  <c:printSettings>
    <c:headerFooter/>
    <c:pageMargins b="0.75000000000000533" l="0.70000000000000062" r="0.70000000000000062" t="0.75000000000000533"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drawing10.xml.rels><?xml version="1.0" encoding="UTF-8" standalone="yes"?>
<Relationships xmlns="http://schemas.openxmlformats.org/package/2006/relationships"><Relationship Id="rId3" Type="http://schemas.openxmlformats.org/officeDocument/2006/relationships/hyperlink" Target="#'40&#32080;&#26524;'!Print_Area"/><Relationship Id="rId2" Type="http://schemas.openxmlformats.org/officeDocument/2006/relationships/hyperlink" Target="#'56&#32080;&#26524;'!Print_Area"/><Relationship Id="rId1" Type="http://schemas.openxmlformats.org/officeDocument/2006/relationships/hyperlink" Target="#&#12487;&#12540;&#12479;&#20837;&#21147;!A1"/><Relationship Id="rId6" Type="http://schemas.openxmlformats.org/officeDocument/2006/relationships/hyperlink" Target="#&#32080;&#26524;!A1"/><Relationship Id="rId5" Type="http://schemas.openxmlformats.org/officeDocument/2006/relationships/hyperlink" Target="#&#12501;&#12525;&#12540;!A1"/><Relationship Id="rId4" Type="http://schemas.openxmlformats.org/officeDocument/2006/relationships/hyperlink" Target="#'15&#32080;&#26524;'!Print_Area"/></Relationships>
</file>

<file path=xl/drawings/_rels/drawing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hyperlink" Target="#'56&#32080;&#26524;'!Print_Area"/><Relationship Id="rId7" Type="http://schemas.openxmlformats.org/officeDocument/2006/relationships/image" Target="../media/image1.emf"/><Relationship Id="rId2" Type="http://schemas.openxmlformats.org/officeDocument/2006/relationships/hyperlink" Target="#&#32080;&#26524;!A1"/><Relationship Id="rId1" Type="http://schemas.openxmlformats.org/officeDocument/2006/relationships/hyperlink" Target="#&#35500;&#26126;!A1"/><Relationship Id="rId6" Type="http://schemas.openxmlformats.org/officeDocument/2006/relationships/hyperlink" Target="#&#35336;&#31639;!A1"/><Relationship Id="rId11" Type="http://schemas.openxmlformats.org/officeDocument/2006/relationships/hyperlink" Target="#&#30452;&#25509;&#20837;&#21147;!A1"/><Relationship Id="rId5" Type="http://schemas.openxmlformats.org/officeDocument/2006/relationships/hyperlink" Target="#'15&#32080;&#26524;'!Print_Area"/><Relationship Id="rId10" Type="http://schemas.openxmlformats.org/officeDocument/2006/relationships/hyperlink" Target="#&#35251;&#20809;&#28040;&#36027;&#20998;&#21106;!A1"/><Relationship Id="rId4" Type="http://schemas.openxmlformats.org/officeDocument/2006/relationships/hyperlink" Target="#'40&#32080;&#26524;'!Print_Area"/><Relationship Id="rId9" Type="http://schemas.openxmlformats.org/officeDocument/2006/relationships/hyperlink" Target="#&#12501;&#12525;&#12540;!A1"/></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emf"/><Relationship Id="rId1" Type="http://schemas.openxmlformats.org/officeDocument/2006/relationships/hyperlink" Target="#&#12487;&#12540;&#12479;&#20837;&#21147;!A1"/></Relationships>
</file>

<file path=xl/drawings/_rels/drawing4.xml.rels><?xml version="1.0" encoding="UTF-8" standalone="yes"?>
<Relationships xmlns="http://schemas.openxmlformats.org/package/2006/relationships"><Relationship Id="rId3" Type="http://schemas.openxmlformats.org/officeDocument/2006/relationships/hyperlink" Target="#'37&#32080;&#26524;'!A1"/><Relationship Id="rId2" Type="http://schemas.openxmlformats.org/officeDocument/2006/relationships/hyperlink" Target="#'56&#32080;&#26524;'!A1"/><Relationship Id="rId1" Type="http://schemas.openxmlformats.org/officeDocument/2006/relationships/hyperlink" Target="#&#12487;&#12540;&#12479;&#20837;&#21147;!A1"/><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4&#32080;&#26524;'!A1"/></Relationships>
</file>

<file path=xl/drawings/_rels/drawing5.xml.rels><?xml version="1.0" encoding="UTF-8" standalone="yes"?>
<Relationships xmlns="http://schemas.openxmlformats.org/package/2006/relationships"><Relationship Id="rId3" Type="http://schemas.openxmlformats.org/officeDocument/2006/relationships/hyperlink" Target="#'56&#32080;&#26524;'!A1"/><Relationship Id="rId2" Type="http://schemas.openxmlformats.org/officeDocument/2006/relationships/hyperlink" Target="#&#32080;&#26524;!A1"/><Relationship Id="rId1" Type="http://schemas.openxmlformats.org/officeDocument/2006/relationships/hyperlink" Target="#&#12487;&#12540;&#12479;&#20837;&#21147;!A1"/><Relationship Id="rId6" Type="http://schemas.openxmlformats.org/officeDocument/2006/relationships/hyperlink" Target="#&#35336;&#31639;!A1"/><Relationship Id="rId5" Type="http://schemas.openxmlformats.org/officeDocument/2006/relationships/hyperlink" Target="#'14&#32080;&#26524;'!A1"/><Relationship Id="rId4" Type="http://schemas.openxmlformats.org/officeDocument/2006/relationships/hyperlink" Target="#'37&#32080;&#26524;'!A1"/></Relationships>
</file>

<file path=xl/drawings/_rels/drawing6.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hyperlink" Target="#'40&#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1.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Print_Area"/><Relationship Id="rId9" Type="http://schemas.openxmlformats.org/officeDocument/2006/relationships/image" Target="../media/image4.emf"/></Relationships>
</file>

<file path=xl/drawings/_rels/drawing7.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hyperlink" Target="#'56&#32080;&#26524;'!A1"/><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2.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15&#32080;&#26524;'!Print_Area"/><Relationship Id="rId9" Type="http://schemas.openxmlformats.org/officeDocument/2006/relationships/image" Target="../media/image3.emf"/></Relationships>
</file>

<file path=xl/drawings/_rels/drawing8.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hyperlink" Target="#'56&#32080;&#26524;'!Print_Area"/><Relationship Id="rId7" Type="http://schemas.openxmlformats.org/officeDocument/2006/relationships/hyperlink" Target="#&#32080;&#26524;!A1"/><Relationship Id="rId2" Type="http://schemas.openxmlformats.org/officeDocument/2006/relationships/hyperlink" Target="#&#12487;&#12540;&#12479;&#20837;&#21147;!A1"/><Relationship Id="rId1" Type="http://schemas.openxmlformats.org/officeDocument/2006/relationships/chart" Target="../charts/chart3.xml"/><Relationship Id="rId6" Type="http://schemas.openxmlformats.org/officeDocument/2006/relationships/hyperlink" Target="#&#12501;&#12525;&#12540;!A1"/><Relationship Id="rId5" Type="http://schemas.openxmlformats.org/officeDocument/2006/relationships/hyperlink" Target="#&#35336;&#31639;!A1"/><Relationship Id="rId4" Type="http://schemas.openxmlformats.org/officeDocument/2006/relationships/hyperlink" Target="#'40&#32080;&#26524;'!Print_Area"/><Relationship Id="rId9"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hyperlink" Target="#&#12487;&#12540;&#12479;&#20837;&#21147;!A1"/></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8</xdr:col>
      <xdr:colOff>386925</xdr:colOff>
      <xdr:row>1</xdr:row>
      <xdr:rowOff>113550</xdr:rowOff>
    </xdr:to>
    <xdr:sp macro="" textlink="">
      <xdr:nvSpPr>
        <xdr:cNvPr id="4" name="テキスト ボックス 3">
          <a:hlinkClick xmlns:r="http://schemas.openxmlformats.org/officeDocument/2006/relationships" r:id="rId1" tooltip="データ入力に戻る"/>
          <a:extLst>
            <a:ext uri="{FF2B5EF4-FFF2-40B4-BE49-F238E27FC236}">
              <a16:creationId xmlns:a16="http://schemas.microsoft.com/office/drawing/2014/main" id="{00000000-0008-0000-0000-000004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xdr:from>
      <xdr:col>2</xdr:col>
      <xdr:colOff>114300</xdr:colOff>
      <xdr:row>83</xdr:row>
      <xdr:rowOff>76200</xdr:rowOff>
    </xdr:from>
    <xdr:to>
      <xdr:col>8</xdr:col>
      <xdr:colOff>2609849</xdr:colOff>
      <xdr:row>88</xdr:row>
      <xdr:rowOff>85725</xdr:rowOff>
    </xdr:to>
    <xdr:sp macro="" textlink="">
      <xdr:nvSpPr>
        <xdr:cNvPr id="5" name="Rectangle 3">
          <a:extLst>
            <a:ext uri="{FF2B5EF4-FFF2-40B4-BE49-F238E27FC236}">
              <a16:creationId xmlns:a16="http://schemas.microsoft.com/office/drawing/2014/main" id="{00000000-0008-0000-0000-000005000000}"/>
            </a:ext>
          </a:extLst>
        </xdr:cNvPr>
        <xdr:cNvSpPr>
          <a:spLocks noChangeArrowheads="1"/>
        </xdr:cNvSpPr>
      </xdr:nvSpPr>
      <xdr:spPr bwMode="auto">
        <a:xfrm>
          <a:off x="400050" y="18049875"/>
          <a:ext cx="3295649" cy="771525"/>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ゴシック"/>
              <a:ea typeface="ＭＳ ゴシック"/>
            </a:rPr>
            <a:t>宮崎県 総合政策部 統計調査課 企画分析担当</a:t>
          </a:r>
          <a:endParaRPr lang="en-US" altLang="ja-JP" sz="1000" b="0" i="0" strike="noStrike">
            <a:solidFill>
              <a:srgbClr val="000000"/>
            </a:solidFill>
            <a:latin typeface="ＭＳ ゴシック"/>
            <a:ea typeface="ＭＳ ゴシック"/>
          </a:endParaRPr>
        </a:p>
        <a:p>
          <a:pPr algn="ctr" rtl="0">
            <a:defRPr sz="1000"/>
          </a:pPr>
          <a:r>
            <a:rPr lang="ja-JP" altLang="en-US" sz="1000" b="0" i="0" strike="noStrike">
              <a:solidFill>
                <a:srgbClr val="000000"/>
              </a:solidFill>
              <a:latin typeface="ＭＳ ゴシック"/>
              <a:ea typeface="ＭＳ ゴシック"/>
            </a:rPr>
            <a:t>〒</a:t>
          </a:r>
          <a:r>
            <a:rPr lang="en-US" altLang="ja-JP" sz="1000" b="0" i="0" strike="noStrike">
              <a:solidFill>
                <a:srgbClr val="000000"/>
              </a:solidFill>
              <a:latin typeface="ＭＳ ゴシック"/>
              <a:ea typeface="ＭＳ ゴシック"/>
            </a:rPr>
            <a:t>880-8501</a:t>
          </a:r>
          <a:r>
            <a:rPr lang="ja-JP" altLang="en-US" sz="1000" b="0" i="0" strike="noStrike">
              <a:solidFill>
                <a:srgbClr val="000000"/>
              </a:solidFill>
              <a:latin typeface="ＭＳ ゴシック"/>
              <a:ea typeface="ＭＳ ゴシック"/>
            </a:rPr>
            <a:t>　宮崎市橘通東２丁目</a:t>
          </a:r>
          <a:r>
            <a:rPr lang="en-US" altLang="ja-JP" sz="1000" b="0" i="0" strike="noStrike">
              <a:solidFill>
                <a:srgbClr val="000000"/>
              </a:solidFill>
              <a:latin typeface="ＭＳ ゴシック"/>
              <a:ea typeface="ＭＳ ゴシック"/>
            </a:rPr>
            <a:t>10</a:t>
          </a:r>
          <a:r>
            <a:rPr lang="ja-JP" altLang="en-US" sz="1000" b="0" i="0" strike="noStrike">
              <a:solidFill>
                <a:srgbClr val="000000"/>
              </a:solidFill>
              <a:latin typeface="ＭＳ ゴシック"/>
              <a:ea typeface="ＭＳ ゴシック"/>
            </a:rPr>
            <a:t>番１号</a:t>
          </a:r>
        </a:p>
        <a:p>
          <a:pPr algn="ctr" rtl="0">
            <a:defRPr sz="1000"/>
          </a:pPr>
          <a:r>
            <a:rPr lang="en-US" altLang="ja-JP" sz="1000" b="0" i="0" strike="noStrike">
              <a:solidFill>
                <a:srgbClr val="000000"/>
              </a:solidFill>
              <a:latin typeface="ＭＳ ゴシック"/>
              <a:ea typeface="ＭＳ ゴシック"/>
            </a:rPr>
            <a:t>TEL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0985-26-7042</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FAX</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0985-29-0534</a:t>
          </a:r>
        </a:p>
        <a:p>
          <a:pPr algn="ctr" rtl="0">
            <a:defRPr sz="1000"/>
          </a:pPr>
          <a:r>
            <a:rPr lang="en-US" altLang="ja-JP" sz="1000" b="0" i="0" strike="noStrike">
              <a:solidFill>
                <a:srgbClr val="000000"/>
              </a:solidFill>
              <a:latin typeface="ＭＳ ゴシック"/>
              <a:ea typeface="ＭＳ ゴシック"/>
            </a:rPr>
            <a:t>E-mail</a:t>
          </a:r>
          <a:r>
            <a:rPr lang="ja-JP" altLang="en-US" sz="1000" b="0" i="0" strike="noStrike">
              <a:solidFill>
                <a:srgbClr val="000000"/>
              </a:solidFill>
              <a:latin typeface="ＭＳ ゴシック"/>
              <a:ea typeface="ＭＳ ゴシック"/>
            </a:rPr>
            <a:t>　</a:t>
          </a:r>
          <a:r>
            <a:rPr lang="en-US" altLang="ja-JP" sz="1000" b="0" i="0" strike="noStrike">
              <a:solidFill>
                <a:srgbClr val="000000"/>
              </a:solidFill>
              <a:latin typeface="ＭＳ ゴシック"/>
              <a:ea typeface="ＭＳ ゴシック"/>
            </a:rPr>
            <a:t>tokeichosa@pref.miyazaki.lg.jp</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5</xdr:col>
      <xdr:colOff>200235</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00000000-0008-0000-0900-000002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8</xdr:col>
      <xdr:colOff>541020</xdr:colOff>
      <xdr:row>0</xdr:row>
      <xdr:rowOff>53340</xdr:rowOff>
    </xdr:from>
    <xdr:to>
      <xdr:col>10</xdr:col>
      <xdr:colOff>503325</xdr:colOff>
      <xdr:row>1</xdr:row>
      <xdr:rowOff>114300</xdr:rowOff>
    </xdr:to>
    <xdr:sp macro="" textlink="">
      <xdr:nvSpPr>
        <xdr:cNvPr id="3" name="テキスト ボックス 2">
          <a:hlinkClick xmlns:r="http://schemas.openxmlformats.org/officeDocument/2006/relationships" r:id="rId2" tooltip="56部門集計を見る"/>
          <a:extLst>
            <a:ext uri="{FF2B5EF4-FFF2-40B4-BE49-F238E27FC236}">
              <a16:creationId xmlns:a16="http://schemas.microsoft.com/office/drawing/2014/main" id="{00000000-0008-0000-0900-000003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558165</xdr:colOff>
      <xdr:row>0</xdr:row>
      <xdr:rowOff>53340</xdr:rowOff>
    </xdr:from>
    <xdr:to>
      <xdr:col>12</xdr:col>
      <xdr:colOff>491895</xdr:colOff>
      <xdr:row>1</xdr:row>
      <xdr:rowOff>114300</xdr:rowOff>
    </xdr:to>
    <xdr:sp macro="" textlink="">
      <xdr:nvSpPr>
        <xdr:cNvPr id="4" name="テキスト ボックス 3">
          <a:hlinkClick xmlns:r="http://schemas.openxmlformats.org/officeDocument/2006/relationships" r:id="rId3" tooltip="37部門集計を見る"/>
          <a:extLst>
            <a:ext uri="{FF2B5EF4-FFF2-40B4-BE49-F238E27FC236}">
              <a16:creationId xmlns:a16="http://schemas.microsoft.com/office/drawing/2014/main" id="{00000000-0008-0000-0900-000004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12</xdr:col>
      <xdr:colOff>560070</xdr:colOff>
      <xdr:row>0</xdr:row>
      <xdr:rowOff>53340</xdr:rowOff>
    </xdr:from>
    <xdr:to>
      <xdr:col>14</xdr:col>
      <xdr:colOff>520470</xdr:colOff>
      <xdr:row>1</xdr:row>
      <xdr:rowOff>114300</xdr:rowOff>
    </xdr:to>
    <xdr:sp macro="" textlink="">
      <xdr:nvSpPr>
        <xdr:cNvPr id="5" name="テキスト ボックス 4">
          <a:hlinkClick xmlns:r="http://schemas.openxmlformats.org/officeDocument/2006/relationships" r:id="rId4" tooltip="14部門集計を見る"/>
          <a:extLst>
            <a:ext uri="{FF2B5EF4-FFF2-40B4-BE49-F238E27FC236}">
              <a16:creationId xmlns:a16="http://schemas.microsoft.com/office/drawing/2014/main" id="{00000000-0008-0000-0900-000005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000">
              <a:solidFill>
                <a:schemeClr val="dk1"/>
              </a:solidFill>
              <a:latin typeface="+mn-lt"/>
              <a:ea typeface="+mn-ea"/>
              <a:cs typeface="+mn-cs"/>
            </a:rPr>
            <a:t>15</a:t>
          </a:r>
          <a:r>
            <a:rPr kumimoji="1" lang="ja-JP" altLang="ja-JP" sz="1000">
              <a:solidFill>
                <a:schemeClr val="dk1"/>
              </a:solidFill>
              <a:latin typeface="+mn-lt"/>
              <a:ea typeface="+mn-ea"/>
              <a:cs typeface="+mn-cs"/>
            </a:rPr>
            <a:t>部門集計を見る</a:t>
          </a:r>
          <a:endParaRPr lang="ja-JP" altLang="ja-JP" sz="1000"/>
        </a:p>
      </xdr:txBody>
    </xdr:sp>
    <xdr:clientData/>
  </xdr:twoCellAnchor>
  <xdr:twoCellAnchor editAs="absolute">
    <xdr:from>
      <xdr:col>6</xdr:col>
      <xdr:colOff>563880</xdr:colOff>
      <xdr:row>0</xdr:row>
      <xdr:rowOff>53340</xdr:rowOff>
    </xdr:from>
    <xdr:to>
      <xdr:col>8</xdr:col>
      <xdr:colOff>507135</xdr:colOff>
      <xdr:row>1</xdr:row>
      <xdr:rowOff>114300</xdr:rowOff>
    </xdr:to>
    <xdr:sp macro="" textlink="">
      <xdr:nvSpPr>
        <xdr:cNvPr id="6" name="テキスト ボックス 5">
          <a:hlinkClick xmlns:r="http://schemas.openxmlformats.org/officeDocument/2006/relationships" r:id="rId5" tooltip="波及フローを見る"/>
          <a:extLst>
            <a:ext uri="{FF2B5EF4-FFF2-40B4-BE49-F238E27FC236}">
              <a16:creationId xmlns:a16="http://schemas.microsoft.com/office/drawing/2014/main" id="{00000000-0008-0000-0900-000006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5</xdr:col>
      <xdr:colOff>824865</xdr:colOff>
      <xdr:row>0</xdr:row>
      <xdr:rowOff>53340</xdr:rowOff>
    </xdr:from>
    <xdr:to>
      <xdr:col>6</xdr:col>
      <xdr:colOff>520470</xdr:colOff>
      <xdr:row>1</xdr:row>
      <xdr:rowOff>114300</xdr:rowOff>
    </xdr:to>
    <xdr:sp macro="" textlink="">
      <xdr:nvSpPr>
        <xdr:cNvPr id="7" name="テキスト ボックス 6">
          <a:hlinkClick xmlns:r="http://schemas.openxmlformats.org/officeDocument/2006/relationships" r:id="rId6" tooltip="分析結果を見る"/>
          <a:extLst>
            <a:ext uri="{FF2B5EF4-FFF2-40B4-BE49-F238E27FC236}">
              <a16:creationId xmlns:a16="http://schemas.microsoft.com/office/drawing/2014/main" id="{00000000-0008-0000-0900-000007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56</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40</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1</xdr:row>
      <xdr:rowOff>57151</xdr:rowOff>
    </xdr:from>
    <xdr:to>
      <xdr:col>2</xdr:col>
      <xdr:colOff>1571625</xdr:colOff>
      <xdr:row>4</xdr:row>
      <xdr:rowOff>104776</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200025" y="219076"/>
          <a:ext cx="1819275" cy="533400"/>
        </a:xfrm>
        <a:prstGeom prst="rect">
          <a:avLst/>
        </a:prstGeom>
        <a:solidFill>
          <a:schemeClr val="lt1"/>
        </a:solidFill>
        <a:ln w="4445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b="1" i="0">
              <a:latin typeface="ＭＳ ゴシック" pitchFamily="49" charset="-128"/>
              <a:ea typeface="ＭＳ ゴシック" pitchFamily="49" charset="-128"/>
            </a:rPr>
            <a:t> 110</a:t>
          </a:r>
          <a:r>
            <a:rPr kumimoji="1" lang="ja-JP" altLang="en-US" sz="1100" b="1" i="0">
              <a:latin typeface="ＭＳ ゴシック" pitchFamily="49" charset="-128"/>
              <a:ea typeface="ＭＳ ゴシック" pitchFamily="49" charset="-128"/>
            </a:rPr>
            <a:t>部門で分析</a:t>
          </a:r>
          <a:endParaRPr kumimoji="1" lang="en-US" altLang="ja-JP" sz="1100" b="1" i="0">
            <a:latin typeface="ＭＳ ゴシック" pitchFamily="49" charset="-128"/>
            <a:ea typeface="ＭＳ ゴシック" pitchFamily="49" charset="-128"/>
          </a:endParaRPr>
        </a:p>
        <a:p>
          <a:r>
            <a:rPr kumimoji="1" lang="ja-JP" altLang="en-US" sz="1100" b="1" i="0">
              <a:latin typeface="ＭＳ ゴシック" pitchFamily="49" charset="-128"/>
              <a:ea typeface="ＭＳ ゴシック" pitchFamily="49" charset="-128"/>
            </a:rPr>
            <a:t>　　→　</a:t>
          </a:r>
          <a:r>
            <a:rPr kumimoji="1" lang="en-US" altLang="ja-JP" sz="1100" b="1" i="0">
              <a:latin typeface="ＭＳ ゴシック" pitchFamily="49" charset="-128"/>
              <a:ea typeface="ＭＳ ゴシック" pitchFamily="49" charset="-128"/>
            </a:rPr>
            <a:t>15</a:t>
          </a:r>
          <a:r>
            <a:rPr kumimoji="1" lang="ja-JP" altLang="en-US" sz="1100" b="1" i="0">
              <a:latin typeface="ＭＳ ゴシック" pitchFamily="49" charset="-128"/>
              <a:ea typeface="ＭＳ ゴシック" pitchFamily="49" charset="-128"/>
            </a:rPr>
            <a:t>部門に集計</a:t>
          </a:r>
          <a:endParaRPr kumimoji="1" lang="en-US" altLang="ja-JP" sz="1100" b="1" i="0">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19050</xdr:colOff>
      <xdr:row>0</xdr:row>
      <xdr:rowOff>53340</xdr:rowOff>
    </xdr:from>
    <xdr:to>
      <xdr:col>3</xdr:col>
      <xdr:colOff>1047960</xdr:colOff>
      <xdr:row>1</xdr:row>
      <xdr:rowOff>113550</xdr:rowOff>
    </xdr:to>
    <xdr:sp macro="" textlink="">
      <xdr:nvSpPr>
        <xdr:cNvPr id="4" name="テキスト ボックス 3">
          <a:hlinkClick xmlns:r="http://schemas.openxmlformats.org/officeDocument/2006/relationships" r:id="rId1" tooltip="取扱説明を見る"/>
          <a:extLst>
            <a:ext uri="{FF2B5EF4-FFF2-40B4-BE49-F238E27FC236}">
              <a16:creationId xmlns:a16="http://schemas.microsoft.com/office/drawing/2014/main" id="{00000000-0008-0000-0100-000004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取扱説明を見る</a:t>
          </a:r>
        </a:p>
      </xdr:txBody>
    </xdr:sp>
    <xdr:clientData/>
  </xdr:twoCellAnchor>
  <xdr:twoCellAnchor editAs="absolute">
    <xdr:from>
      <xdr:col>4</xdr:col>
      <xdr:colOff>571500</xdr:colOff>
      <xdr:row>0</xdr:row>
      <xdr:rowOff>53341</xdr:rowOff>
    </xdr:from>
    <xdr:to>
      <xdr:col>5</xdr:col>
      <xdr:colOff>745260</xdr:colOff>
      <xdr:row>1</xdr:row>
      <xdr:rowOff>114301</xdr:rowOff>
    </xdr:to>
    <xdr:sp macro="" textlink="">
      <xdr:nvSpPr>
        <xdr:cNvPr id="15" name="テキスト ボックス 14">
          <a:hlinkClick xmlns:r="http://schemas.openxmlformats.org/officeDocument/2006/relationships" r:id="rId2" tooltip="分析結果を見る"/>
          <a:extLst>
            <a:ext uri="{FF2B5EF4-FFF2-40B4-BE49-F238E27FC236}">
              <a16:creationId xmlns:a16="http://schemas.microsoft.com/office/drawing/2014/main" id="{00000000-0008-0000-0100-00000F000000}"/>
            </a:ext>
          </a:extLst>
        </xdr:cNvPr>
        <xdr:cNvSpPr txBox="1"/>
      </xdr:nvSpPr>
      <xdr:spPr>
        <a:xfrm>
          <a:off x="2181225"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6</xdr:col>
      <xdr:colOff>1005840</xdr:colOff>
      <xdr:row>0</xdr:row>
      <xdr:rowOff>53340</xdr:rowOff>
    </xdr:from>
    <xdr:to>
      <xdr:col>8</xdr:col>
      <xdr:colOff>36600</xdr:colOff>
      <xdr:row>1</xdr:row>
      <xdr:rowOff>114300</xdr:rowOff>
    </xdr:to>
    <xdr:sp macro="" textlink="">
      <xdr:nvSpPr>
        <xdr:cNvPr id="20" name="テキスト ボックス 19">
          <a:hlinkClick xmlns:r="http://schemas.openxmlformats.org/officeDocument/2006/relationships" r:id="rId3" tooltip="56部門集計を見る"/>
          <a:extLst>
            <a:ext uri="{FF2B5EF4-FFF2-40B4-BE49-F238E27FC236}">
              <a16:creationId xmlns:a16="http://schemas.microsoft.com/office/drawing/2014/main" id="{00000000-0008-0000-0100-000014000000}"/>
            </a:ext>
          </a:extLst>
        </xdr:cNvPr>
        <xdr:cNvSpPr txBox="1"/>
      </xdr:nvSpPr>
      <xdr:spPr>
        <a:xfrm>
          <a:off x="49434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95250</xdr:colOff>
      <xdr:row>0</xdr:row>
      <xdr:rowOff>53340</xdr:rowOff>
    </xdr:from>
    <xdr:to>
      <xdr:col>10</xdr:col>
      <xdr:colOff>478560</xdr:colOff>
      <xdr:row>1</xdr:row>
      <xdr:rowOff>114300</xdr:rowOff>
    </xdr:to>
    <xdr:sp macro="" textlink="">
      <xdr:nvSpPr>
        <xdr:cNvPr id="21" name="テキスト ボックス 20">
          <a:hlinkClick xmlns:r="http://schemas.openxmlformats.org/officeDocument/2006/relationships" r:id="rId4" tooltip="37部門集計を見る"/>
          <a:extLst>
            <a:ext uri="{FF2B5EF4-FFF2-40B4-BE49-F238E27FC236}">
              <a16:creationId xmlns:a16="http://schemas.microsoft.com/office/drawing/2014/main" id="{00000000-0008-0000-0100-000015000000}"/>
            </a:ext>
          </a:extLst>
        </xdr:cNvPr>
        <xdr:cNvSpPr txBox="1"/>
      </xdr:nvSpPr>
      <xdr:spPr>
        <a:xfrm>
          <a:off x="63246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516255</xdr:colOff>
      <xdr:row>0</xdr:row>
      <xdr:rowOff>53340</xdr:rowOff>
    </xdr:from>
    <xdr:to>
      <xdr:col>11</xdr:col>
      <xdr:colOff>472845</xdr:colOff>
      <xdr:row>1</xdr:row>
      <xdr:rowOff>114300</xdr:rowOff>
    </xdr:to>
    <xdr:sp macro="" textlink="">
      <xdr:nvSpPr>
        <xdr:cNvPr id="22" name="テキスト ボックス 21">
          <a:hlinkClick xmlns:r="http://schemas.openxmlformats.org/officeDocument/2006/relationships" r:id="rId5" tooltip="14部門集計を見る"/>
          <a:extLst>
            <a:ext uri="{FF2B5EF4-FFF2-40B4-BE49-F238E27FC236}">
              <a16:creationId xmlns:a16="http://schemas.microsoft.com/office/drawing/2014/main" id="{00000000-0008-0000-0100-000016000000}"/>
            </a:ext>
          </a:extLst>
        </xdr:cNvPr>
        <xdr:cNvSpPr txBox="1"/>
      </xdr:nvSpPr>
      <xdr:spPr>
        <a:xfrm>
          <a:off x="77057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11</xdr:col>
      <xdr:colOff>510540</xdr:colOff>
      <xdr:row>0</xdr:row>
      <xdr:rowOff>53340</xdr:rowOff>
    </xdr:from>
    <xdr:to>
      <xdr:col>12</xdr:col>
      <xdr:colOff>2310</xdr:colOff>
      <xdr:row>1</xdr:row>
      <xdr:rowOff>114300</xdr:rowOff>
    </xdr:to>
    <xdr:sp macro="" textlink="">
      <xdr:nvSpPr>
        <xdr:cNvPr id="23" name="テキスト ボックス 22">
          <a:hlinkClick xmlns:r="http://schemas.openxmlformats.org/officeDocument/2006/relationships" r:id="rId6" tooltip="計算過程を見る"/>
          <a:extLst>
            <a:ext uri="{FF2B5EF4-FFF2-40B4-BE49-F238E27FC236}">
              <a16:creationId xmlns:a16="http://schemas.microsoft.com/office/drawing/2014/main" id="{00000000-0008-0000-0100-000017000000}"/>
            </a:ext>
          </a:extLst>
        </xdr:cNvPr>
        <xdr:cNvSpPr txBox="1"/>
      </xdr:nvSpPr>
      <xdr:spPr>
        <a:xfrm>
          <a:off x="90868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8</xdr:col>
      <xdr:colOff>457200</xdr:colOff>
      <xdr:row>9</xdr:row>
      <xdr:rowOff>91441</xdr:rowOff>
    </xdr:from>
    <xdr:to>
      <xdr:col>11</xdr:col>
      <xdr:colOff>1485900</xdr:colOff>
      <xdr:row>19</xdr:row>
      <xdr:rowOff>15240</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6696075" y="1520191"/>
          <a:ext cx="3362325" cy="1724024"/>
          <a:chOff x="7277100" y="1790701"/>
          <a:chExt cx="3362325" cy="1724024"/>
        </a:xfrm>
      </xdr:grpSpPr>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7277100" y="1790701"/>
            <a:ext cx="3362325" cy="1724024"/>
          </a:xfrm>
          <a:prstGeom prst="rect">
            <a:avLst/>
          </a:prstGeom>
          <a:solidFill>
            <a:schemeClr val="accent3">
              <a:lumMod val="40000"/>
              <a:lumOff val="60000"/>
            </a:schemeClr>
          </a:solidFill>
          <a:ln w="9525"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t" anchorCtr="0" upright="1"/>
          <a:lstStyle/>
          <a:p>
            <a:pPr algn="l"/>
            <a:r>
              <a:rPr kumimoji="1" lang="ja-JP" altLang="en-US" sz="1100">
                <a:latin typeface="ＭＳ ゴシック" pitchFamily="49" charset="-128"/>
                <a:ea typeface="ＭＳ ゴシック" pitchFamily="49" charset="-128"/>
              </a:rPr>
              <a:t>　このファイルは、観光消費額、観光客数又は観光消費に係る部門別最終需要額から観光に係る経済波及効果を計算するファイルです。</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に「観光消費額」又は「観光客数」及び</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「消費転換係数」を入力してください。</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の</a:t>
            </a:r>
            <a:r>
              <a:rPr kumimoji="1" lang="ja-JP" altLang="ja-JP" sz="1100">
                <a:latin typeface="ＭＳ ゴシック" pitchFamily="49" charset="-128"/>
                <a:ea typeface="ＭＳ ゴシック" pitchFamily="49" charset="-128"/>
                <a:cs typeface="+mn-cs"/>
              </a:rPr>
              <a:t>リストから</a:t>
            </a:r>
            <a:r>
              <a:rPr kumimoji="1" lang="ja-JP" altLang="en-US" sz="1100">
                <a:latin typeface="ＭＳ ゴシック" pitchFamily="49" charset="-128"/>
                <a:ea typeface="ＭＳ ゴシック" pitchFamily="49" charset="-128"/>
              </a:rPr>
              <a:t>「価格の単位」を選択して</a:t>
            </a:r>
            <a:endParaRPr kumimoji="1" lang="en-US" altLang="ja-JP" sz="1100">
              <a:latin typeface="ＭＳ ゴシック" pitchFamily="49" charset="-128"/>
              <a:ea typeface="ＭＳ ゴシック" pitchFamily="49" charset="-128"/>
            </a:endParaRPr>
          </a:p>
          <a:p>
            <a:pPr algn="l"/>
            <a:r>
              <a:rPr kumimoji="1" lang="ja-JP" altLang="en-US" sz="1100">
                <a:latin typeface="ＭＳ ゴシック" pitchFamily="49" charset="-128"/>
                <a:ea typeface="ＭＳ ゴシック" pitchFamily="49" charset="-128"/>
              </a:rPr>
              <a:t>　　　　ください。</a:t>
            </a:r>
          </a:p>
        </xdr:txBody>
      </xdr:sp>
      <xdr:pic>
        <xdr:nvPicPr>
          <xdr:cNvPr id="1030" name="Picture 6">
            <a:extLst>
              <a:ext uri="{FF2B5EF4-FFF2-40B4-BE49-F238E27FC236}">
                <a16:creationId xmlns:a16="http://schemas.microsoft.com/office/drawing/2014/main" id="{00000000-0008-0000-0100-000006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324725" y="2524125"/>
            <a:ext cx="609600" cy="171450"/>
          </a:xfrm>
          <a:prstGeom prst="rect">
            <a:avLst/>
          </a:prstGeom>
          <a:noFill/>
        </xdr:spPr>
      </xdr:pic>
      <xdr:pic>
        <xdr:nvPicPr>
          <xdr:cNvPr id="1031" name="Picture 7">
            <a:extLst>
              <a:ext uri="{FF2B5EF4-FFF2-40B4-BE49-F238E27FC236}">
                <a16:creationId xmlns:a16="http://schemas.microsoft.com/office/drawing/2014/main" id="{00000000-0008-0000-0100-000007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324725" y="3067050"/>
            <a:ext cx="609600" cy="171450"/>
          </a:xfrm>
          <a:prstGeom prst="rect">
            <a:avLst/>
          </a:prstGeom>
          <a:noFill/>
        </xdr:spPr>
      </xdr:pic>
    </xdr:grpSp>
    <xdr:clientData/>
  </xdr:twoCellAnchor>
  <xdr:twoCellAnchor editAs="absolute">
    <xdr:from>
      <xdr:col>5</xdr:col>
      <xdr:colOff>782955</xdr:colOff>
      <xdr:row>0</xdr:row>
      <xdr:rowOff>53340</xdr:rowOff>
    </xdr:from>
    <xdr:to>
      <xdr:col>6</xdr:col>
      <xdr:colOff>968145</xdr:colOff>
      <xdr:row>1</xdr:row>
      <xdr:rowOff>114300</xdr:rowOff>
    </xdr:to>
    <xdr:sp macro="" textlink="">
      <xdr:nvSpPr>
        <xdr:cNvPr id="12" name="テキスト ボックス 11">
          <a:hlinkClick xmlns:r="http://schemas.openxmlformats.org/officeDocument/2006/relationships" r:id="rId9" tooltip="波及フローを見る"/>
          <a:extLst>
            <a:ext uri="{FF2B5EF4-FFF2-40B4-BE49-F238E27FC236}">
              <a16:creationId xmlns:a16="http://schemas.microsoft.com/office/drawing/2014/main" id="{00000000-0008-0000-0100-00000C000000}"/>
            </a:ext>
          </a:extLst>
        </xdr:cNvPr>
        <xdr:cNvSpPr txBox="1"/>
      </xdr:nvSpPr>
      <xdr:spPr>
        <a:xfrm>
          <a:off x="35623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1</xdr:col>
      <xdr:colOff>0</xdr:colOff>
      <xdr:row>10</xdr:row>
      <xdr:rowOff>53340</xdr:rowOff>
    </xdr:from>
    <xdr:to>
      <xdr:col>3</xdr:col>
      <xdr:colOff>989100</xdr:colOff>
      <xdr:row>11</xdr:row>
      <xdr:rowOff>114300</xdr:rowOff>
    </xdr:to>
    <xdr:sp macro="" textlink="">
      <xdr:nvSpPr>
        <xdr:cNvPr id="13" name="テキスト ボックス 12">
          <a:hlinkClick xmlns:r="http://schemas.openxmlformats.org/officeDocument/2006/relationships" r:id="rId10" tooltip="観光消費分割結果を見る"/>
          <a:extLst>
            <a:ext uri="{FF2B5EF4-FFF2-40B4-BE49-F238E27FC236}">
              <a16:creationId xmlns:a16="http://schemas.microsoft.com/office/drawing/2014/main" id="{00000000-0008-0000-0100-00000D000000}"/>
            </a:ext>
          </a:extLst>
        </xdr:cNvPr>
        <xdr:cNvSpPr txBox="1"/>
      </xdr:nvSpPr>
      <xdr:spPr>
        <a:xfrm>
          <a:off x="152400" y="163830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ゴシック" pitchFamily="49" charset="-128"/>
              <a:ea typeface="ＭＳ ゴシック" pitchFamily="49" charset="-128"/>
            </a:rPr>
            <a:t>観光消費分割結果表示</a:t>
          </a:r>
        </a:p>
      </xdr:txBody>
    </xdr:sp>
    <xdr:clientData/>
  </xdr:twoCellAnchor>
  <xdr:twoCellAnchor editAs="absolute">
    <xdr:from>
      <xdr:col>7</xdr:col>
      <xdr:colOff>209550</xdr:colOff>
      <xdr:row>10</xdr:row>
      <xdr:rowOff>53340</xdr:rowOff>
    </xdr:from>
    <xdr:to>
      <xdr:col>8</xdr:col>
      <xdr:colOff>396645</xdr:colOff>
      <xdr:row>11</xdr:row>
      <xdr:rowOff>114300</xdr:rowOff>
    </xdr:to>
    <xdr:sp macro="" textlink="">
      <xdr:nvSpPr>
        <xdr:cNvPr id="14" name="テキスト ボックス 13">
          <a:hlinkClick xmlns:r="http://schemas.openxmlformats.org/officeDocument/2006/relationships" r:id="rId11" tooltip="産業部門別需要額を直接入力する"/>
          <a:extLst>
            <a:ext uri="{FF2B5EF4-FFF2-40B4-BE49-F238E27FC236}">
              <a16:creationId xmlns:a16="http://schemas.microsoft.com/office/drawing/2014/main" id="{00000000-0008-0000-0100-00000E000000}"/>
            </a:ext>
          </a:extLst>
        </xdr:cNvPr>
        <xdr:cNvSpPr txBox="1"/>
      </xdr:nvSpPr>
      <xdr:spPr>
        <a:xfrm>
          <a:off x="5295900" y="163830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需要額を直接入力</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19050</xdr:colOff>
      <xdr:row>0</xdr:row>
      <xdr:rowOff>53340</xdr:rowOff>
    </xdr:from>
    <xdr:to>
      <xdr:col>2</xdr:col>
      <xdr:colOff>1202265</xdr:colOff>
      <xdr:row>1</xdr:row>
      <xdr:rowOff>113550</xdr:rowOff>
    </xdr:to>
    <xdr:sp macro="" textlink="">
      <xdr:nvSpPr>
        <xdr:cNvPr id="13" name="テキスト ボックス 12">
          <a:hlinkClick xmlns:r="http://schemas.openxmlformats.org/officeDocument/2006/relationships" r:id="rId1" tooltip="データ入力に戻る"/>
          <a:extLst>
            <a:ext uri="{FF2B5EF4-FFF2-40B4-BE49-F238E27FC236}">
              <a16:creationId xmlns:a16="http://schemas.microsoft.com/office/drawing/2014/main" id="{00000000-0008-0000-0300-00000D000000}"/>
            </a:ext>
          </a:extLst>
        </xdr:cNvPr>
        <xdr:cNvSpPr txBox="1"/>
      </xdr:nvSpPr>
      <xdr:spPr>
        <a:xfrm>
          <a:off x="161925"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xdr:from>
      <xdr:col>9</xdr:col>
      <xdr:colOff>142875</xdr:colOff>
      <xdr:row>7</xdr:row>
      <xdr:rowOff>133351</xdr:rowOff>
    </xdr:from>
    <xdr:to>
      <xdr:col>12</xdr:col>
      <xdr:colOff>114300</xdr:colOff>
      <xdr:row>19</xdr:row>
      <xdr:rowOff>19050</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7515225" y="1219201"/>
          <a:ext cx="3362325" cy="1714499"/>
          <a:chOff x="7258050" y="1524001"/>
          <a:chExt cx="3362325" cy="1724024"/>
        </a:xfrm>
      </xdr:grpSpPr>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7258050" y="1524001"/>
            <a:ext cx="3362325" cy="1724024"/>
            <a:chOff x="7277100" y="1790701"/>
            <a:chExt cx="3362325" cy="1724024"/>
          </a:xfrm>
        </xdr:grpSpPr>
        <xdr:sp macro="" textlink="">
          <xdr:nvSpPr>
            <xdr:cNvPr id="9" name="正方形/長方形 8">
              <a:extLst>
                <a:ext uri="{FF2B5EF4-FFF2-40B4-BE49-F238E27FC236}">
                  <a16:creationId xmlns:a16="http://schemas.microsoft.com/office/drawing/2014/main" id="{00000000-0008-0000-0300-000009000000}"/>
                </a:ext>
              </a:extLst>
            </xdr:cNvPr>
            <xdr:cNvSpPr/>
          </xdr:nvSpPr>
          <xdr:spPr bwMode="auto">
            <a:xfrm>
              <a:off x="7277100" y="1790701"/>
              <a:ext cx="3362325" cy="1724024"/>
            </a:xfrm>
            <a:prstGeom prst="rect">
              <a:avLst/>
            </a:prstGeom>
            <a:solidFill>
              <a:schemeClr val="accent3">
                <a:lumMod val="40000"/>
                <a:lumOff val="60000"/>
              </a:schemeClr>
            </a:solidFill>
            <a:ln w="9525" cap="flat" cmpd="sng" algn="ctr">
              <a:solidFill>
                <a:schemeClr val="accent6">
                  <a:lumMod val="50000"/>
                </a:schemeClr>
              </a:solidFill>
              <a:prstDash val="solid"/>
              <a:round/>
              <a:headEnd type="none" w="med" len="med"/>
              <a:tailEnd type="none" w="med" len="med"/>
            </a:ln>
            <a:effectLst/>
          </xdr:spPr>
          <xdr:txBody>
            <a:bodyPr vertOverflow="clip" wrap="square" lIns="18288" tIns="0" rIns="0" bIns="0" rtlCol="0" anchor="t" anchorCtr="0" upright="1"/>
            <a:lstStyle/>
            <a:p>
              <a:pPr algn="l"/>
              <a:r>
                <a:rPr kumimoji="1" lang="ja-JP" altLang="en-US" sz="1100">
                  <a:latin typeface="ＭＳ ゴシック" pitchFamily="49" charset="-128"/>
                  <a:ea typeface="ＭＳ ゴシック" pitchFamily="49" charset="-128"/>
                </a:rPr>
                <a:t>　部門別観光消費額を把握している場合に、経済波及効果を入力するシートです。</a:t>
              </a:r>
              <a:endParaRPr kumimoji="1" lang="en-US" altLang="ja-JP" sz="1100">
                <a:latin typeface="ＭＳ ゴシック" pitchFamily="49" charset="-128"/>
                <a:ea typeface="ＭＳ ゴシック" pitchFamily="49" charset="-128"/>
              </a:endParaRPr>
            </a:p>
            <a:p>
              <a:pPr algn="l"/>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に「観光消費額」を入力してください。</a:t>
              </a:r>
              <a:endParaRPr kumimoji="1" lang="en-US" altLang="ja-JP" sz="1100">
                <a:latin typeface="ＭＳ ゴシック" pitchFamily="49" charset="-128"/>
                <a:ea typeface="ＭＳ ゴシック" pitchFamily="49" charset="-128"/>
                <a:cs typeface="+mn-cs"/>
              </a:endParaRPr>
            </a:p>
            <a:p>
              <a:endParaRPr kumimoji="1" lang="en-US" altLang="ja-JP" sz="1100">
                <a:latin typeface="ＭＳ ゴシック" pitchFamily="49" charset="-128"/>
                <a:ea typeface="ＭＳ ゴシック" pitchFamily="49" charset="-128"/>
                <a:cs typeface="+mn-cs"/>
              </a:endParaRPr>
            </a:p>
            <a:p>
              <a:r>
                <a:rPr kumimoji="1" lang="ja-JP" altLang="ja-JP" sz="1100">
                  <a:latin typeface="ＭＳ ゴシック" pitchFamily="49" charset="-128"/>
                  <a:ea typeface="ＭＳ ゴシック" pitchFamily="49" charset="-128"/>
                  <a:cs typeface="+mn-cs"/>
                </a:rPr>
                <a:t>　　　　　のリストから「価格の単位」を選択して</a:t>
              </a:r>
              <a:endParaRPr kumimoji="1" lang="en-US" altLang="ja-JP" sz="1100">
                <a:latin typeface="ＭＳ ゴシック" pitchFamily="49" charset="-128"/>
                <a:ea typeface="ＭＳ ゴシック" pitchFamily="49" charset="-128"/>
                <a:cs typeface="+mn-cs"/>
              </a:endParaRPr>
            </a:p>
            <a:p>
              <a:r>
                <a:rPr kumimoji="1" lang="ja-JP" altLang="ja-JP" sz="1100">
                  <a:latin typeface="ＭＳ ゴシック" pitchFamily="49" charset="-128"/>
                  <a:ea typeface="ＭＳ ゴシック" pitchFamily="49" charset="-128"/>
                  <a:cs typeface="+mn-cs"/>
                </a:rPr>
                <a:t>　　　　ください。</a:t>
              </a:r>
              <a:endParaRPr lang="ja-JP" altLang="ja-JP">
                <a:latin typeface="ＭＳ ゴシック" pitchFamily="49" charset="-128"/>
                <a:ea typeface="ＭＳ ゴシック" pitchFamily="49" charset="-128"/>
              </a:endParaRPr>
            </a:p>
          </xdr:txBody>
        </xdr:sp>
        <xdr:pic>
          <xdr:nvPicPr>
            <xdr:cNvPr id="10" name="Picture 6">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24725" y="2343150"/>
              <a:ext cx="609600" cy="171450"/>
            </a:xfrm>
            <a:prstGeom prst="rect">
              <a:avLst/>
            </a:prstGeom>
            <a:noFill/>
          </xdr:spPr>
        </xdr:pic>
      </xdr:grpSp>
      <xdr:pic>
        <xdr:nvPicPr>
          <xdr:cNvPr id="14" name="Picture 7">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305675" y="2457451"/>
            <a:ext cx="609600" cy="17145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4</xdr:col>
      <xdr:colOff>57360</xdr:colOff>
      <xdr:row>1</xdr:row>
      <xdr:rowOff>113550</xdr:rowOff>
    </xdr:to>
    <xdr:sp macro="" textlink="">
      <xdr:nvSpPr>
        <xdr:cNvPr id="7" name="テキスト ボックス 6">
          <a:hlinkClick xmlns:r="http://schemas.openxmlformats.org/officeDocument/2006/relationships" r:id="rId1" tooltip="データ入力に戻る"/>
          <a:extLst>
            <a:ext uri="{FF2B5EF4-FFF2-40B4-BE49-F238E27FC236}">
              <a16:creationId xmlns:a16="http://schemas.microsoft.com/office/drawing/2014/main" id="{00000000-0008-0000-0400-000007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929640</xdr:colOff>
      <xdr:row>0</xdr:row>
      <xdr:rowOff>53340</xdr:rowOff>
    </xdr:from>
    <xdr:to>
      <xdr:col>8</xdr:col>
      <xdr:colOff>187095</xdr:colOff>
      <xdr:row>1</xdr:row>
      <xdr:rowOff>114300</xdr:rowOff>
    </xdr:to>
    <xdr:sp macro="" textlink="">
      <xdr:nvSpPr>
        <xdr:cNvPr id="14" name="テキスト ボックス 13">
          <a:hlinkClick xmlns:r="http://schemas.openxmlformats.org/officeDocument/2006/relationships" r:id="rId2" tooltip="56部門集計を見る"/>
          <a:extLst>
            <a:ext uri="{FF2B5EF4-FFF2-40B4-BE49-F238E27FC236}">
              <a16:creationId xmlns:a16="http://schemas.microsoft.com/office/drawing/2014/main" id="{00000000-0008-0000-0400-00000E000000}"/>
            </a:ext>
          </a:extLst>
        </xdr:cNvPr>
        <xdr:cNvSpPr txBox="1"/>
      </xdr:nvSpPr>
      <xdr:spPr>
        <a:xfrm>
          <a:off x="3568065" y="53340"/>
          <a:ext cx="1295805" cy="21336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8</xdr:col>
      <xdr:colOff>243840</xdr:colOff>
      <xdr:row>0</xdr:row>
      <xdr:rowOff>53340</xdr:rowOff>
    </xdr:from>
    <xdr:to>
      <xdr:col>9</xdr:col>
      <xdr:colOff>781455</xdr:colOff>
      <xdr:row>1</xdr:row>
      <xdr:rowOff>114300</xdr:rowOff>
    </xdr:to>
    <xdr:sp macro="" textlink="">
      <xdr:nvSpPr>
        <xdr:cNvPr id="15" name="テキスト ボックス 14">
          <a:hlinkClick xmlns:r="http://schemas.openxmlformats.org/officeDocument/2006/relationships" r:id="rId3" tooltip="37部門集計を見る"/>
          <a:extLst>
            <a:ext uri="{FF2B5EF4-FFF2-40B4-BE49-F238E27FC236}">
              <a16:creationId xmlns:a16="http://schemas.microsoft.com/office/drawing/2014/main" id="{00000000-0008-0000-0400-00000F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9</xdr:col>
      <xdr:colOff>817245</xdr:colOff>
      <xdr:row>0</xdr:row>
      <xdr:rowOff>53340</xdr:rowOff>
    </xdr:from>
    <xdr:to>
      <xdr:col>12</xdr:col>
      <xdr:colOff>398550</xdr:colOff>
      <xdr:row>1</xdr:row>
      <xdr:rowOff>114300</xdr:rowOff>
    </xdr:to>
    <xdr:sp macro="" textlink="">
      <xdr:nvSpPr>
        <xdr:cNvPr id="16" name="テキスト ボックス 15">
          <a:hlinkClick xmlns:r="http://schemas.openxmlformats.org/officeDocument/2006/relationships" r:id="rId4" tooltip="14部門集計を見る"/>
          <a:extLst>
            <a:ext uri="{FF2B5EF4-FFF2-40B4-BE49-F238E27FC236}">
              <a16:creationId xmlns:a16="http://schemas.microsoft.com/office/drawing/2014/main" id="{00000000-0008-0000-0400-000010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12</xdr:col>
      <xdr:colOff>440055</xdr:colOff>
      <xdr:row>0</xdr:row>
      <xdr:rowOff>53340</xdr:rowOff>
    </xdr:from>
    <xdr:to>
      <xdr:col>14</xdr:col>
      <xdr:colOff>400455</xdr:colOff>
      <xdr:row>1</xdr:row>
      <xdr:rowOff>114300</xdr:rowOff>
    </xdr:to>
    <xdr:sp macro="" textlink="">
      <xdr:nvSpPr>
        <xdr:cNvPr id="17" name="テキスト ボックス 16">
          <a:hlinkClick xmlns:r="http://schemas.openxmlformats.org/officeDocument/2006/relationships" r:id="rId5" tooltip="計算過程を見る"/>
          <a:extLst>
            <a:ext uri="{FF2B5EF4-FFF2-40B4-BE49-F238E27FC236}">
              <a16:creationId xmlns:a16="http://schemas.microsoft.com/office/drawing/2014/main" id="{00000000-0008-0000-0400-000011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5</xdr:col>
      <xdr:colOff>552450</xdr:colOff>
      <xdr:row>0</xdr:row>
      <xdr:rowOff>53340</xdr:rowOff>
    </xdr:from>
    <xdr:to>
      <xdr:col>6</xdr:col>
      <xdr:colOff>876705</xdr:colOff>
      <xdr:row>1</xdr:row>
      <xdr:rowOff>114300</xdr:rowOff>
    </xdr:to>
    <xdr:sp macro="" textlink="">
      <xdr:nvSpPr>
        <xdr:cNvPr id="18" name="テキスト ボックス 17">
          <a:hlinkClick xmlns:r="http://schemas.openxmlformats.org/officeDocument/2006/relationships" r:id="rId6" tooltip="波及フローを見る"/>
          <a:extLst>
            <a:ext uri="{FF2B5EF4-FFF2-40B4-BE49-F238E27FC236}">
              <a16:creationId xmlns:a16="http://schemas.microsoft.com/office/drawing/2014/main" id="{00000000-0008-0000-0400-000012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0</xdr:colOff>
      <xdr:row>10</xdr:row>
      <xdr:rowOff>238125</xdr:rowOff>
    </xdr:to>
    <xdr:sp macro="" textlink="">
      <xdr:nvSpPr>
        <xdr:cNvPr id="20703" name="Line 1">
          <a:extLst>
            <a:ext uri="{FF2B5EF4-FFF2-40B4-BE49-F238E27FC236}">
              <a16:creationId xmlns:a16="http://schemas.microsoft.com/office/drawing/2014/main" id="{00000000-0008-0000-0500-0000DF500000}"/>
            </a:ext>
          </a:extLst>
        </xdr:cNvPr>
        <xdr:cNvSpPr>
          <a:spLocks noChangeShapeType="1"/>
        </xdr:cNvSpPr>
      </xdr:nvSpPr>
      <xdr:spPr bwMode="auto">
        <a:xfrm>
          <a:off x="2181225" y="1200150"/>
          <a:ext cx="0" cy="581025"/>
        </a:xfrm>
        <a:prstGeom prst="line">
          <a:avLst/>
        </a:prstGeom>
        <a:noFill/>
        <a:ln w="9525">
          <a:solidFill>
            <a:srgbClr val="000000"/>
          </a:solidFill>
          <a:round/>
          <a:headEnd/>
          <a:tailEnd type="triangle" w="med" len="med"/>
        </a:ln>
      </xdr:spPr>
    </xdr:sp>
    <xdr:clientData/>
  </xdr:twoCellAnchor>
  <xdr:twoCellAnchor>
    <xdr:from>
      <xdr:col>7</xdr:col>
      <xdr:colOff>0</xdr:colOff>
      <xdr:row>25</xdr:row>
      <xdr:rowOff>9525</xdr:rowOff>
    </xdr:from>
    <xdr:to>
      <xdr:col>7</xdr:col>
      <xdr:colOff>0</xdr:colOff>
      <xdr:row>28</xdr:row>
      <xdr:rowOff>0</xdr:rowOff>
    </xdr:to>
    <xdr:sp macro="" textlink="">
      <xdr:nvSpPr>
        <xdr:cNvPr id="20704" name="Line 2">
          <a:extLst>
            <a:ext uri="{FF2B5EF4-FFF2-40B4-BE49-F238E27FC236}">
              <a16:creationId xmlns:a16="http://schemas.microsoft.com/office/drawing/2014/main" id="{00000000-0008-0000-0500-0000E0500000}"/>
            </a:ext>
          </a:extLst>
        </xdr:cNvPr>
        <xdr:cNvSpPr>
          <a:spLocks noChangeShapeType="1"/>
        </xdr:cNvSpPr>
      </xdr:nvSpPr>
      <xdr:spPr bwMode="auto">
        <a:xfrm flipH="1">
          <a:off x="1524000" y="4610100"/>
          <a:ext cx="0" cy="581025"/>
        </a:xfrm>
        <a:prstGeom prst="line">
          <a:avLst/>
        </a:prstGeom>
        <a:noFill/>
        <a:ln w="9525">
          <a:solidFill>
            <a:srgbClr val="000000"/>
          </a:solidFill>
          <a:round/>
          <a:headEnd/>
          <a:tailEnd type="triangle" w="med" len="med"/>
        </a:ln>
      </xdr:spPr>
    </xdr:sp>
    <xdr:clientData/>
  </xdr:twoCellAnchor>
  <xdr:twoCellAnchor>
    <xdr:from>
      <xdr:col>9</xdr:col>
      <xdr:colOff>276225</xdr:colOff>
      <xdr:row>12</xdr:row>
      <xdr:rowOff>238125</xdr:rowOff>
    </xdr:from>
    <xdr:to>
      <xdr:col>19</xdr:col>
      <xdr:colOff>0</xdr:colOff>
      <xdr:row>17</xdr:row>
      <xdr:rowOff>0</xdr:rowOff>
    </xdr:to>
    <xdr:grpSp>
      <xdr:nvGrpSpPr>
        <xdr:cNvPr id="20705" name="Group 3">
          <a:extLst>
            <a:ext uri="{FF2B5EF4-FFF2-40B4-BE49-F238E27FC236}">
              <a16:creationId xmlns:a16="http://schemas.microsoft.com/office/drawing/2014/main" id="{00000000-0008-0000-0500-0000E1500000}"/>
            </a:ext>
          </a:extLst>
        </xdr:cNvPr>
        <xdr:cNvGrpSpPr>
          <a:grpSpLocks/>
        </xdr:cNvGrpSpPr>
      </xdr:nvGrpSpPr>
      <xdr:grpSpPr bwMode="auto">
        <a:xfrm>
          <a:off x="2124075" y="2571750"/>
          <a:ext cx="1971675" cy="657225"/>
          <a:chOff x="275" y="192"/>
          <a:chExt cx="181" cy="105"/>
        </a:xfrm>
      </xdr:grpSpPr>
      <xdr:sp macro="" textlink="">
        <xdr:nvSpPr>
          <xdr:cNvPr id="20731" name="Line 4">
            <a:extLst>
              <a:ext uri="{FF2B5EF4-FFF2-40B4-BE49-F238E27FC236}">
                <a16:creationId xmlns:a16="http://schemas.microsoft.com/office/drawing/2014/main" id="{00000000-0008-0000-0500-0000FB500000}"/>
              </a:ext>
            </a:extLst>
          </xdr:cNvPr>
          <xdr:cNvSpPr>
            <a:spLocks noChangeShapeType="1"/>
          </xdr:cNvSpPr>
        </xdr:nvSpPr>
        <xdr:spPr bwMode="auto">
          <a:xfrm>
            <a:off x="275" y="192"/>
            <a:ext cx="0" cy="100"/>
          </a:xfrm>
          <a:prstGeom prst="line">
            <a:avLst/>
          </a:prstGeom>
          <a:noFill/>
          <a:ln w="9525">
            <a:solidFill>
              <a:srgbClr val="000000"/>
            </a:solidFill>
            <a:round/>
            <a:headEnd/>
            <a:tailEnd type="triangle" w="med" len="med"/>
          </a:ln>
        </xdr:spPr>
      </xdr:sp>
      <xdr:sp macro="" textlink="">
        <xdr:nvSpPr>
          <xdr:cNvPr id="20732" name="Line 5">
            <a:extLst>
              <a:ext uri="{FF2B5EF4-FFF2-40B4-BE49-F238E27FC236}">
                <a16:creationId xmlns:a16="http://schemas.microsoft.com/office/drawing/2014/main" id="{00000000-0008-0000-0500-0000FC500000}"/>
              </a:ext>
            </a:extLst>
          </xdr:cNvPr>
          <xdr:cNvSpPr>
            <a:spLocks noChangeShapeType="1"/>
          </xdr:cNvSpPr>
        </xdr:nvSpPr>
        <xdr:spPr bwMode="auto">
          <a:xfrm>
            <a:off x="456" y="213"/>
            <a:ext cx="0" cy="84"/>
          </a:xfrm>
          <a:prstGeom prst="line">
            <a:avLst/>
          </a:prstGeom>
          <a:noFill/>
          <a:ln w="9525">
            <a:solidFill>
              <a:srgbClr val="000000"/>
            </a:solidFill>
            <a:round/>
            <a:headEnd/>
            <a:tailEnd type="triangle" w="med" len="med"/>
          </a:ln>
        </xdr:spPr>
      </xdr:sp>
      <xdr:sp macro="" textlink="">
        <xdr:nvSpPr>
          <xdr:cNvPr id="20733" name="Line 6">
            <a:extLst>
              <a:ext uri="{FF2B5EF4-FFF2-40B4-BE49-F238E27FC236}">
                <a16:creationId xmlns:a16="http://schemas.microsoft.com/office/drawing/2014/main" id="{00000000-0008-0000-0500-0000FD500000}"/>
              </a:ext>
            </a:extLst>
          </xdr:cNvPr>
          <xdr:cNvSpPr>
            <a:spLocks noChangeShapeType="1"/>
          </xdr:cNvSpPr>
        </xdr:nvSpPr>
        <xdr:spPr bwMode="auto">
          <a:xfrm flipH="1">
            <a:off x="275" y="213"/>
            <a:ext cx="181" cy="0"/>
          </a:xfrm>
          <a:prstGeom prst="line">
            <a:avLst/>
          </a:prstGeom>
          <a:noFill/>
          <a:ln w="9525">
            <a:solidFill>
              <a:srgbClr val="000000"/>
            </a:solidFill>
            <a:round/>
            <a:headEnd/>
            <a:tailEnd/>
          </a:ln>
        </xdr:spPr>
      </xdr:sp>
    </xdr:grpSp>
    <xdr:clientData/>
  </xdr:twoCellAnchor>
  <xdr:twoCellAnchor>
    <xdr:from>
      <xdr:col>9</xdr:col>
      <xdr:colOff>0</xdr:colOff>
      <xdr:row>30</xdr:row>
      <xdr:rowOff>19050</xdr:rowOff>
    </xdr:from>
    <xdr:to>
      <xdr:col>9</xdr:col>
      <xdr:colOff>0</xdr:colOff>
      <xdr:row>34</xdr:row>
      <xdr:rowOff>19050</xdr:rowOff>
    </xdr:to>
    <xdr:sp macro="" textlink="">
      <xdr:nvSpPr>
        <xdr:cNvPr id="20706" name="Line 7">
          <a:extLst>
            <a:ext uri="{FF2B5EF4-FFF2-40B4-BE49-F238E27FC236}">
              <a16:creationId xmlns:a16="http://schemas.microsoft.com/office/drawing/2014/main" id="{00000000-0008-0000-0500-0000E2500000}"/>
            </a:ext>
          </a:extLst>
        </xdr:cNvPr>
        <xdr:cNvSpPr>
          <a:spLocks noChangeShapeType="1"/>
        </xdr:cNvSpPr>
      </xdr:nvSpPr>
      <xdr:spPr bwMode="auto">
        <a:xfrm>
          <a:off x="1962150" y="5705475"/>
          <a:ext cx="0" cy="685800"/>
        </a:xfrm>
        <a:prstGeom prst="line">
          <a:avLst/>
        </a:prstGeom>
        <a:noFill/>
        <a:ln w="9525">
          <a:solidFill>
            <a:srgbClr val="000000"/>
          </a:solidFill>
          <a:round/>
          <a:headEnd/>
          <a:tailEnd type="triangle" w="med" len="med"/>
        </a:ln>
      </xdr:spPr>
    </xdr:sp>
    <xdr:clientData/>
  </xdr:twoCellAnchor>
  <xdr:twoCellAnchor>
    <xdr:from>
      <xdr:col>7</xdr:col>
      <xdr:colOff>0</xdr:colOff>
      <xdr:row>40</xdr:row>
      <xdr:rowOff>0</xdr:rowOff>
    </xdr:from>
    <xdr:to>
      <xdr:col>7</xdr:col>
      <xdr:colOff>0</xdr:colOff>
      <xdr:row>43</xdr:row>
      <xdr:rowOff>9525</xdr:rowOff>
    </xdr:to>
    <xdr:sp macro="" textlink="">
      <xdr:nvSpPr>
        <xdr:cNvPr id="20707" name="Line 8">
          <a:extLst>
            <a:ext uri="{FF2B5EF4-FFF2-40B4-BE49-F238E27FC236}">
              <a16:creationId xmlns:a16="http://schemas.microsoft.com/office/drawing/2014/main" id="{00000000-0008-0000-0500-0000E3500000}"/>
            </a:ext>
          </a:extLst>
        </xdr:cNvPr>
        <xdr:cNvSpPr>
          <a:spLocks noChangeShapeType="1"/>
        </xdr:cNvSpPr>
      </xdr:nvSpPr>
      <xdr:spPr bwMode="auto">
        <a:xfrm flipH="1">
          <a:off x="1524000" y="7705725"/>
          <a:ext cx="0" cy="523875"/>
        </a:xfrm>
        <a:prstGeom prst="line">
          <a:avLst/>
        </a:prstGeom>
        <a:noFill/>
        <a:ln w="9525">
          <a:solidFill>
            <a:srgbClr val="000000"/>
          </a:solidFill>
          <a:round/>
          <a:headEnd/>
          <a:tailEnd type="triangle" w="med" len="med"/>
        </a:ln>
      </xdr:spPr>
    </xdr:sp>
    <xdr:clientData/>
  </xdr:twoCellAnchor>
  <xdr:twoCellAnchor>
    <xdr:from>
      <xdr:col>7</xdr:col>
      <xdr:colOff>0</xdr:colOff>
      <xdr:row>45</xdr:row>
      <xdr:rowOff>9525</xdr:rowOff>
    </xdr:from>
    <xdr:to>
      <xdr:col>13</xdr:col>
      <xdr:colOff>0</xdr:colOff>
      <xdr:row>50</xdr:row>
      <xdr:rowOff>19050</xdr:rowOff>
    </xdr:to>
    <xdr:grpSp>
      <xdr:nvGrpSpPr>
        <xdr:cNvPr id="20708" name="Group 9">
          <a:extLst>
            <a:ext uri="{FF2B5EF4-FFF2-40B4-BE49-F238E27FC236}">
              <a16:creationId xmlns:a16="http://schemas.microsoft.com/office/drawing/2014/main" id="{00000000-0008-0000-0500-0000E4500000}"/>
            </a:ext>
          </a:extLst>
        </xdr:cNvPr>
        <xdr:cNvGrpSpPr>
          <a:grpSpLocks/>
        </xdr:cNvGrpSpPr>
      </xdr:nvGrpSpPr>
      <xdr:grpSpPr bwMode="auto">
        <a:xfrm>
          <a:off x="1466850" y="9029700"/>
          <a:ext cx="1314450" cy="866775"/>
          <a:chOff x="221" y="879"/>
          <a:chExt cx="96" cy="131"/>
        </a:xfrm>
      </xdr:grpSpPr>
      <xdr:sp macro="" textlink="">
        <xdr:nvSpPr>
          <xdr:cNvPr id="20728" name="Line 10">
            <a:extLst>
              <a:ext uri="{FF2B5EF4-FFF2-40B4-BE49-F238E27FC236}">
                <a16:creationId xmlns:a16="http://schemas.microsoft.com/office/drawing/2014/main" id="{00000000-0008-0000-0500-0000F8500000}"/>
              </a:ext>
            </a:extLst>
          </xdr:cNvPr>
          <xdr:cNvSpPr>
            <a:spLocks noChangeShapeType="1"/>
          </xdr:cNvSpPr>
        </xdr:nvSpPr>
        <xdr:spPr bwMode="auto">
          <a:xfrm flipH="1">
            <a:off x="221" y="879"/>
            <a:ext cx="0" cy="128"/>
          </a:xfrm>
          <a:prstGeom prst="line">
            <a:avLst/>
          </a:prstGeom>
          <a:noFill/>
          <a:ln w="9525">
            <a:solidFill>
              <a:srgbClr val="000000"/>
            </a:solidFill>
            <a:round/>
            <a:headEnd/>
            <a:tailEnd type="triangle" w="med" len="med"/>
          </a:ln>
        </xdr:spPr>
      </xdr:sp>
      <xdr:sp macro="" textlink="">
        <xdr:nvSpPr>
          <xdr:cNvPr id="20729" name="Line 11">
            <a:extLst>
              <a:ext uri="{FF2B5EF4-FFF2-40B4-BE49-F238E27FC236}">
                <a16:creationId xmlns:a16="http://schemas.microsoft.com/office/drawing/2014/main" id="{00000000-0008-0000-0500-0000F9500000}"/>
              </a:ext>
            </a:extLst>
          </xdr:cNvPr>
          <xdr:cNvSpPr>
            <a:spLocks noChangeShapeType="1"/>
          </xdr:cNvSpPr>
        </xdr:nvSpPr>
        <xdr:spPr bwMode="auto">
          <a:xfrm>
            <a:off x="317" y="945"/>
            <a:ext cx="0" cy="65"/>
          </a:xfrm>
          <a:prstGeom prst="line">
            <a:avLst/>
          </a:prstGeom>
          <a:noFill/>
          <a:ln w="9525">
            <a:solidFill>
              <a:srgbClr val="000000"/>
            </a:solidFill>
            <a:round/>
            <a:headEnd/>
            <a:tailEnd type="triangle" w="med" len="med"/>
          </a:ln>
        </xdr:spPr>
      </xdr:sp>
      <xdr:sp macro="" textlink="">
        <xdr:nvSpPr>
          <xdr:cNvPr id="20730" name="Line 12">
            <a:extLst>
              <a:ext uri="{FF2B5EF4-FFF2-40B4-BE49-F238E27FC236}">
                <a16:creationId xmlns:a16="http://schemas.microsoft.com/office/drawing/2014/main" id="{00000000-0008-0000-0500-0000FA500000}"/>
              </a:ext>
            </a:extLst>
          </xdr:cNvPr>
          <xdr:cNvSpPr>
            <a:spLocks noChangeShapeType="1"/>
          </xdr:cNvSpPr>
        </xdr:nvSpPr>
        <xdr:spPr bwMode="auto">
          <a:xfrm flipH="1">
            <a:off x="221" y="944"/>
            <a:ext cx="96" cy="0"/>
          </a:xfrm>
          <a:prstGeom prst="line">
            <a:avLst/>
          </a:prstGeom>
          <a:noFill/>
          <a:ln w="9525">
            <a:solidFill>
              <a:srgbClr val="000000"/>
            </a:solidFill>
            <a:round/>
            <a:headEnd/>
            <a:tailEnd/>
          </a:ln>
        </xdr:spPr>
      </xdr:sp>
    </xdr:grpSp>
    <xdr:clientData/>
  </xdr:twoCellAnchor>
  <xdr:twoCellAnchor>
    <xdr:from>
      <xdr:col>7</xdr:col>
      <xdr:colOff>0</xdr:colOff>
      <xdr:row>52</xdr:row>
      <xdr:rowOff>9525</xdr:rowOff>
    </xdr:from>
    <xdr:to>
      <xdr:col>7</xdr:col>
      <xdr:colOff>0</xdr:colOff>
      <xdr:row>54</xdr:row>
      <xdr:rowOff>238125</xdr:rowOff>
    </xdr:to>
    <xdr:sp macro="" textlink="">
      <xdr:nvSpPr>
        <xdr:cNvPr id="20709" name="Line 13">
          <a:extLst>
            <a:ext uri="{FF2B5EF4-FFF2-40B4-BE49-F238E27FC236}">
              <a16:creationId xmlns:a16="http://schemas.microsoft.com/office/drawing/2014/main" id="{00000000-0008-0000-0500-0000E5500000}"/>
            </a:ext>
          </a:extLst>
        </xdr:cNvPr>
        <xdr:cNvSpPr>
          <a:spLocks noChangeShapeType="1"/>
        </xdr:cNvSpPr>
      </xdr:nvSpPr>
      <xdr:spPr bwMode="auto">
        <a:xfrm flipH="1">
          <a:off x="1524000" y="10077450"/>
          <a:ext cx="0" cy="571500"/>
        </a:xfrm>
        <a:prstGeom prst="line">
          <a:avLst/>
        </a:prstGeom>
        <a:noFill/>
        <a:ln w="9525">
          <a:solidFill>
            <a:srgbClr val="000000"/>
          </a:solidFill>
          <a:round/>
          <a:headEnd/>
          <a:tailEnd type="triangle" w="med" len="med"/>
        </a:ln>
      </xdr:spPr>
    </xdr:sp>
    <xdr:clientData/>
  </xdr:twoCellAnchor>
  <xdr:twoCellAnchor>
    <xdr:from>
      <xdr:col>18</xdr:col>
      <xdr:colOff>0</xdr:colOff>
      <xdr:row>35</xdr:row>
      <xdr:rowOff>133350</xdr:rowOff>
    </xdr:from>
    <xdr:to>
      <xdr:col>23</xdr:col>
      <xdr:colOff>0</xdr:colOff>
      <xdr:row>35</xdr:row>
      <xdr:rowOff>133350</xdr:rowOff>
    </xdr:to>
    <xdr:sp macro="" textlink="">
      <xdr:nvSpPr>
        <xdr:cNvPr id="20710" name="Line 14">
          <a:extLst>
            <a:ext uri="{FF2B5EF4-FFF2-40B4-BE49-F238E27FC236}">
              <a16:creationId xmlns:a16="http://schemas.microsoft.com/office/drawing/2014/main" id="{00000000-0008-0000-0500-0000E6500000}"/>
            </a:ext>
          </a:extLst>
        </xdr:cNvPr>
        <xdr:cNvSpPr>
          <a:spLocks noChangeShapeType="1"/>
        </xdr:cNvSpPr>
      </xdr:nvSpPr>
      <xdr:spPr bwMode="auto">
        <a:xfrm flipV="1">
          <a:off x="3933825" y="6753225"/>
          <a:ext cx="1095375" cy="0"/>
        </a:xfrm>
        <a:prstGeom prst="line">
          <a:avLst/>
        </a:prstGeom>
        <a:noFill/>
        <a:ln w="9525">
          <a:solidFill>
            <a:srgbClr val="000000"/>
          </a:solidFill>
          <a:round/>
          <a:headEnd/>
          <a:tailEnd type="triangle" w="med" len="med"/>
        </a:ln>
      </xdr:spPr>
    </xdr:sp>
    <xdr:clientData/>
  </xdr:twoCellAnchor>
  <xdr:twoCellAnchor>
    <xdr:from>
      <xdr:col>23</xdr:col>
      <xdr:colOff>0</xdr:colOff>
      <xdr:row>18</xdr:row>
      <xdr:rowOff>238125</xdr:rowOff>
    </xdr:from>
    <xdr:to>
      <xdr:col>23</xdr:col>
      <xdr:colOff>0</xdr:colOff>
      <xdr:row>38</xdr:row>
      <xdr:rowOff>142875</xdr:rowOff>
    </xdr:to>
    <xdr:sp macro="" textlink="">
      <xdr:nvSpPr>
        <xdr:cNvPr id="20711" name="Line 15">
          <a:extLst>
            <a:ext uri="{FF2B5EF4-FFF2-40B4-BE49-F238E27FC236}">
              <a16:creationId xmlns:a16="http://schemas.microsoft.com/office/drawing/2014/main" id="{00000000-0008-0000-0500-0000E7500000}"/>
            </a:ext>
          </a:extLst>
        </xdr:cNvPr>
        <xdr:cNvSpPr>
          <a:spLocks noChangeShapeType="1"/>
        </xdr:cNvSpPr>
      </xdr:nvSpPr>
      <xdr:spPr bwMode="auto">
        <a:xfrm flipH="1">
          <a:off x="5029200" y="3409950"/>
          <a:ext cx="0" cy="3943350"/>
        </a:xfrm>
        <a:prstGeom prst="line">
          <a:avLst/>
        </a:prstGeom>
        <a:noFill/>
        <a:ln w="9525">
          <a:solidFill>
            <a:srgbClr val="000000"/>
          </a:solidFill>
          <a:round/>
          <a:headEnd/>
          <a:tailEnd/>
        </a:ln>
      </xdr:spPr>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20712" name="Line 16">
          <a:extLst>
            <a:ext uri="{FF2B5EF4-FFF2-40B4-BE49-F238E27FC236}">
              <a16:creationId xmlns:a16="http://schemas.microsoft.com/office/drawing/2014/main" id="{00000000-0008-0000-0500-0000E8500000}"/>
            </a:ext>
          </a:extLst>
        </xdr:cNvPr>
        <xdr:cNvSpPr>
          <a:spLocks noChangeShapeType="1"/>
        </xdr:cNvSpPr>
      </xdr:nvSpPr>
      <xdr:spPr bwMode="auto">
        <a:xfrm flipH="1">
          <a:off x="3714750" y="7353300"/>
          <a:ext cx="1314450" cy="0"/>
        </a:xfrm>
        <a:prstGeom prst="line">
          <a:avLst/>
        </a:prstGeom>
        <a:noFill/>
        <a:ln w="9525">
          <a:solidFill>
            <a:srgbClr val="000000"/>
          </a:solidFill>
          <a:round/>
          <a:headEnd/>
          <a:tailEnd type="triangle" w="med" len="med"/>
        </a:ln>
      </xdr:spPr>
    </xdr:sp>
    <xdr:clientData/>
  </xdr:twoCellAnchor>
  <xdr:twoCellAnchor>
    <xdr:from>
      <xdr:col>26</xdr:col>
      <xdr:colOff>200025</xdr:colOff>
      <xdr:row>0</xdr:row>
      <xdr:rowOff>-3718879</xdr:rowOff>
    </xdr:from>
    <xdr:to>
      <xdr:col>27</xdr:col>
      <xdr:colOff>133350</xdr:colOff>
      <xdr:row>0</xdr:row>
      <xdr:rowOff>-3718879</xdr:rowOff>
    </xdr:to>
    <xdr:sp macro="" textlink="">
      <xdr:nvSpPr>
        <xdr:cNvPr id="20724" name="Line 23">
          <a:extLst>
            <a:ext uri="{FF2B5EF4-FFF2-40B4-BE49-F238E27FC236}">
              <a16:creationId xmlns:a16="http://schemas.microsoft.com/office/drawing/2014/main" id="{00000000-0008-0000-0500-0000F4500000}"/>
            </a:ext>
          </a:extLst>
        </xdr:cNvPr>
        <xdr:cNvSpPr>
          <a:spLocks noChangeShapeType="1"/>
        </xdr:cNvSpPr>
      </xdr:nvSpPr>
      <xdr:spPr bwMode="auto">
        <a:xfrm flipH="1">
          <a:off x="5829300" y="-3718879"/>
          <a:ext cx="152400" cy="0"/>
        </a:xfrm>
        <a:prstGeom prst="line">
          <a:avLst/>
        </a:prstGeom>
        <a:noFill/>
        <a:ln w="9525">
          <a:solidFill>
            <a:srgbClr val="000000"/>
          </a:solidFill>
          <a:round/>
          <a:headEnd/>
          <a:tailEnd type="arrow" w="med" len="med"/>
        </a:ln>
      </xdr:spPr>
    </xdr:sp>
    <xdr:clientData/>
  </xdr:twoCellAnchor>
  <xdr:twoCellAnchor>
    <xdr:from>
      <xdr:col>7</xdr:col>
      <xdr:colOff>0</xdr:colOff>
      <xdr:row>57</xdr:row>
      <xdr:rowOff>0</xdr:rowOff>
    </xdr:from>
    <xdr:to>
      <xdr:col>7</xdr:col>
      <xdr:colOff>0</xdr:colOff>
      <xdr:row>61</xdr:row>
      <xdr:rowOff>9525</xdr:rowOff>
    </xdr:to>
    <xdr:sp macro="" textlink="">
      <xdr:nvSpPr>
        <xdr:cNvPr id="20715" name="Line 24">
          <a:extLst>
            <a:ext uri="{FF2B5EF4-FFF2-40B4-BE49-F238E27FC236}">
              <a16:creationId xmlns:a16="http://schemas.microsoft.com/office/drawing/2014/main" id="{00000000-0008-0000-0500-0000EB500000}"/>
            </a:ext>
          </a:extLst>
        </xdr:cNvPr>
        <xdr:cNvSpPr>
          <a:spLocks noChangeShapeType="1"/>
        </xdr:cNvSpPr>
      </xdr:nvSpPr>
      <xdr:spPr bwMode="auto">
        <a:xfrm>
          <a:off x="1524000" y="11153775"/>
          <a:ext cx="0" cy="695325"/>
        </a:xfrm>
        <a:prstGeom prst="line">
          <a:avLst/>
        </a:prstGeom>
        <a:noFill/>
        <a:ln w="9525">
          <a:solidFill>
            <a:srgbClr val="000000"/>
          </a:solidFill>
          <a:round/>
          <a:headEnd/>
          <a:tailEnd type="triangle" w="med" len="med"/>
        </a:ln>
      </xdr:spPr>
    </xdr:sp>
    <xdr:clientData/>
  </xdr:twoCellAnchor>
  <xdr:twoCellAnchor>
    <xdr:from>
      <xdr:col>6</xdr:col>
      <xdr:colOff>0</xdr:colOff>
      <xdr:row>18</xdr:row>
      <xdr:rowOff>238125</xdr:rowOff>
    </xdr:from>
    <xdr:to>
      <xdr:col>13</xdr:col>
      <xdr:colOff>0</xdr:colOff>
      <xdr:row>23</xdr:row>
      <xdr:rowOff>19050</xdr:rowOff>
    </xdr:to>
    <xdr:grpSp>
      <xdr:nvGrpSpPr>
        <xdr:cNvPr id="20716" name="Group 25">
          <a:extLst>
            <a:ext uri="{FF2B5EF4-FFF2-40B4-BE49-F238E27FC236}">
              <a16:creationId xmlns:a16="http://schemas.microsoft.com/office/drawing/2014/main" id="{00000000-0008-0000-0500-0000EC500000}"/>
            </a:ext>
          </a:extLst>
        </xdr:cNvPr>
        <xdr:cNvGrpSpPr>
          <a:grpSpLocks/>
        </xdr:cNvGrpSpPr>
      </xdr:nvGrpSpPr>
      <xdr:grpSpPr bwMode="auto">
        <a:xfrm>
          <a:off x="1247775" y="3714750"/>
          <a:ext cx="1533525" cy="714375"/>
          <a:chOff x="186" y="309"/>
          <a:chExt cx="120" cy="88"/>
        </a:xfrm>
      </xdr:grpSpPr>
      <xdr:sp macro="" textlink="">
        <xdr:nvSpPr>
          <xdr:cNvPr id="20720" name="Line 26">
            <a:extLst>
              <a:ext uri="{FF2B5EF4-FFF2-40B4-BE49-F238E27FC236}">
                <a16:creationId xmlns:a16="http://schemas.microsoft.com/office/drawing/2014/main" id="{00000000-0008-0000-0500-0000F0500000}"/>
              </a:ext>
            </a:extLst>
          </xdr:cNvPr>
          <xdr:cNvSpPr>
            <a:spLocks noChangeShapeType="1"/>
          </xdr:cNvSpPr>
        </xdr:nvSpPr>
        <xdr:spPr bwMode="auto">
          <a:xfrm>
            <a:off x="186" y="309"/>
            <a:ext cx="0" cy="85"/>
          </a:xfrm>
          <a:prstGeom prst="line">
            <a:avLst/>
          </a:prstGeom>
          <a:noFill/>
          <a:ln w="9525">
            <a:solidFill>
              <a:srgbClr val="000000"/>
            </a:solidFill>
            <a:round/>
            <a:headEnd/>
            <a:tailEnd type="triangle" w="med" len="med"/>
          </a:ln>
        </xdr:spPr>
      </xdr:sp>
      <xdr:sp macro="" textlink="">
        <xdr:nvSpPr>
          <xdr:cNvPr id="20721" name="Line 27">
            <a:extLst>
              <a:ext uri="{FF2B5EF4-FFF2-40B4-BE49-F238E27FC236}">
                <a16:creationId xmlns:a16="http://schemas.microsoft.com/office/drawing/2014/main" id="{00000000-0008-0000-0500-0000F1500000}"/>
              </a:ext>
            </a:extLst>
          </xdr:cNvPr>
          <xdr:cNvSpPr>
            <a:spLocks noChangeShapeType="1"/>
          </xdr:cNvSpPr>
        </xdr:nvSpPr>
        <xdr:spPr bwMode="auto">
          <a:xfrm>
            <a:off x="306" y="342"/>
            <a:ext cx="0" cy="55"/>
          </a:xfrm>
          <a:prstGeom prst="line">
            <a:avLst/>
          </a:prstGeom>
          <a:noFill/>
          <a:ln w="9525">
            <a:solidFill>
              <a:srgbClr val="000000"/>
            </a:solidFill>
            <a:round/>
            <a:headEnd/>
            <a:tailEnd type="triangle" w="med" len="med"/>
          </a:ln>
        </xdr:spPr>
      </xdr:sp>
      <xdr:sp macro="" textlink="">
        <xdr:nvSpPr>
          <xdr:cNvPr id="20722" name="Line 28">
            <a:extLst>
              <a:ext uri="{FF2B5EF4-FFF2-40B4-BE49-F238E27FC236}">
                <a16:creationId xmlns:a16="http://schemas.microsoft.com/office/drawing/2014/main" id="{00000000-0008-0000-0500-0000F2500000}"/>
              </a:ext>
            </a:extLst>
          </xdr:cNvPr>
          <xdr:cNvSpPr>
            <a:spLocks noChangeShapeType="1"/>
          </xdr:cNvSpPr>
        </xdr:nvSpPr>
        <xdr:spPr bwMode="auto">
          <a:xfrm flipH="1">
            <a:off x="186" y="342"/>
            <a:ext cx="120" cy="0"/>
          </a:xfrm>
          <a:prstGeom prst="line">
            <a:avLst/>
          </a:prstGeom>
          <a:noFill/>
          <a:ln w="9525">
            <a:solidFill>
              <a:srgbClr val="000000"/>
            </a:solidFill>
            <a:round/>
            <a:headEnd/>
            <a:tailEnd/>
          </a:ln>
        </xdr:spPr>
      </xdr:sp>
    </xdr:grpSp>
    <xdr:clientData/>
  </xdr:twoCellAnchor>
  <xdr:twoCellAnchor>
    <xdr:from>
      <xdr:col>27</xdr:col>
      <xdr:colOff>323850</xdr:colOff>
      <xdr:row>12</xdr:row>
      <xdr:rowOff>0</xdr:rowOff>
    </xdr:from>
    <xdr:to>
      <xdr:col>32</xdr:col>
      <xdr:colOff>323850</xdr:colOff>
      <xdr:row>12</xdr:row>
      <xdr:rowOff>0</xdr:rowOff>
    </xdr:to>
    <xdr:sp macro="" textlink="">
      <xdr:nvSpPr>
        <xdr:cNvPr id="20717" name="Line 29">
          <a:extLst>
            <a:ext uri="{FF2B5EF4-FFF2-40B4-BE49-F238E27FC236}">
              <a16:creationId xmlns:a16="http://schemas.microsoft.com/office/drawing/2014/main" id="{00000000-0008-0000-0500-0000ED500000}"/>
            </a:ext>
          </a:extLst>
        </xdr:cNvPr>
        <xdr:cNvSpPr>
          <a:spLocks noChangeShapeType="1"/>
        </xdr:cNvSpPr>
      </xdr:nvSpPr>
      <xdr:spPr bwMode="auto">
        <a:xfrm>
          <a:off x="6124575" y="2028825"/>
          <a:ext cx="1057275" cy="0"/>
        </a:xfrm>
        <a:prstGeom prst="line">
          <a:avLst/>
        </a:prstGeom>
        <a:noFill/>
        <a:ln w="9525">
          <a:solidFill>
            <a:srgbClr val="000000"/>
          </a:solidFill>
          <a:prstDash val="dash"/>
          <a:round/>
          <a:headEnd/>
          <a:tailEnd type="triangle" w="med" len="med"/>
        </a:ln>
      </xdr:spPr>
    </xdr:sp>
    <xdr:clientData/>
  </xdr:twoCellAnchor>
  <xdr:twoCellAnchor>
    <xdr:from>
      <xdr:col>18</xdr:col>
      <xdr:colOff>9525</xdr:colOff>
      <xdr:row>29</xdr:row>
      <xdr:rowOff>0</xdr:rowOff>
    </xdr:from>
    <xdr:to>
      <xdr:col>33</xdr:col>
      <xdr:colOff>0</xdr:colOff>
      <xdr:row>29</xdr:row>
      <xdr:rowOff>0</xdr:rowOff>
    </xdr:to>
    <xdr:sp macro="" textlink="">
      <xdr:nvSpPr>
        <xdr:cNvPr id="20718" name="Line 30">
          <a:extLst>
            <a:ext uri="{FF2B5EF4-FFF2-40B4-BE49-F238E27FC236}">
              <a16:creationId xmlns:a16="http://schemas.microsoft.com/office/drawing/2014/main" id="{00000000-0008-0000-0500-0000EE500000}"/>
            </a:ext>
          </a:extLst>
        </xdr:cNvPr>
        <xdr:cNvSpPr>
          <a:spLocks noChangeShapeType="1"/>
        </xdr:cNvSpPr>
      </xdr:nvSpPr>
      <xdr:spPr bwMode="auto">
        <a:xfrm>
          <a:off x="3943350" y="5438775"/>
          <a:ext cx="3238500" cy="0"/>
        </a:xfrm>
        <a:prstGeom prst="line">
          <a:avLst/>
        </a:prstGeom>
        <a:noFill/>
        <a:ln w="9525">
          <a:solidFill>
            <a:srgbClr val="000000"/>
          </a:solidFill>
          <a:prstDash val="dash"/>
          <a:round/>
          <a:headEnd/>
          <a:tailEnd type="triangle" w="med" len="med"/>
        </a:ln>
      </xdr:spPr>
    </xdr:sp>
    <xdr:clientData/>
  </xdr:twoCellAnchor>
  <xdr:twoCellAnchor>
    <xdr:from>
      <xdr:col>17</xdr:col>
      <xdr:colOff>0</xdr:colOff>
      <xdr:row>56</xdr:row>
      <xdr:rowOff>0</xdr:rowOff>
    </xdr:from>
    <xdr:to>
      <xdr:col>33</xdr:col>
      <xdr:colOff>0</xdr:colOff>
      <xdr:row>56</xdr:row>
      <xdr:rowOff>0</xdr:rowOff>
    </xdr:to>
    <xdr:sp macro="" textlink="">
      <xdr:nvSpPr>
        <xdr:cNvPr id="20719" name="Line 31">
          <a:extLst>
            <a:ext uri="{FF2B5EF4-FFF2-40B4-BE49-F238E27FC236}">
              <a16:creationId xmlns:a16="http://schemas.microsoft.com/office/drawing/2014/main" id="{00000000-0008-0000-0500-0000EF500000}"/>
            </a:ext>
          </a:extLst>
        </xdr:cNvPr>
        <xdr:cNvSpPr>
          <a:spLocks noChangeShapeType="1"/>
        </xdr:cNvSpPr>
      </xdr:nvSpPr>
      <xdr:spPr bwMode="auto">
        <a:xfrm>
          <a:off x="3714750" y="10906125"/>
          <a:ext cx="3467100" cy="0"/>
        </a:xfrm>
        <a:prstGeom prst="line">
          <a:avLst/>
        </a:prstGeom>
        <a:noFill/>
        <a:ln w="9525">
          <a:solidFill>
            <a:srgbClr val="000000"/>
          </a:solidFill>
          <a:prstDash val="dash"/>
          <a:round/>
          <a:headEnd/>
          <a:tailEnd type="triangle" w="med" len="med"/>
        </a:ln>
      </xdr:spPr>
    </xdr:sp>
    <xdr:clientData/>
  </xdr:twoCellAnchor>
  <xdr:twoCellAnchor editAs="absolute">
    <xdr:from>
      <xdr:col>1</xdr:col>
      <xdr:colOff>0</xdr:colOff>
      <xdr:row>0</xdr:row>
      <xdr:rowOff>57150</xdr:rowOff>
    </xdr:from>
    <xdr:to>
      <xdr:col>7</xdr:col>
      <xdr:colOff>53550</xdr:colOff>
      <xdr:row>1</xdr:row>
      <xdr:rowOff>113550</xdr:rowOff>
    </xdr:to>
    <xdr:sp macro="" textlink="">
      <xdr:nvSpPr>
        <xdr:cNvPr id="33" name="テキスト ボックス 32">
          <a:hlinkClick xmlns:r="http://schemas.openxmlformats.org/officeDocument/2006/relationships" r:id="rId1" tooltip="データ入力に戻る"/>
          <a:extLst>
            <a:ext uri="{FF2B5EF4-FFF2-40B4-BE49-F238E27FC236}">
              <a16:creationId xmlns:a16="http://schemas.microsoft.com/office/drawing/2014/main" id="{00000000-0008-0000-0500-000021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10</xdr:col>
      <xdr:colOff>47625</xdr:colOff>
      <xdr:row>0</xdr:row>
      <xdr:rowOff>57151</xdr:rowOff>
    </xdr:from>
    <xdr:to>
      <xdr:col>16</xdr:col>
      <xdr:colOff>65175</xdr:colOff>
      <xdr:row>1</xdr:row>
      <xdr:rowOff>114301</xdr:rowOff>
    </xdr:to>
    <xdr:sp macro="" textlink="">
      <xdr:nvSpPr>
        <xdr:cNvPr id="34" name="テキスト ボックス 33">
          <a:hlinkClick xmlns:r="http://schemas.openxmlformats.org/officeDocument/2006/relationships" r:id="rId2" tooltip="分析結果を見る"/>
          <a:extLst>
            <a:ext uri="{FF2B5EF4-FFF2-40B4-BE49-F238E27FC236}">
              <a16:creationId xmlns:a16="http://schemas.microsoft.com/office/drawing/2014/main" id="{00000000-0008-0000-0500-000022000000}"/>
            </a:ext>
          </a:extLst>
        </xdr:cNvPr>
        <xdr:cNvSpPr txBox="1"/>
      </xdr:nvSpPr>
      <xdr:spPr>
        <a:xfrm>
          <a:off x="2171700" y="57151"/>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xdr:twoCellAnchor editAs="absolute">
    <xdr:from>
      <xdr:col>16</xdr:col>
      <xdr:colOff>114300</xdr:colOff>
      <xdr:row>0</xdr:row>
      <xdr:rowOff>57150</xdr:rowOff>
    </xdr:from>
    <xdr:to>
      <xdr:col>22</xdr:col>
      <xdr:colOff>131850</xdr:colOff>
      <xdr:row>1</xdr:row>
      <xdr:rowOff>114300</xdr:rowOff>
    </xdr:to>
    <xdr:sp macro="" textlink="">
      <xdr:nvSpPr>
        <xdr:cNvPr id="35" name="テキスト ボックス 34">
          <a:hlinkClick xmlns:r="http://schemas.openxmlformats.org/officeDocument/2006/relationships" r:id="rId3" tooltip="56部門集計を見る"/>
          <a:extLst>
            <a:ext uri="{FF2B5EF4-FFF2-40B4-BE49-F238E27FC236}">
              <a16:creationId xmlns:a16="http://schemas.microsoft.com/office/drawing/2014/main" id="{00000000-0008-0000-0500-000023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22</xdr:col>
      <xdr:colOff>180975</xdr:colOff>
      <xdr:row>0</xdr:row>
      <xdr:rowOff>57150</xdr:rowOff>
    </xdr:from>
    <xdr:to>
      <xdr:col>28</xdr:col>
      <xdr:colOff>198525</xdr:colOff>
      <xdr:row>1</xdr:row>
      <xdr:rowOff>114300</xdr:rowOff>
    </xdr:to>
    <xdr:sp macro="" textlink="">
      <xdr:nvSpPr>
        <xdr:cNvPr id="36" name="テキスト ボックス 35">
          <a:hlinkClick xmlns:r="http://schemas.openxmlformats.org/officeDocument/2006/relationships" r:id="rId4" tooltip="37部門集計を見る"/>
          <a:extLst>
            <a:ext uri="{FF2B5EF4-FFF2-40B4-BE49-F238E27FC236}">
              <a16:creationId xmlns:a16="http://schemas.microsoft.com/office/drawing/2014/main" id="{00000000-0008-0000-0500-000024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29</xdr:col>
      <xdr:colOff>28575</xdr:colOff>
      <xdr:row>0</xdr:row>
      <xdr:rowOff>57150</xdr:rowOff>
    </xdr:from>
    <xdr:to>
      <xdr:col>35</xdr:col>
      <xdr:colOff>84225</xdr:colOff>
      <xdr:row>1</xdr:row>
      <xdr:rowOff>114300</xdr:rowOff>
    </xdr:to>
    <xdr:sp macro="" textlink="">
      <xdr:nvSpPr>
        <xdr:cNvPr id="37" name="テキスト ボックス 36">
          <a:hlinkClick xmlns:r="http://schemas.openxmlformats.org/officeDocument/2006/relationships" r:id="rId5" tooltip="14部門集計を見る"/>
          <a:extLst>
            <a:ext uri="{FF2B5EF4-FFF2-40B4-BE49-F238E27FC236}">
              <a16:creationId xmlns:a16="http://schemas.microsoft.com/office/drawing/2014/main" id="{00000000-0008-0000-0500-000025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35</xdr:col>
      <xdr:colOff>133350</xdr:colOff>
      <xdr:row>0</xdr:row>
      <xdr:rowOff>57150</xdr:rowOff>
    </xdr:from>
    <xdr:to>
      <xdr:col>41</xdr:col>
      <xdr:colOff>150900</xdr:colOff>
      <xdr:row>1</xdr:row>
      <xdr:rowOff>114300</xdr:rowOff>
    </xdr:to>
    <xdr:sp macro="" textlink="">
      <xdr:nvSpPr>
        <xdr:cNvPr id="38" name="テキスト ボックス 37">
          <a:hlinkClick xmlns:r="http://schemas.openxmlformats.org/officeDocument/2006/relationships" r:id="rId6" tooltip="計算過程を見る"/>
          <a:extLst>
            <a:ext uri="{FF2B5EF4-FFF2-40B4-BE49-F238E27FC236}">
              <a16:creationId xmlns:a16="http://schemas.microsoft.com/office/drawing/2014/main" id="{00000000-0008-0000-0500-000026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xdr:from>
      <xdr:col>16</xdr:col>
      <xdr:colOff>323850</xdr:colOff>
      <xdr:row>38</xdr:row>
      <xdr:rowOff>142875</xdr:rowOff>
    </xdr:from>
    <xdr:to>
      <xdr:col>23</xdr:col>
      <xdr:colOff>0</xdr:colOff>
      <xdr:row>38</xdr:row>
      <xdr:rowOff>142875</xdr:rowOff>
    </xdr:to>
    <xdr:sp macro="" textlink="">
      <xdr:nvSpPr>
        <xdr:cNvPr id="54" name="Line 16">
          <a:extLst>
            <a:ext uri="{FF2B5EF4-FFF2-40B4-BE49-F238E27FC236}">
              <a16:creationId xmlns:a16="http://schemas.microsoft.com/office/drawing/2014/main" id="{00000000-0008-0000-0500-000036000000}"/>
            </a:ext>
          </a:extLst>
        </xdr:cNvPr>
        <xdr:cNvSpPr>
          <a:spLocks noChangeShapeType="1"/>
        </xdr:cNvSpPr>
      </xdr:nvSpPr>
      <xdr:spPr bwMode="auto">
        <a:xfrm flipH="1">
          <a:off x="3657600" y="7658100"/>
          <a:ext cx="1314450" cy="0"/>
        </a:xfrm>
        <a:prstGeom prst="line">
          <a:avLst/>
        </a:prstGeom>
        <a:noFill/>
        <a:ln w="9525">
          <a:solidFill>
            <a:srgbClr val="000000"/>
          </a:solidFill>
          <a:round/>
          <a:headEnd/>
          <a:tailEnd type="triangle" w="med" len="med"/>
        </a:ln>
      </xdr:spPr>
    </xdr:sp>
    <xdr:clientData/>
  </xdr:twoCellAnchor>
  <xdr:twoCellAnchor>
    <xdr:from>
      <xdr:col>18</xdr:col>
      <xdr:colOff>9525</xdr:colOff>
      <xdr:row>29</xdr:row>
      <xdr:rowOff>0</xdr:rowOff>
    </xdr:from>
    <xdr:to>
      <xdr:col>33</xdr:col>
      <xdr:colOff>0</xdr:colOff>
      <xdr:row>29</xdr:row>
      <xdr:rowOff>0</xdr:rowOff>
    </xdr:to>
    <xdr:sp macro="" textlink="">
      <xdr:nvSpPr>
        <xdr:cNvPr id="68" name="Line 30">
          <a:extLst>
            <a:ext uri="{FF2B5EF4-FFF2-40B4-BE49-F238E27FC236}">
              <a16:creationId xmlns:a16="http://schemas.microsoft.com/office/drawing/2014/main" id="{00000000-0008-0000-0500-000044000000}"/>
            </a:ext>
          </a:extLst>
        </xdr:cNvPr>
        <xdr:cNvSpPr>
          <a:spLocks noChangeShapeType="1"/>
        </xdr:cNvSpPr>
      </xdr:nvSpPr>
      <xdr:spPr bwMode="auto">
        <a:xfrm>
          <a:off x="3886200" y="5743575"/>
          <a:ext cx="3238500" cy="0"/>
        </a:xfrm>
        <a:prstGeom prst="line">
          <a:avLst/>
        </a:prstGeom>
        <a:noFill/>
        <a:ln w="9525">
          <a:solidFill>
            <a:srgbClr val="000000"/>
          </a:solidFill>
          <a:prstDash val="dash"/>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257173</xdr:colOff>
      <xdr:row>40</xdr:row>
      <xdr:rowOff>19050</xdr:rowOff>
    </xdr:from>
    <xdr:to>
      <xdr:col>7</xdr:col>
      <xdr:colOff>838199</xdr:colOff>
      <xdr:row>55</xdr:row>
      <xdr:rowOff>200025</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53340</xdr:rowOff>
    </xdr:from>
    <xdr:to>
      <xdr:col>2</xdr:col>
      <xdr:colOff>1124160</xdr:colOff>
      <xdr:row>1</xdr:row>
      <xdr:rowOff>113550</xdr:rowOff>
    </xdr:to>
    <xdr:sp macro="" textlink="">
      <xdr:nvSpPr>
        <xdr:cNvPr id="5" name="テキスト ボックス 4">
          <a:hlinkClick xmlns:r="http://schemas.openxmlformats.org/officeDocument/2006/relationships" r:id="rId2" tooltip="データ入力に戻る"/>
          <a:extLst>
            <a:ext uri="{FF2B5EF4-FFF2-40B4-BE49-F238E27FC236}">
              <a16:creationId xmlns:a16="http://schemas.microsoft.com/office/drawing/2014/main" id="{00000000-0008-0000-0600-000005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129540</xdr:colOff>
      <xdr:row>0</xdr:row>
      <xdr:rowOff>53340</xdr:rowOff>
    </xdr:from>
    <xdr:to>
      <xdr:col>7</xdr:col>
      <xdr:colOff>625245</xdr:colOff>
      <xdr:row>1</xdr:row>
      <xdr:rowOff>114300</xdr:rowOff>
    </xdr:to>
    <xdr:sp macro="" textlink="">
      <xdr:nvSpPr>
        <xdr:cNvPr id="9" name="テキスト ボックス 8">
          <a:hlinkClick xmlns:r="http://schemas.openxmlformats.org/officeDocument/2006/relationships" r:id="rId3" tooltip="37部門集計を見る"/>
          <a:extLst>
            <a:ext uri="{FF2B5EF4-FFF2-40B4-BE49-F238E27FC236}">
              <a16:creationId xmlns:a16="http://schemas.microsoft.com/office/drawing/2014/main" id="{00000000-0008-0000-0600-000009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662940</xdr:colOff>
      <xdr:row>0</xdr:row>
      <xdr:rowOff>53340</xdr:rowOff>
    </xdr:from>
    <xdr:to>
      <xdr:col>10</xdr:col>
      <xdr:colOff>227100</xdr:colOff>
      <xdr:row>1</xdr:row>
      <xdr:rowOff>114300</xdr:rowOff>
    </xdr:to>
    <xdr:sp macro="" textlink="">
      <xdr:nvSpPr>
        <xdr:cNvPr id="10" name="テキスト ボックス 9">
          <a:hlinkClick xmlns:r="http://schemas.openxmlformats.org/officeDocument/2006/relationships" r:id="rId4" tooltip="14部門集計を見る"/>
          <a:extLst>
            <a:ext uri="{FF2B5EF4-FFF2-40B4-BE49-F238E27FC236}">
              <a16:creationId xmlns:a16="http://schemas.microsoft.com/office/drawing/2014/main" id="{00000000-0008-0000-0600-00000A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285750</xdr:colOff>
      <xdr:row>0</xdr:row>
      <xdr:rowOff>53340</xdr:rowOff>
    </xdr:from>
    <xdr:to>
      <xdr:col>12</xdr:col>
      <xdr:colOff>396645</xdr:colOff>
      <xdr:row>1</xdr:row>
      <xdr:rowOff>114300</xdr:rowOff>
    </xdr:to>
    <xdr:sp macro="" textlink="">
      <xdr:nvSpPr>
        <xdr:cNvPr id="11" name="テキスト ボックス 10">
          <a:hlinkClick xmlns:r="http://schemas.openxmlformats.org/officeDocument/2006/relationships" r:id="rId5" tooltip="計算過程を見る"/>
          <a:extLst>
            <a:ext uri="{FF2B5EF4-FFF2-40B4-BE49-F238E27FC236}">
              <a16:creationId xmlns:a16="http://schemas.microsoft.com/office/drawing/2014/main" id="{00000000-0008-0000-0600-00000B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440055</xdr:colOff>
      <xdr:row>0</xdr:row>
      <xdr:rowOff>53340</xdr:rowOff>
    </xdr:from>
    <xdr:to>
      <xdr:col>6</xdr:col>
      <xdr:colOff>91845</xdr:colOff>
      <xdr:row>1</xdr:row>
      <xdr:rowOff>114300</xdr:rowOff>
    </xdr:to>
    <xdr:sp macro="" textlink="">
      <xdr:nvSpPr>
        <xdr:cNvPr id="12" name="テキスト ボックス 11">
          <a:hlinkClick xmlns:r="http://schemas.openxmlformats.org/officeDocument/2006/relationships" r:id="rId6" tooltip="波及フローを見る"/>
          <a:extLst>
            <a:ext uri="{FF2B5EF4-FFF2-40B4-BE49-F238E27FC236}">
              <a16:creationId xmlns:a16="http://schemas.microsoft.com/office/drawing/2014/main" id="{00000000-0008-0000-0600-00000C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1771650</xdr:colOff>
      <xdr:row>0</xdr:row>
      <xdr:rowOff>53340</xdr:rowOff>
    </xdr:from>
    <xdr:to>
      <xdr:col>4</xdr:col>
      <xdr:colOff>402360</xdr:colOff>
      <xdr:row>1</xdr:row>
      <xdr:rowOff>114300</xdr:rowOff>
    </xdr:to>
    <xdr:sp macro="" textlink="">
      <xdr:nvSpPr>
        <xdr:cNvPr id="13" name="テキスト ボックス 12">
          <a:hlinkClick xmlns:r="http://schemas.openxmlformats.org/officeDocument/2006/relationships" r:id="rId7" tooltip="分析結果を見る"/>
          <a:extLst>
            <a:ext uri="{FF2B5EF4-FFF2-40B4-BE49-F238E27FC236}">
              <a16:creationId xmlns:a16="http://schemas.microsoft.com/office/drawing/2014/main" id="{00000000-0008-0000-0600-00000D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45720</xdr:colOff>
          <xdr:row>5</xdr:row>
          <xdr:rowOff>36195</xdr:rowOff>
        </xdr:from>
        <xdr:to>
          <xdr:col>7</xdr:col>
          <xdr:colOff>264795</xdr:colOff>
          <xdr:row>9</xdr:row>
          <xdr:rowOff>112395</xdr:rowOff>
        </xdr:to>
        <xdr:pic>
          <xdr:nvPicPr>
            <xdr:cNvPr id="2052" name="Picture 4">
              <a:extLst>
                <a:ext uri="{FF2B5EF4-FFF2-40B4-BE49-F238E27FC236}">
                  <a16:creationId xmlns:a16="http://schemas.microsoft.com/office/drawing/2014/main" id="{00000000-0008-0000-0600-000004080000}"/>
                </a:ext>
              </a:extLst>
            </xdr:cNvPr>
            <xdr:cNvPicPr>
              <a:picLocks noChangeAspect="1" noChangeArrowheads="1"/>
              <a:extLst>
                <a:ext uri="{84589F7E-364E-4C9E-8A38-B11213B215E9}">
                  <a14:cameraTool cellRange="結果!$C$11:$I$13" spid="_x0000_s37097"/>
                </a:ext>
              </a:extLst>
            </xdr:cNvPicPr>
          </xdr:nvPicPr>
          <xdr:blipFill>
            <a:blip xmlns:r="http://schemas.openxmlformats.org/officeDocument/2006/relationships" r:embed="rId8"/>
            <a:srcRect/>
            <a:stretch>
              <a:fillRect/>
            </a:stretch>
          </xdr:blipFill>
          <xdr:spPr bwMode="auto">
            <a:xfrm>
              <a:off x="205740" y="882015"/>
              <a:ext cx="5857875" cy="685800"/>
            </a:xfrm>
            <a:prstGeom prst="rect">
              <a:avLst/>
            </a:prstGeom>
            <a:solidFill>
              <a:schemeClr val="bg1"/>
            </a:solidFill>
            <a:ln>
              <a:noFill/>
            </a:ln>
            <a:effec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33020</xdr:colOff>
          <xdr:row>11</xdr:row>
          <xdr:rowOff>53975</xdr:rowOff>
        </xdr:from>
        <xdr:to>
          <xdr:col>8</xdr:col>
          <xdr:colOff>95250</xdr:colOff>
          <xdr:row>23</xdr:row>
          <xdr:rowOff>135338</xdr:rowOff>
        </xdr:to>
        <xdr:pic>
          <xdr:nvPicPr>
            <xdr:cNvPr id="2053" name="Picture 5">
              <a:extLst>
                <a:ext uri="{FF2B5EF4-FFF2-40B4-BE49-F238E27FC236}">
                  <a16:creationId xmlns:a16="http://schemas.microsoft.com/office/drawing/2014/main" id="{00000000-0008-0000-0600-000005080000}"/>
                </a:ext>
              </a:extLst>
            </xdr:cNvPr>
            <xdr:cNvPicPr>
              <a:picLocks noChangeAspect="1" noChangeArrowheads="1"/>
              <a:extLst>
                <a:ext uri="{84589F7E-364E-4C9E-8A38-B11213B215E9}">
                  <a14:cameraTool cellRange="結果!$C$16:$J$25" spid="_x0000_s37098"/>
                </a:ext>
              </a:extLst>
            </xdr:cNvPicPr>
          </xdr:nvPicPr>
          <xdr:blipFill>
            <a:blip xmlns:r="http://schemas.openxmlformats.org/officeDocument/2006/relationships" r:embed="rId9"/>
            <a:srcRect/>
            <a:stretch>
              <a:fillRect/>
            </a:stretch>
          </xdr:blipFill>
          <xdr:spPr bwMode="auto">
            <a:xfrm>
              <a:off x="193040" y="1661795"/>
              <a:ext cx="6565900" cy="1906353"/>
            </a:xfrm>
            <a:prstGeom prst="rect">
              <a:avLst/>
            </a:prstGeom>
            <a:solidFill>
              <a:schemeClr val="bg1"/>
            </a:solidFill>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0</xdr:colOff>
      <xdr:row>40</xdr:row>
      <xdr:rowOff>38100</xdr:rowOff>
    </xdr:from>
    <xdr:to>
      <xdr:col>7</xdr:col>
      <xdr:colOff>838201</xdr:colOff>
      <xdr:row>56</xdr:row>
      <xdr:rowOff>9525</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53340</xdr:rowOff>
    </xdr:from>
    <xdr:to>
      <xdr:col>2</xdr:col>
      <xdr:colOff>1124160</xdr:colOff>
      <xdr:row>1</xdr:row>
      <xdr:rowOff>113550</xdr:rowOff>
    </xdr:to>
    <xdr:sp macro="" textlink="">
      <xdr:nvSpPr>
        <xdr:cNvPr id="10" name="テキスト ボックス 9">
          <a:hlinkClick xmlns:r="http://schemas.openxmlformats.org/officeDocument/2006/relationships" r:id="rId2" tooltip="データ入力に戻る"/>
          <a:extLst>
            <a:ext uri="{FF2B5EF4-FFF2-40B4-BE49-F238E27FC236}">
              <a16:creationId xmlns:a16="http://schemas.microsoft.com/office/drawing/2014/main" id="{00000000-0008-0000-0700-00000A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129540</xdr:colOff>
      <xdr:row>0</xdr:row>
      <xdr:rowOff>53340</xdr:rowOff>
    </xdr:from>
    <xdr:to>
      <xdr:col>7</xdr:col>
      <xdr:colOff>625245</xdr:colOff>
      <xdr:row>1</xdr:row>
      <xdr:rowOff>114300</xdr:rowOff>
    </xdr:to>
    <xdr:sp macro="" textlink="">
      <xdr:nvSpPr>
        <xdr:cNvPr id="11" name="テキスト ボックス 10">
          <a:hlinkClick xmlns:r="http://schemas.openxmlformats.org/officeDocument/2006/relationships" r:id="rId3" tooltip="56部門集計を見る"/>
          <a:extLst>
            <a:ext uri="{FF2B5EF4-FFF2-40B4-BE49-F238E27FC236}">
              <a16:creationId xmlns:a16="http://schemas.microsoft.com/office/drawing/2014/main" id="{00000000-0008-0000-0700-00000B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662940</xdr:colOff>
      <xdr:row>0</xdr:row>
      <xdr:rowOff>53340</xdr:rowOff>
    </xdr:from>
    <xdr:to>
      <xdr:col>10</xdr:col>
      <xdr:colOff>227100</xdr:colOff>
      <xdr:row>1</xdr:row>
      <xdr:rowOff>114300</xdr:rowOff>
    </xdr:to>
    <xdr:sp macro="" textlink="">
      <xdr:nvSpPr>
        <xdr:cNvPr id="12" name="テキスト ボックス 11">
          <a:hlinkClick xmlns:r="http://schemas.openxmlformats.org/officeDocument/2006/relationships" r:id="rId4" tooltip="14部門集計を見る"/>
          <a:extLst>
            <a:ext uri="{FF2B5EF4-FFF2-40B4-BE49-F238E27FC236}">
              <a16:creationId xmlns:a16="http://schemas.microsoft.com/office/drawing/2014/main" id="{00000000-0008-0000-0700-00000C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15</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285750</xdr:colOff>
      <xdr:row>0</xdr:row>
      <xdr:rowOff>53340</xdr:rowOff>
    </xdr:from>
    <xdr:to>
      <xdr:col>12</xdr:col>
      <xdr:colOff>396645</xdr:colOff>
      <xdr:row>1</xdr:row>
      <xdr:rowOff>114300</xdr:rowOff>
    </xdr:to>
    <xdr:sp macro="" textlink="">
      <xdr:nvSpPr>
        <xdr:cNvPr id="13" name="テキスト ボックス 12">
          <a:hlinkClick xmlns:r="http://schemas.openxmlformats.org/officeDocument/2006/relationships" r:id="rId5" tooltip="計算過程を見る"/>
          <a:extLst>
            <a:ext uri="{FF2B5EF4-FFF2-40B4-BE49-F238E27FC236}">
              <a16:creationId xmlns:a16="http://schemas.microsoft.com/office/drawing/2014/main" id="{00000000-0008-0000-0700-00000D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440055</xdr:colOff>
      <xdr:row>0</xdr:row>
      <xdr:rowOff>53340</xdr:rowOff>
    </xdr:from>
    <xdr:to>
      <xdr:col>6</xdr:col>
      <xdr:colOff>91845</xdr:colOff>
      <xdr:row>1</xdr:row>
      <xdr:rowOff>114300</xdr:rowOff>
    </xdr:to>
    <xdr:sp macro="" textlink="">
      <xdr:nvSpPr>
        <xdr:cNvPr id="14" name="テキスト ボックス 13">
          <a:hlinkClick xmlns:r="http://schemas.openxmlformats.org/officeDocument/2006/relationships" r:id="rId6" tooltip="波及フローを見る"/>
          <a:extLst>
            <a:ext uri="{FF2B5EF4-FFF2-40B4-BE49-F238E27FC236}">
              <a16:creationId xmlns:a16="http://schemas.microsoft.com/office/drawing/2014/main" id="{00000000-0008-0000-0700-00000E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1771650</xdr:colOff>
      <xdr:row>0</xdr:row>
      <xdr:rowOff>53340</xdr:rowOff>
    </xdr:from>
    <xdr:to>
      <xdr:col>4</xdr:col>
      <xdr:colOff>402360</xdr:colOff>
      <xdr:row>1</xdr:row>
      <xdr:rowOff>114300</xdr:rowOff>
    </xdr:to>
    <xdr:sp macro="" textlink="">
      <xdr:nvSpPr>
        <xdr:cNvPr id="15" name="テキスト ボックス 14">
          <a:hlinkClick xmlns:r="http://schemas.openxmlformats.org/officeDocument/2006/relationships" r:id="rId7" tooltip="分析結果を見る"/>
          <a:extLst>
            <a:ext uri="{FF2B5EF4-FFF2-40B4-BE49-F238E27FC236}">
              <a16:creationId xmlns:a16="http://schemas.microsoft.com/office/drawing/2014/main" id="{00000000-0008-0000-0700-00000F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15241</xdr:colOff>
          <xdr:row>11</xdr:row>
          <xdr:rowOff>38100</xdr:rowOff>
        </xdr:from>
        <xdr:to>
          <xdr:col>7</xdr:col>
          <xdr:colOff>586741</xdr:colOff>
          <xdr:row>24</xdr:row>
          <xdr:rowOff>57150</xdr:rowOff>
        </xdr:to>
        <xdr:pic>
          <xdr:nvPicPr>
            <xdr:cNvPr id="3075" name="Picture 3">
              <a:extLst>
                <a:ext uri="{FF2B5EF4-FFF2-40B4-BE49-F238E27FC236}">
                  <a16:creationId xmlns:a16="http://schemas.microsoft.com/office/drawing/2014/main" id="{00000000-0008-0000-0700-0000030C0000}"/>
                </a:ext>
              </a:extLst>
            </xdr:cNvPr>
            <xdr:cNvPicPr>
              <a:picLocks noChangeAspect="1" noChangeArrowheads="1"/>
              <a:extLst>
                <a:ext uri="{84589F7E-364E-4C9E-8A38-B11213B215E9}">
                  <a14:cameraTool cellRange="結果!$C$16:$J$25" spid="_x0000_s50406"/>
                </a:ext>
              </a:extLst>
            </xdr:cNvPicPr>
          </xdr:nvPicPr>
          <xdr:blipFill>
            <a:blip xmlns:r="http://schemas.openxmlformats.org/officeDocument/2006/relationships" r:embed="rId8">
              <a:lum bright="5000"/>
            </a:blip>
            <a:srcRect/>
            <a:stretch>
              <a:fillRect/>
            </a:stretch>
          </xdr:blipFill>
          <xdr:spPr bwMode="auto">
            <a:xfrm>
              <a:off x="175261" y="1645920"/>
              <a:ext cx="6202680" cy="1990725"/>
            </a:xfrm>
            <a:prstGeom prst="rect">
              <a:avLst/>
            </a:prstGeom>
            <a:solidFill>
              <a:schemeClr val="bg1"/>
            </a:solidFill>
            <a:ln>
              <a:noFill/>
            </a:ln>
            <a:effec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xdr:rowOff>
        </xdr:from>
        <xdr:to>
          <xdr:col>7</xdr:col>
          <xdr:colOff>211455</xdr:colOff>
          <xdr:row>9</xdr:row>
          <xdr:rowOff>95250</xdr:rowOff>
        </xdr:to>
        <xdr:pic>
          <xdr:nvPicPr>
            <xdr:cNvPr id="3076" name="Picture 4">
              <a:extLst>
                <a:ext uri="{FF2B5EF4-FFF2-40B4-BE49-F238E27FC236}">
                  <a16:creationId xmlns:a16="http://schemas.microsoft.com/office/drawing/2014/main" id="{00000000-0008-0000-0700-0000040C0000}"/>
                </a:ext>
              </a:extLst>
            </xdr:cNvPr>
            <xdr:cNvPicPr>
              <a:picLocks noChangeAspect="1" noChangeArrowheads="1"/>
              <a:extLst>
                <a:ext uri="{84589F7E-364E-4C9E-8A38-B11213B215E9}">
                  <a14:cameraTool cellRange="結果!$C$11:$I$13" spid="_x0000_s50407"/>
                </a:ext>
              </a:extLst>
            </xdr:cNvPicPr>
          </xdr:nvPicPr>
          <xdr:blipFill>
            <a:blip xmlns:r="http://schemas.openxmlformats.org/officeDocument/2006/relationships" r:embed="rId9"/>
            <a:srcRect/>
            <a:stretch>
              <a:fillRect/>
            </a:stretch>
          </xdr:blipFill>
          <xdr:spPr bwMode="auto">
            <a:xfrm>
              <a:off x="160020" y="866775"/>
              <a:ext cx="5857875" cy="68008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53340</xdr:colOff>
      <xdr:row>43</xdr:row>
      <xdr:rowOff>19051</xdr:rowOff>
    </xdr:from>
    <xdr:to>
      <xdr:col>7</xdr:col>
      <xdr:colOff>792481</xdr:colOff>
      <xdr:row>56</xdr:row>
      <xdr:rowOff>7620</xdr:rowOff>
    </xdr:to>
    <xdr:graphicFrame macro="">
      <xdr:nvGraphicFramePr>
        <xdr:cNvPr id="4" name="グラフ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2</xdr:col>
      <xdr:colOff>1120350</xdr:colOff>
      <xdr:row>1</xdr:row>
      <xdr:rowOff>113550</xdr:rowOff>
    </xdr:to>
    <xdr:sp macro="" textlink="">
      <xdr:nvSpPr>
        <xdr:cNvPr id="3" name="テキスト ボックス 2">
          <a:hlinkClick xmlns:r="http://schemas.openxmlformats.org/officeDocument/2006/relationships" r:id="rId2" tooltip="データ入力に戻る"/>
          <a:extLst>
            <a:ext uri="{FF2B5EF4-FFF2-40B4-BE49-F238E27FC236}">
              <a16:creationId xmlns:a16="http://schemas.microsoft.com/office/drawing/2014/main" id="{00000000-0008-0000-0800-000003000000}"/>
            </a:ext>
          </a:extLst>
        </xdr:cNvPr>
        <xdr:cNvSpPr txBox="1"/>
      </xdr:nvSpPr>
      <xdr:spPr>
        <a:xfrm>
          <a:off x="152400" y="57150"/>
          <a:ext cx="1368000" cy="20880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twoCellAnchor editAs="absolute">
    <xdr:from>
      <xdr:col>6</xdr:col>
      <xdr:colOff>133350</xdr:colOff>
      <xdr:row>0</xdr:row>
      <xdr:rowOff>57150</xdr:rowOff>
    </xdr:from>
    <xdr:to>
      <xdr:col>7</xdr:col>
      <xdr:colOff>629055</xdr:colOff>
      <xdr:row>1</xdr:row>
      <xdr:rowOff>114300</xdr:rowOff>
    </xdr:to>
    <xdr:sp macro="" textlink="">
      <xdr:nvSpPr>
        <xdr:cNvPr id="5" name="テキスト ボックス 4">
          <a:hlinkClick xmlns:r="http://schemas.openxmlformats.org/officeDocument/2006/relationships" r:id="rId3" tooltip="56部門集計を見る"/>
          <a:extLst>
            <a:ext uri="{FF2B5EF4-FFF2-40B4-BE49-F238E27FC236}">
              <a16:creationId xmlns:a16="http://schemas.microsoft.com/office/drawing/2014/main" id="{00000000-0008-0000-0800-000005000000}"/>
            </a:ext>
          </a:extLst>
        </xdr:cNvPr>
        <xdr:cNvSpPr txBox="1"/>
      </xdr:nvSpPr>
      <xdr:spPr>
        <a:xfrm>
          <a:off x="493395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56</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7</xdr:col>
      <xdr:colOff>666750</xdr:colOff>
      <xdr:row>0</xdr:row>
      <xdr:rowOff>57150</xdr:rowOff>
    </xdr:from>
    <xdr:to>
      <xdr:col>10</xdr:col>
      <xdr:colOff>150900</xdr:colOff>
      <xdr:row>1</xdr:row>
      <xdr:rowOff>114300</xdr:rowOff>
    </xdr:to>
    <xdr:sp macro="" textlink="">
      <xdr:nvSpPr>
        <xdr:cNvPr id="6" name="テキスト ボックス 5">
          <a:hlinkClick xmlns:r="http://schemas.openxmlformats.org/officeDocument/2006/relationships" r:id="rId4" tooltip="37部門集計を見る"/>
          <a:extLst>
            <a:ext uri="{FF2B5EF4-FFF2-40B4-BE49-F238E27FC236}">
              <a16:creationId xmlns:a16="http://schemas.microsoft.com/office/drawing/2014/main" id="{00000000-0008-0000-0800-000006000000}"/>
            </a:ext>
          </a:extLst>
        </xdr:cNvPr>
        <xdr:cNvSpPr txBox="1"/>
      </xdr:nvSpPr>
      <xdr:spPr>
        <a:xfrm>
          <a:off x="631507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00">
              <a:latin typeface="ＭＳ ゴシック" pitchFamily="49" charset="-128"/>
              <a:ea typeface="ＭＳ ゴシック" pitchFamily="49" charset="-128"/>
            </a:rPr>
            <a:t>40</a:t>
          </a:r>
          <a:r>
            <a:rPr kumimoji="1" lang="ja-JP" altLang="en-US" sz="1000">
              <a:latin typeface="ＭＳ ゴシック" pitchFamily="49" charset="-128"/>
              <a:ea typeface="ＭＳ ゴシック" pitchFamily="49" charset="-128"/>
            </a:rPr>
            <a:t>部門集計を見る</a:t>
          </a:r>
        </a:p>
      </xdr:txBody>
    </xdr:sp>
    <xdr:clientData/>
  </xdr:twoCellAnchor>
  <xdr:twoCellAnchor editAs="absolute">
    <xdr:from>
      <xdr:col>10</xdr:col>
      <xdr:colOff>205740</xdr:colOff>
      <xdr:row>0</xdr:row>
      <xdr:rowOff>57150</xdr:rowOff>
    </xdr:from>
    <xdr:to>
      <xdr:col>12</xdr:col>
      <xdr:colOff>324255</xdr:colOff>
      <xdr:row>1</xdr:row>
      <xdr:rowOff>114300</xdr:rowOff>
    </xdr:to>
    <xdr:sp macro="" textlink="">
      <xdr:nvSpPr>
        <xdr:cNvPr id="7" name="テキスト ボックス 6">
          <a:hlinkClick xmlns:r="http://schemas.openxmlformats.org/officeDocument/2006/relationships" r:id="rId5" tooltip="計算過程を見る"/>
          <a:extLst>
            <a:ext uri="{FF2B5EF4-FFF2-40B4-BE49-F238E27FC236}">
              <a16:creationId xmlns:a16="http://schemas.microsoft.com/office/drawing/2014/main" id="{00000000-0008-0000-0800-000007000000}"/>
            </a:ext>
          </a:extLst>
        </xdr:cNvPr>
        <xdr:cNvSpPr txBox="1"/>
      </xdr:nvSpPr>
      <xdr:spPr>
        <a:xfrm>
          <a:off x="76962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計算過程を見る</a:t>
          </a:r>
        </a:p>
      </xdr:txBody>
    </xdr:sp>
    <xdr:clientData/>
  </xdr:twoCellAnchor>
  <xdr:twoCellAnchor editAs="absolute">
    <xdr:from>
      <xdr:col>4</xdr:col>
      <xdr:colOff>436245</xdr:colOff>
      <xdr:row>0</xdr:row>
      <xdr:rowOff>57150</xdr:rowOff>
    </xdr:from>
    <xdr:to>
      <xdr:col>6</xdr:col>
      <xdr:colOff>95655</xdr:colOff>
      <xdr:row>1</xdr:row>
      <xdr:rowOff>114300</xdr:rowOff>
    </xdr:to>
    <xdr:sp macro="" textlink="">
      <xdr:nvSpPr>
        <xdr:cNvPr id="8" name="テキスト ボックス 7">
          <a:hlinkClick xmlns:r="http://schemas.openxmlformats.org/officeDocument/2006/relationships" r:id="rId6" tooltip="波及フローを見る"/>
          <a:extLst>
            <a:ext uri="{FF2B5EF4-FFF2-40B4-BE49-F238E27FC236}">
              <a16:creationId xmlns:a16="http://schemas.microsoft.com/office/drawing/2014/main" id="{00000000-0008-0000-0800-000008000000}"/>
            </a:ext>
          </a:extLst>
        </xdr:cNvPr>
        <xdr:cNvSpPr txBox="1"/>
      </xdr:nvSpPr>
      <xdr:spPr>
        <a:xfrm>
          <a:off x="3552825"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波及フローを見る</a:t>
          </a:r>
        </a:p>
      </xdr:txBody>
    </xdr:sp>
    <xdr:clientData/>
  </xdr:twoCellAnchor>
  <xdr:twoCellAnchor editAs="absolute">
    <xdr:from>
      <xdr:col>2</xdr:col>
      <xdr:colOff>1767840</xdr:colOff>
      <xdr:row>0</xdr:row>
      <xdr:rowOff>57150</xdr:rowOff>
    </xdr:from>
    <xdr:to>
      <xdr:col>4</xdr:col>
      <xdr:colOff>398550</xdr:colOff>
      <xdr:row>1</xdr:row>
      <xdr:rowOff>114300</xdr:rowOff>
    </xdr:to>
    <xdr:sp macro="" textlink="">
      <xdr:nvSpPr>
        <xdr:cNvPr id="9" name="テキスト ボックス 8">
          <a:hlinkClick xmlns:r="http://schemas.openxmlformats.org/officeDocument/2006/relationships" r:id="rId7" tooltip="分析結果を見る"/>
          <a:extLst>
            <a:ext uri="{FF2B5EF4-FFF2-40B4-BE49-F238E27FC236}">
              <a16:creationId xmlns:a16="http://schemas.microsoft.com/office/drawing/2014/main" id="{00000000-0008-0000-0800-000009000000}"/>
            </a:ext>
          </a:extLst>
        </xdr:cNvPr>
        <xdr:cNvSpPr txBox="1"/>
      </xdr:nvSpPr>
      <xdr:spPr>
        <a:xfrm>
          <a:off x="2171700" y="57150"/>
          <a:ext cx="1332000" cy="209550"/>
        </a:xfrm>
        <a:prstGeom prst="rect">
          <a:avLst/>
        </a:prstGeom>
        <a:solidFill>
          <a:schemeClr val="accent6">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00">
              <a:latin typeface="ＭＳ ゴシック" pitchFamily="49" charset="-128"/>
              <a:ea typeface="ＭＳ ゴシック" pitchFamily="49" charset="-128"/>
            </a:rPr>
            <a:t>分析結果を見る</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10</xdr:row>
          <xdr:rowOff>9524</xdr:rowOff>
        </xdr:from>
        <xdr:to>
          <xdr:col>7</xdr:col>
          <xdr:colOff>838199</xdr:colOff>
          <xdr:row>23</xdr:row>
          <xdr:rowOff>16570</xdr:rowOff>
        </xdr:to>
        <xdr:pic>
          <xdr:nvPicPr>
            <xdr:cNvPr id="5125" name="Picture 5">
              <a:extLst>
                <a:ext uri="{FF2B5EF4-FFF2-40B4-BE49-F238E27FC236}">
                  <a16:creationId xmlns:a16="http://schemas.microsoft.com/office/drawing/2014/main" id="{00000000-0008-0000-0800-000005140000}"/>
                </a:ext>
              </a:extLst>
            </xdr:cNvPr>
            <xdr:cNvPicPr>
              <a:picLocks noChangeAspect="1" noChangeArrowheads="1"/>
              <a:extLst>
                <a:ext uri="{84589F7E-364E-4C9E-8A38-B11213B215E9}">
                  <a14:cameraTool cellRange="結果!$C$16:$J$25" spid="_x0000_s26885"/>
                </a:ext>
              </a:extLst>
            </xdr:cNvPicPr>
          </xdr:nvPicPr>
          <xdr:blipFill>
            <a:blip xmlns:r="http://schemas.openxmlformats.org/officeDocument/2006/relationships" r:embed="rId8"/>
            <a:srcRect/>
            <a:stretch>
              <a:fillRect/>
            </a:stretch>
          </xdr:blipFill>
          <xdr:spPr bwMode="auto">
            <a:xfrm>
              <a:off x="180975" y="1619249"/>
              <a:ext cx="6305549" cy="198253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xdr:row>
          <xdr:rowOff>142875</xdr:rowOff>
        </xdr:from>
        <xdr:to>
          <xdr:col>7</xdr:col>
          <xdr:colOff>284480</xdr:colOff>
          <xdr:row>9</xdr:row>
          <xdr:rowOff>34925</xdr:rowOff>
        </xdr:to>
        <xdr:pic>
          <xdr:nvPicPr>
            <xdr:cNvPr id="5126" name="Picture 6">
              <a:extLst>
                <a:ext uri="{FF2B5EF4-FFF2-40B4-BE49-F238E27FC236}">
                  <a16:creationId xmlns:a16="http://schemas.microsoft.com/office/drawing/2014/main" id="{00000000-0008-0000-0800-000006140000}"/>
                </a:ext>
              </a:extLst>
            </xdr:cNvPr>
            <xdr:cNvPicPr>
              <a:picLocks noChangeAspect="1" noChangeArrowheads="1"/>
              <a:extLst>
                <a:ext uri="{84589F7E-364E-4C9E-8A38-B11213B215E9}">
                  <a14:cameraTool cellRange="結果!$C$11:$I$13" spid="_x0000_s26886"/>
                </a:ext>
              </a:extLst>
            </xdr:cNvPicPr>
          </xdr:nvPicPr>
          <xdr:blipFill>
            <a:blip xmlns:r="http://schemas.openxmlformats.org/officeDocument/2006/relationships" r:embed="rId9"/>
            <a:srcRect/>
            <a:stretch>
              <a:fillRect/>
            </a:stretch>
          </xdr:blipFill>
          <xdr:spPr bwMode="auto">
            <a:xfrm>
              <a:off x="190500" y="836295"/>
              <a:ext cx="5892800" cy="6540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absolute">
    <xdr:from>
      <xdr:col>1</xdr:col>
      <xdr:colOff>15240</xdr:colOff>
      <xdr:row>0</xdr:row>
      <xdr:rowOff>57150</xdr:rowOff>
    </xdr:from>
    <xdr:to>
      <xdr:col>3</xdr:col>
      <xdr:colOff>1234650</xdr:colOff>
      <xdr:row>1</xdr:row>
      <xdr:rowOff>113550</xdr:rowOff>
    </xdr:to>
    <xdr:sp macro="" textlink="">
      <xdr:nvSpPr>
        <xdr:cNvPr id="2" name="テキスト ボックス 1">
          <a:hlinkClick xmlns:r="http://schemas.openxmlformats.org/officeDocument/2006/relationships" r:id="rId1" tooltip="データ入力に戻る"/>
          <a:extLst>
            <a:ext uri="{FF2B5EF4-FFF2-40B4-BE49-F238E27FC236}">
              <a16:creationId xmlns:a16="http://schemas.microsoft.com/office/drawing/2014/main" id="{670702FD-2E87-45D0-8B01-4D44E4DD8271}"/>
            </a:ext>
          </a:extLst>
        </xdr:cNvPr>
        <xdr:cNvSpPr txBox="1"/>
      </xdr:nvSpPr>
      <xdr:spPr>
        <a:xfrm>
          <a:off x="180975" y="53340"/>
          <a:ext cx="1381335" cy="212610"/>
        </a:xfrm>
        <a:prstGeom prst="rect">
          <a:avLst/>
        </a:prstGeom>
        <a:solidFill>
          <a:schemeClr val="tx2">
            <a:lumMod val="75000"/>
          </a:schemeClr>
        </a:solidFill>
        <a:ln w="9525" cmpd="sng">
          <a:solidFill>
            <a:schemeClr val="lt1">
              <a:shade val="50000"/>
            </a:schemeClr>
          </a:solidFill>
        </a:ln>
        <a:effectLst/>
        <a:scene3d>
          <a:camera prst="orthographicFront"/>
          <a:lightRig rig="threePt" dir="t">
            <a:rot lat="0" lon="0" rev="2400000"/>
          </a:lightRig>
        </a:scene3d>
        <a:sp3d contourW="12700" prstMaterial="clear">
          <a:bevelT w="50800" h="50800"/>
          <a:extrusionClr>
            <a:schemeClr val="bg1"/>
          </a:extrusionClr>
          <a:contourClr>
            <a:schemeClr val="bg1">
              <a:lumMod val="50000"/>
            </a:schemeClr>
          </a:contour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latin typeface="ＭＳ ゴシック" pitchFamily="49" charset="-128"/>
              <a:ea typeface="ＭＳ ゴシック" pitchFamily="49" charset="-128"/>
            </a:rPr>
            <a:t>データ入力に戻る</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P&#26356;&#26032;&#29992;/02&#26356;&#26032;/R2&#29983;&#29987;&#20998;&#26512;&#12501;&#12449;&#12452;&#12523;.xlsx" TargetMode="External"/><Relationship Id="rId2" Type="http://schemas.openxmlformats.org/officeDocument/2006/relationships/externalLinkPath" Target="file:///K:\1112_&#32113;&#35336;&#35519;&#26619;&#35506;\11%20&#20225;&#30011;&#20998;&#26512;&#25285;&#24403;\060_&#29987;&#26989;&#36899;&#38306;&#34920;\05_R2&#25512;&#35336;\10&#20998;&#26512;&#12484;&#12540;&#12523;\01&#20998;&#26512;&#12484;&#12540;&#12523;\R2&#20998;&#26512;&#12484;&#12540;&#12523;\R2&#29983;&#29987;&#20998;&#26512;&#12501;&#12449;&#12452;&#12523;.xlsx" TargetMode="External"/><Relationship Id="rId1" Type="http://schemas.openxmlformats.org/officeDocument/2006/relationships/externalLinkPath" Target="/1112_&#32113;&#35336;&#35519;&#26619;&#35506;/11%20&#20225;&#30011;&#20998;&#26512;&#25285;&#24403;/013&#29987;&#26989;&#36899;&#38306;&#34920;/05_R2&#25512;&#35336;/10&#20998;&#26512;&#12484;&#12540;&#12523;/01&#20998;&#26512;&#12484;&#12540;&#12523;/R2&#20998;&#26512;&#12484;&#12540;&#12523;/HP&#26356;&#26032;&#29992;/02&#26356;&#26032;/R2&#29983;&#29987;&#20998;&#26512;&#12501;&#12449;&#12452;&#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説明"/>
      <sheetName val="データ入力"/>
      <sheetName val="結果"/>
      <sheetName val="フロー"/>
      <sheetName val="56結果"/>
      <sheetName val="40結果"/>
      <sheetName val="15結果"/>
      <sheetName val="計算"/>
      <sheetName val="各種係数"/>
      <sheetName val="逆行列係数（外生化）"/>
      <sheetName val="逆行列係数"/>
      <sheetName val="56"/>
      <sheetName val="40"/>
      <sheetName val="15"/>
    </sheetNames>
    <sheetDataSet>
      <sheetData sheetId="0"/>
      <sheetData sheetId="1"/>
      <sheetData sheetId="2"/>
      <sheetData sheetId="3"/>
      <sheetData sheetId="4"/>
      <sheetData sheetId="5"/>
      <sheetData sheetId="6"/>
      <sheetData sheetId="7"/>
      <sheetData sheetId="8"/>
      <sheetData sheetId="9">
        <row r="2">
          <cell r="D2" t="str">
            <v>001</v>
          </cell>
          <cell r="E2" t="str">
            <v>002</v>
          </cell>
          <cell r="F2" t="str">
            <v>003</v>
          </cell>
          <cell r="G2" t="str">
            <v>004</v>
          </cell>
          <cell r="H2" t="str">
            <v>005</v>
          </cell>
          <cell r="I2" t="str">
            <v>006</v>
          </cell>
          <cell r="J2" t="str">
            <v>007</v>
          </cell>
          <cell r="K2" t="str">
            <v>008</v>
          </cell>
          <cell r="L2" t="str">
            <v>009</v>
          </cell>
          <cell r="M2" t="str">
            <v>010</v>
          </cell>
          <cell r="N2" t="str">
            <v>011</v>
          </cell>
          <cell r="O2" t="str">
            <v>012</v>
          </cell>
          <cell r="P2" t="str">
            <v>013</v>
          </cell>
          <cell r="Q2" t="str">
            <v>014</v>
          </cell>
          <cell r="R2" t="str">
            <v>015</v>
          </cell>
          <cell r="S2" t="str">
            <v>016</v>
          </cell>
          <cell r="T2" t="str">
            <v>017</v>
          </cell>
          <cell r="U2" t="str">
            <v>018</v>
          </cell>
          <cell r="V2" t="str">
            <v>019</v>
          </cell>
          <cell r="W2" t="str">
            <v>020</v>
          </cell>
          <cell r="X2" t="str">
            <v>021</v>
          </cell>
          <cell r="Y2" t="str">
            <v>022</v>
          </cell>
          <cell r="Z2" t="str">
            <v>023</v>
          </cell>
          <cell r="AA2" t="str">
            <v>024</v>
          </cell>
          <cell r="AB2" t="str">
            <v>025</v>
          </cell>
          <cell r="AC2" t="str">
            <v>026</v>
          </cell>
          <cell r="AD2" t="str">
            <v>027</v>
          </cell>
          <cell r="AE2" t="str">
            <v>028</v>
          </cell>
          <cell r="AF2" t="str">
            <v>029</v>
          </cell>
          <cell r="AG2" t="str">
            <v>030</v>
          </cell>
          <cell r="AH2" t="str">
            <v>031</v>
          </cell>
          <cell r="AI2" t="str">
            <v>032</v>
          </cell>
          <cell r="AJ2" t="str">
            <v>033</v>
          </cell>
          <cell r="AK2" t="str">
            <v>034</v>
          </cell>
          <cell r="AL2" t="str">
            <v>035</v>
          </cell>
          <cell r="AM2" t="str">
            <v>036</v>
          </cell>
          <cell r="AN2" t="str">
            <v>037</v>
          </cell>
          <cell r="AO2" t="str">
            <v>038</v>
          </cell>
          <cell r="AP2" t="str">
            <v>039</v>
          </cell>
          <cell r="AQ2" t="str">
            <v>040</v>
          </cell>
          <cell r="AR2" t="str">
            <v>041</v>
          </cell>
          <cell r="AS2" t="str">
            <v>042</v>
          </cell>
          <cell r="AT2" t="str">
            <v>043</v>
          </cell>
          <cell r="AU2" t="str">
            <v>044</v>
          </cell>
          <cell r="AV2" t="str">
            <v>045</v>
          </cell>
          <cell r="AW2" t="str">
            <v>046</v>
          </cell>
          <cell r="AX2" t="str">
            <v>047</v>
          </cell>
          <cell r="AY2" t="str">
            <v>048</v>
          </cell>
          <cell r="AZ2" t="str">
            <v>049</v>
          </cell>
          <cell r="BA2" t="str">
            <v>050</v>
          </cell>
          <cell r="BB2" t="str">
            <v>051</v>
          </cell>
          <cell r="BC2" t="str">
            <v>052</v>
          </cell>
          <cell r="BD2" t="str">
            <v>053</v>
          </cell>
          <cell r="BE2" t="str">
            <v>054</v>
          </cell>
          <cell r="BF2" t="str">
            <v>055</v>
          </cell>
          <cell r="BG2" t="str">
            <v>056</v>
          </cell>
          <cell r="BH2" t="str">
            <v>057</v>
          </cell>
          <cell r="BI2" t="str">
            <v>058</v>
          </cell>
          <cell r="BJ2" t="str">
            <v>059</v>
          </cell>
          <cell r="BK2" t="str">
            <v>060</v>
          </cell>
          <cell r="BL2" t="str">
            <v>061</v>
          </cell>
          <cell r="BM2" t="str">
            <v>062</v>
          </cell>
          <cell r="BN2" t="str">
            <v>063</v>
          </cell>
          <cell r="BO2" t="str">
            <v>064</v>
          </cell>
          <cell r="BP2" t="str">
            <v>065</v>
          </cell>
          <cell r="BQ2" t="str">
            <v>066</v>
          </cell>
          <cell r="BR2" t="str">
            <v>067</v>
          </cell>
          <cell r="BS2" t="str">
            <v>068</v>
          </cell>
          <cell r="BT2" t="str">
            <v>069</v>
          </cell>
          <cell r="BU2" t="str">
            <v>070</v>
          </cell>
          <cell r="BV2" t="str">
            <v>071</v>
          </cell>
          <cell r="BW2" t="str">
            <v>072</v>
          </cell>
          <cell r="BX2" t="str">
            <v>073</v>
          </cell>
          <cell r="BY2" t="str">
            <v>074</v>
          </cell>
          <cell r="BZ2" t="str">
            <v>075</v>
          </cell>
          <cell r="CA2" t="str">
            <v>076</v>
          </cell>
          <cell r="CB2" t="str">
            <v>077</v>
          </cell>
          <cell r="CC2" t="str">
            <v>078</v>
          </cell>
          <cell r="CD2" t="str">
            <v>079</v>
          </cell>
          <cell r="CE2" t="str">
            <v>080</v>
          </cell>
          <cell r="CF2" t="str">
            <v>081</v>
          </cell>
          <cell r="CG2" t="str">
            <v>082</v>
          </cell>
          <cell r="CH2" t="str">
            <v>083</v>
          </cell>
          <cell r="CI2" t="str">
            <v>084</v>
          </cell>
          <cell r="CJ2" t="str">
            <v>085</v>
          </cell>
          <cell r="CK2" t="str">
            <v>086</v>
          </cell>
          <cell r="CL2" t="str">
            <v>087</v>
          </cell>
          <cell r="CM2" t="str">
            <v>088</v>
          </cell>
          <cell r="CN2" t="str">
            <v>089</v>
          </cell>
          <cell r="CO2" t="str">
            <v>090</v>
          </cell>
          <cell r="CP2" t="str">
            <v>091</v>
          </cell>
          <cell r="CQ2" t="str">
            <v>092</v>
          </cell>
          <cell r="CR2" t="str">
            <v>093</v>
          </cell>
          <cell r="CS2" t="str">
            <v>094</v>
          </cell>
          <cell r="CT2" t="str">
            <v>095</v>
          </cell>
          <cell r="CU2" t="str">
            <v>096</v>
          </cell>
          <cell r="CV2" t="str">
            <v>097</v>
          </cell>
          <cell r="CW2" t="str">
            <v>098</v>
          </cell>
          <cell r="CX2" t="str">
            <v>099</v>
          </cell>
          <cell r="CY2" t="str">
            <v>100</v>
          </cell>
          <cell r="CZ2" t="str">
            <v>101</v>
          </cell>
          <cell r="DA2" t="str">
            <v>102</v>
          </cell>
          <cell r="DB2" t="str">
            <v>103</v>
          </cell>
          <cell r="DC2" t="str">
            <v>104</v>
          </cell>
          <cell r="DD2" t="str">
            <v>105</v>
          </cell>
          <cell r="DE2" t="str">
            <v>106</v>
          </cell>
          <cell r="DF2" t="str">
            <v>107</v>
          </cell>
          <cell r="DG2" t="str">
            <v>108</v>
          </cell>
        </row>
        <row r="116">
          <cell r="D116" t="str">
            <v>001</v>
          </cell>
          <cell r="E116" t="str">
            <v>002</v>
          </cell>
          <cell r="F116" t="str">
            <v>003</v>
          </cell>
          <cell r="G116" t="str">
            <v>004</v>
          </cell>
          <cell r="H116" t="str">
            <v>005</v>
          </cell>
          <cell r="I116" t="str">
            <v>006</v>
          </cell>
          <cell r="J116" t="str">
            <v>007</v>
          </cell>
          <cell r="K116" t="str">
            <v>008</v>
          </cell>
          <cell r="L116" t="str">
            <v>009</v>
          </cell>
          <cell r="M116" t="str">
            <v>010</v>
          </cell>
          <cell r="N116" t="str">
            <v>011</v>
          </cell>
          <cell r="O116" t="str">
            <v>012</v>
          </cell>
          <cell r="P116" t="str">
            <v>013</v>
          </cell>
          <cell r="Q116" t="str">
            <v>014</v>
          </cell>
          <cell r="R116" t="str">
            <v>015</v>
          </cell>
          <cell r="S116" t="str">
            <v>016</v>
          </cell>
          <cell r="T116" t="str">
            <v>017</v>
          </cell>
          <cell r="U116" t="str">
            <v>018</v>
          </cell>
          <cell r="V116" t="str">
            <v>019</v>
          </cell>
          <cell r="W116" t="str">
            <v>020</v>
          </cell>
          <cell r="X116" t="str">
            <v>021</v>
          </cell>
          <cell r="Y116" t="str">
            <v>022</v>
          </cell>
          <cell r="Z116" t="str">
            <v>023</v>
          </cell>
          <cell r="AA116" t="str">
            <v>024</v>
          </cell>
          <cell r="AB116" t="str">
            <v>025</v>
          </cell>
          <cell r="AC116" t="str">
            <v>026</v>
          </cell>
          <cell r="AD116" t="str">
            <v>027</v>
          </cell>
          <cell r="AE116" t="str">
            <v>028</v>
          </cell>
          <cell r="AF116" t="str">
            <v>029</v>
          </cell>
          <cell r="AG116" t="str">
            <v>030</v>
          </cell>
          <cell r="AH116" t="str">
            <v>031</v>
          </cell>
          <cell r="AI116" t="str">
            <v>032</v>
          </cell>
          <cell r="AJ116" t="str">
            <v>033</v>
          </cell>
          <cell r="AK116" t="str">
            <v>034</v>
          </cell>
          <cell r="AL116" t="str">
            <v>035</v>
          </cell>
          <cell r="AM116" t="str">
            <v>036</v>
          </cell>
          <cell r="AN116" t="str">
            <v>037</v>
          </cell>
          <cell r="AO116" t="str">
            <v>038</v>
          </cell>
          <cell r="AP116" t="str">
            <v>039</v>
          </cell>
          <cell r="AQ116" t="str">
            <v>040</v>
          </cell>
          <cell r="AR116" t="str">
            <v>041</v>
          </cell>
          <cell r="AS116" t="str">
            <v>042</v>
          </cell>
          <cell r="AT116" t="str">
            <v>043</v>
          </cell>
          <cell r="AU116" t="str">
            <v>044</v>
          </cell>
          <cell r="AV116" t="str">
            <v>045</v>
          </cell>
          <cell r="AW116" t="str">
            <v>046</v>
          </cell>
          <cell r="AX116" t="str">
            <v>047</v>
          </cell>
          <cell r="AY116" t="str">
            <v>048</v>
          </cell>
          <cell r="AZ116" t="str">
            <v>049</v>
          </cell>
          <cell r="BA116" t="str">
            <v>050</v>
          </cell>
          <cell r="BB116" t="str">
            <v>051</v>
          </cell>
          <cell r="BC116" t="str">
            <v>052</v>
          </cell>
          <cell r="BD116" t="str">
            <v>053</v>
          </cell>
          <cell r="BE116" t="str">
            <v>054</v>
          </cell>
          <cell r="BF116" t="str">
            <v>055</v>
          </cell>
          <cell r="BG116" t="str">
            <v>056</v>
          </cell>
          <cell r="BH116" t="str">
            <v>057</v>
          </cell>
          <cell r="BI116" t="str">
            <v>058</v>
          </cell>
          <cell r="BJ116" t="str">
            <v>059</v>
          </cell>
          <cell r="BK116" t="str">
            <v>060</v>
          </cell>
          <cell r="BL116" t="str">
            <v>061</v>
          </cell>
          <cell r="BM116" t="str">
            <v>062</v>
          </cell>
          <cell r="BN116" t="str">
            <v>063</v>
          </cell>
          <cell r="BO116" t="str">
            <v>064</v>
          </cell>
          <cell r="BP116" t="str">
            <v>065</v>
          </cell>
          <cell r="BQ116" t="str">
            <v>066</v>
          </cell>
          <cell r="BR116" t="str">
            <v>067</v>
          </cell>
          <cell r="BS116" t="str">
            <v>068</v>
          </cell>
          <cell r="BT116" t="str">
            <v>069</v>
          </cell>
          <cell r="BU116" t="str">
            <v>070</v>
          </cell>
          <cell r="BV116" t="str">
            <v>071</v>
          </cell>
          <cell r="BW116" t="str">
            <v>072</v>
          </cell>
          <cell r="BX116" t="str">
            <v>073</v>
          </cell>
          <cell r="BY116" t="str">
            <v>074</v>
          </cell>
          <cell r="BZ116" t="str">
            <v>075</v>
          </cell>
          <cell r="CA116" t="str">
            <v>076</v>
          </cell>
          <cell r="CB116" t="str">
            <v>077</v>
          </cell>
          <cell r="CC116" t="str">
            <v>078</v>
          </cell>
          <cell r="CD116" t="str">
            <v>079</v>
          </cell>
          <cell r="CE116" t="str">
            <v>080</v>
          </cell>
          <cell r="CF116" t="str">
            <v>081</v>
          </cell>
          <cell r="CG116" t="str">
            <v>082</v>
          </cell>
          <cell r="CH116" t="str">
            <v>083</v>
          </cell>
          <cell r="CI116" t="str">
            <v>084</v>
          </cell>
          <cell r="CJ116" t="str">
            <v>085</v>
          </cell>
          <cell r="CK116" t="str">
            <v>086</v>
          </cell>
          <cell r="CL116" t="str">
            <v>087</v>
          </cell>
          <cell r="CM116" t="str">
            <v>088</v>
          </cell>
          <cell r="CN116" t="str">
            <v>089</v>
          </cell>
          <cell r="CO116" t="str">
            <v>090</v>
          </cell>
          <cell r="CP116" t="str">
            <v>091</v>
          </cell>
          <cell r="CQ116" t="str">
            <v>092</v>
          </cell>
          <cell r="CR116" t="str">
            <v>093</v>
          </cell>
          <cell r="CS116" t="str">
            <v>094</v>
          </cell>
          <cell r="CT116" t="str">
            <v>095</v>
          </cell>
          <cell r="CU116" t="str">
            <v>096</v>
          </cell>
          <cell r="CV116" t="str">
            <v>097</v>
          </cell>
          <cell r="CW116" t="str">
            <v>098</v>
          </cell>
          <cell r="CX116" t="str">
            <v>099</v>
          </cell>
          <cell r="CY116" t="str">
            <v>100</v>
          </cell>
          <cell r="CZ116" t="str">
            <v>101</v>
          </cell>
          <cell r="DA116" t="str">
            <v>102</v>
          </cell>
          <cell r="DB116" t="str">
            <v>103</v>
          </cell>
          <cell r="DC116" t="str">
            <v>104</v>
          </cell>
          <cell r="DD116" t="str">
            <v>105</v>
          </cell>
          <cell r="DE116" t="str">
            <v>106</v>
          </cell>
          <cell r="DF116" t="str">
            <v>107</v>
          </cell>
          <cell r="DG116" t="str">
            <v>108</v>
          </cell>
        </row>
      </sheetData>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J87"/>
  <sheetViews>
    <sheetView view="pageBreakPreview" zoomScaleNormal="100" zoomScaleSheetLayoutView="100" workbookViewId="0">
      <pane ySplit="2" topLeftCell="A63" activePane="bottomLeft" state="frozen"/>
      <selection pane="bottomLeft" activeCell="E31" sqref="E31:J31"/>
    </sheetView>
  </sheetViews>
  <sheetFormatPr defaultColWidth="9.140625" defaultRowHeight="12" x14ac:dyDescent="0.15"/>
  <cols>
    <col min="1" max="1" width="2.28515625" style="36" customWidth="1"/>
    <col min="2" max="3" width="2" style="36" customWidth="1"/>
    <col min="4" max="4" width="2.7109375" style="36" customWidth="1"/>
    <col min="5" max="8" width="2" style="36" customWidth="1"/>
    <col min="9" max="9" width="79" style="36" customWidth="1"/>
    <col min="10" max="10" width="2.28515625" style="36" customWidth="1"/>
    <col min="11" max="16384" width="9.140625" style="36"/>
  </cols>
  <sheetData>
    <row r="1" spans="2:9" s="4" customFormat="1" x14ac:dyDescent="0.15">
      <c r="B1" s="32"/>
      <c r="E1" s="32"/>
    </row>
    <row r="2" spans="2:9" s="4" customFormat="1" x14ac:dyDescent="0.15">
      <c r="B2" s="33"/>
      <c r="C2" s="34"/>
      <c r="E2" s="32"/>
    </row>
    <row r="3" spans="2:9" ht="14.25" x14ac:dyDescent="0.15">
      <c r="B3" s="35" t="s">
        <v>0</v>
      </c>
    </row>
    <row r="4" spans="2:9" s="37" customFormat="1" ht="9" x14ac:dyDescent="0.15"/>
    <row r="5" spans="2:9" x14ac:dyDescent="0.15">
      <c r="B5" s="36" t="s">
        <v>1</v>
      </c>
    </row>
    <row r="6" spans="2:9" x14ac:dyDescent="0.15">
      <c r="C6" s="38" t="s">
        <v>2</v>
      </c>
      <c r="E6" s="36" t="s">
        <v>3</v>
      </c>
    </row>
    <row r="7" spans="2:9" x14ac:dyDescent="0.15">
      <c r="C7" s="38"/>
      <c r="D7" s="36" t="s">
        <v>4</v>
      </c>
    </row>
    <row r="8" spans="2:9" x14ac:dyDescent="0.15">
      <c r="E8" s="36" t="s">
        <v>5</v>
      </c>
    </row>
    <row r="9" spans="2:9" x14ac:dyDescent="0.15">
      <c r="D9" s="36" t="s">
        <v>6</v>
      </c>
    </row>
    <row r="10" spans="2:9" x14ac:dyDescent="0.15">
      <c r="E10" s="36" t="s">
        <v>7</v>
      </c>
    </row>
    <row r="11" spans="2:9" x14ac:dyDescent="0.15">
      <c r="D11" s="36" t="s">
        <v>8</v>
      </c>
    </row>
    <row r="12" spans="2:9" x14ac:dyDescent="0.15">
      <c r="E12" s="36" t="s">
        <v>9</v>
      </c>
    </row>
    <row r="13" spans="2:9" ht="8.25" customHeight="1" x14ac:dyDescent="0.15"/>
    <row r="14" spans="2:9" x14ac:dyDescent="0.15">
      <c r="C14" s="38" t="s">
        <v>10</v>
      </c>
      <c r="E14" s="36" t="s">
        <v>11</v>
      </c>
    </row>
    <row r="15" spans="2:9" x14ac:dyDescent="0.15">
      <c r="E15" s="36" t="s">
        <v>12</v>
      </c>
    </row>
    <row r="16" spans="2:9" x14ac:dyDescent="0.15">
      <c r="E16" s="36" t="s">
        <v>13</v>
      </c>
      <c r="I16" s="39"/>
    </row>
    <row r="17" spans="1:10" x14ac:dyDescent="0.15">
      <c r="E17" s="36" t="s">
        <v>14</v>
      </c>
      <c r="I17" s="39"/>
    </row>
    <row r="18" spans="1:10" x14ac:dyDescent="0.15">
      <c r="E18" s="36" t="s">
        <v>15</v>
      </c>
      <c r="I18" s="39"/>
    </row>
    <row r="19" spans="1:10" x14ac:dyDescent="0.15">
      <c r="E19" s="36" t="s">
        <v>16</v>
      </c>
    </row>
    <row r="20" spans="1:10" x14ac:dyDescent="0.15">
      <c r="E20" s="36" t="s">
        <v>17</v>
      </c>
    </row>
    <row r="21" spans="1:10" x14ac:dyDescent="0.15">
      <c r="E21" s="36" t="s">
        <v>18</v>
      </c>
    </row>
    <row r="22" spans="1:10" x14ac:dyDescent="0.15">
      <c r="E22" s="36" t="s">
        <v>19</v>
      </c>
    </row>
    <row r="23" spans="1:10" x14ac:dyDescent="0.15">
      <c r="E23" s="36" t="s">
        <v>20</v>
      </c>
    </row>
    <row r="24" spans="1:10" x14ac:dyDescent="0.15">
      <c r="E24" s="36" t="s">
        <v>21</v>
      </c>
    </row>
    <row r="25" spans="1:10" x14ac:dyDescent="0.15">
      <c r="E25" s="36" t="s">
        <v>22</v>
      </c>
    </row>
    <row r="26" spans="1:10" x14ac:dyDescent="0.15">
      <c r="D26" s="36" t="s">
        <v>23</v>
      </c>
    </row>
    <row r="27" spans="1:10" ht="8.25" customHeight="1" x14ac:dyDescent="0.15"/>
    <row r="28" spans="1:10" x14ac:dyDescent="0.15">
      <c r="C28" s="38" t="s">
        <v>24</v>
      </c>
      <c r="E28" s="36" t="s">
        <v>25</v>
      </c>
    </row>
    <row r="29" spans="1:10" x14ac:dyDescent="0.15">
      <c r="D29" s="36" t="s">
        <v>26</v>
      </c>
    </row>
    <row r="30" spans="1:10" ht="48" x14ac:dyDescent="0.15">
      <c r="A30" s="39" t="s">
        <v>27</v>
      </c>
      <c r="E30" s="762" t="s">
        <v>28</v>
      </c>
      <c r="F30" s="762"/>
      <c r="G30" s="762"/>
      <c r="H30" s="762"/>
      <c r="I30" s="762"/>
      <c r="J30" s="763"/>
    </row>
    <row r="31" spans="1:10" ht="24" x14ac:dyDescent="0.15">
      <c r="A31" s="39" t="s">
        <v>29</v>
      </c>
      <c r="E31" s="762" t="s">
        <v>30</v>
      </c>
      <c r="F31" s="762"/>
      <c r="G31" s="762"/>
      <c r="H31" s="762"/>
      <c r="I31" s="762"/>
      <c r="J31" s="763"/>
    </row>
    <row r="32" spans="1:10" ht="36" x14ac:dyDescent="0.15">
      <c r="A32" s="39" t="s">
        <v>31</v>
      </c>
      <c r="E32" s="762" t="s">
        <v>32</v>
      </c>
      <c r="F32" s="762"/>
      <c r="G32" s="762"/>
      <c r="H32" s="762"/>
      <c r="I32" s="762"/>
      <c r="J32" s="763"/>
    </row>
    <row r="33" spans="1:10" x14ac:dyDescent="0.15">
      <c r="D33" s="36" t="s">
        <v>33</v>
      </c>
    </row>
    <row r="34" spans="1:10" ht="24" x14ac:dyDescent="0.15">
      <c r="A34" s="39" t="s">
        <v>29</v>
      </c>
      <c r="E34" s="762" t="s">
        <v>34</v>
      </c>
      <c r="F34" s="762"/>
      <c r="G34" s="762"/>
      <c r="H34" s="762"/>
      <c r="I34" s="762"/>
      <c r="J34" s="763"/>
    </row>
    <row r="35" spans="1:10" x14ac:dyDescent="0.15">
      <c r="D35" s="36" t="s">
        <v>35</v>
      </c>
    </row>
    <row r="36" spans="1:10" x14ac:dyDescent="0.15">
      <c r="F36" s="36" t="s">
        <v>36</v>
      </c>
    </row>
    <row r="37" spans="1:10" x14ac:dyDescent="0.15">
      <c r="D37" s="36" t="s">
        <v>37</v>
      </c>
    </row>
    <row r="38" spans="1:10" ht="24" x14ac:dyDescent="0.15">
      <c r="A38" s="39" t="s">
        <v>29</v>
      </c>
      <c r="E38" s="762" t="s">
        <v>38</v>
      </c>
      <c r="F38" s="762"/>
      <c r="G38" s="762"/>
      <c r="H38" s="762"/>
      <c r="I38" s="762"/>
      <c r="J38" s="763"/>
    </row>
    <row r="39" spans="1:10" ht="36" x14ac:dyDescent="0.15">
      <c r="A39" s="39" t="s">
        <v>31</v>
      </c>
      <c r="E39" s="36" t="s">
        <v>39</v>
      </c>
      <c r="F39" s="762" t="s">
        <v>40</v>
      </c>
      <c r="G39" s="762"/>
      <c r="H39" s="762"/>
      <c r="I39" s="762"/>
      <c r="J39" s="763"/>
    </row>
    <row r="40" spans="1:10" ht="24" x14ac:dyDescent="0.15">
      <c r="A40" s="39" t="s">
        <v>29</v>
      </c>
      <c r="E40" s="36" t="s">
        <v>39</v>
      </c>
      <c r="F40" s="762" t="s">
        <v>41</v>
      </c>
      <c r="G40" s="762"/>
      <c r="H40" s="762"/>
      <c r="I40" s="762"/>
      <c r="J40" s="763"/>
    </row>
    <row r="41" spans="1:10" x14ac:dyDescent="0.15">
      <c r="D41" s="36" t="s">
        <v>42</v>
      </c>
      <c r="G41" s="40"/>
      <c r="H41" s="36" t="s">
        <v>43</v>
      </c>
    </row>
    <row r="42" spans="1:10" x14ac:dyDescent="0.15">
      <c r="H42" s="36" t="s">
        <v>44</v>
      </c>
    </row>
    <row r="43" spans="1:10" x14ac:dyDescent="0.15">
      <c r="H43" s="36" t="s">
        <v>45</v>
      </c>
    </row>
    <row r="44" spans="1:10" x14ac:dyDescent="0.15">
      <c r="H44" s="36" t="s">
        <v>46</v>
      </c>
    </row>
    <row r="45" spans="1:10" x14ac:dyDescent="0.15">
      <c r="D45" s="36" t="s">
        <v>47</v>
      </c>
    </row>
    <row r="46" spans="1:10" ht="8.25" customHeight="1" x14ac:dyDescent="0.15"/>
    <row r="47" spans="1:10" x14ac:dyDescent="0.15">
      <c r="C47" s="38" t="s">
        <v>48</v>
      </c>
      <c r="E47" s="36" t="s">
        <v>49</v>
      </c>
    </row>
    <row r="48" spans="1:10" ht="8.25" customHeight="1" x14ac:dyDescent="0.15"/>
    <row r="49" spans="1:10" ht="48" x14ac:dyDescent="0.15">
      <c r="A49" s="39" t="s">
        <v>27</v>
      </c>
      <c r="C49" s="41" t="s">
        <v>39</v>
      </c>
      <c r="D49" s="762" t="s">
        <v>50</v>
      </c>
      <c r="E49" s="762"/>
      <c r="F49" s="762"/>
      <c r="G49" s="762"/>
      <c r="H49" s="762"/>
      <c r="I49" s="762"/>
      <c r="J49" s="763"/>
    </row>
    <row r="50" spans="1:10" ht="8.25" customHeight="1" x14ac:dyDescent="0.15"/>
    <row r="51" spans="1:10" x14ac:dyDescent="0.15">
      <c r="B51" s="36" t="s">
        <v>51</v>
      </c>
    </row>
    <row r="52" spans="1:10" x14ac:dyDescent="0.15">
      <c r="C52" s="38" t="s">
        <v>2</v>
      </c>
      <c r="E52" s="36" t="s">
        <v>52</v>
      </c>
    </row>
    <row r="53" spans="1:10" ht="72" x14ac:dyDescent="0.15">
      <c r="A53" s="39" t="s">
        <v>53</v>
      </c>
      <c r="D53" s="762" t="s">
        <v>54</v>
      </c>
      <c r="E53" s="762"/>
      <c r="F53" s="762"/>
      <c r="G53" s="762"/>
      <c r="H53" s="762"/>
      <c r="I53" s="762"/>
      <c r="J53" s="763"/>
    </row>
    <row r="54" spans="1:10" ht="8.25" customHeight="1" x14ac:dyDescent="0.15"/>
    <row r="55" spans="1:10" x14ac:dyDescent="0.15">
      <c r="C55" s="38" t="s">
        <v>10</v>
      </c>
      <c r="E55" s="36" t="s">
        <v>55</v>
      </c>
    </row>
    <row r="56" spans="1:10" ht="24" x14ac:dyDescent="0.15">
      <c r="A56" s="39" t="s">
        <v>29</v>
      </c>
      <c r="C56" s="38"/>
      <c r="D56" s="36" t="s">
        <v>56</v>
      </c>
      <c r="E56" s="762" t="s">
        <v>57</v>
      </c>
      <c r="F56" s="762"/>
      <c r="G56" s="762"/>
      <c r="H56" s="762"/>
      <c r="I56" s="762"/>
      <c r="J56" s="763"/>
    </row>
    <row r="57" spans="1:10" ht="36" x14ac:dyDescent="0.15">
      <c r="A57" s="39" t="s">
        <v>31</v>
      </c>
      <c r="C57" s="38"/>
      <c r="D57" s="36" t="s">
        <v>58</v>
      </c>
      <c r="E57" s="762" t="s">
        <v>59</v>
      </c>
      <c r="F57" s="762"/>
      <c r="G57" s="762"/>
      <c r="H57" s="762"/>
      <c r="I57" s="762"/>
      <c r="J57" s="763"/>
    </row>
    <row r="58" spans="1:10" ht="24" x14ac:dyDescent="0.15">
      <c r="A58" s="39" t="s">
        <v>29</v>
      </c>
      <c r="C58" s="38"/>
      <c r="D58" s="36" t="s">
        <v>60</v>
      </c>
      <c r="E58" s="762" t="s">
        <v>61</v>
      </c>
      <c r="F58" s="762"/>
      <c r="G58" s="762"/>
      <c r="H58" s="762"/>
      <c r="I58" s="762"/>
      <c r="J58" s="763"/>
    </row>
    <row r="59" spans="1:10" ht="36" x14ac:dyDescent="0.15">
      <c r="A59" s="39" t="s">
        <v>31</v>
      </c>
      <c r="C59" s="38"/>
      <c r="D59" s="36" t="s">
        <v>62</v>
      </c>
      <c r="E59" s="762" t="s">
        <v>63</v>
      </c>
      <c r="F59" s="762"/>
      <c r="G59" s="762"/>
      <c r="H59" s="762"/>
      <c r="I59" s="762"/>
      <c r="J59" s="763"/>
    </row>
    <row r="60" spans="1:10" ht="24" x14ac:dyDescent="0.15">
      <c r="A60" s="39" t="s">
        <v>29</v>
      </c>
      <c r="C60" s="38"/>
      <c r="D60" s="36" t="s">
        <v>64</v>
      </c>
      <c r="E60" s="762" t="s">
        <v>65</v>
      </c>
      <c r="F60" s="762"/>
      <c r="G60" s="762"/>
      <c r="H60" s="762"/>
      <c r="I60" s="762"/>
      <c r="J60" s="763"/>
    </row>
    <row r="61" spans="1:10" x14ac:dyDescent="0.15">
      <c r="C61" s="38"/>
      <c r="D61" s="36" t="s">
        <v>66</v>
      </c>
      <c r="E61" s="36" t="s">
        <v>67</v>
      </c>
    </row>
    <row r="62" spans="1:10" ht="36" x14ac:dyDescent="0.15">
      <c r="A62" s="39" t="s">
        <v>31</v>
      </c>
      <c r="C62" s="38"/>
      <c r="D62" s="36" t="s">
        <v>68</v>
      </c>
      <c r="E62" s="762" t="s">
        <v>69</v>
      </c>
      <c r="F62" s="762"/>
      <c r="G62" s="762"/>
      <c r="H62" s="762"/>
      <c r="I62" s="762"/>
      <c r="J62" s="763"/>
    </row>
    <row r="63" spans="1:10" ht="24" x14ac:dyDescent="0.15">
      <c r="A63" s="39" t="s">
        <v>29</v>
      </c>
      <c r="C63" s="38"/>
      <c r="D63" s="36" t="s">
        <v>70</v>
      </c>
      <c r="E63" s="762" t="s">
        <v>71</v>
      </c>
      <c r="F63" s="762"/>
      <c r="G63" s="762"/>
      <c r="H63" s="762"/>
      <c r="I63" s="762"/>
      <c r="J63" s="763"/>
    </row>
    <row r="64" spans="1:10" ht="8.25" customHeight="1" x14ac:dyDescent="0.15"/>
    <row r="65" spans="1:10" x14ac:dyDescent="0.15">
      <c r="C65" s="38" t="s">
        <v>24</v>
      </c>
      <c r="E65" s="36" t="s">
        <v>72</v>
      </c>
    </row>
    <row r="66" spans="1:10" x14ac:dyDescent="0.15">
      <c r="D66" s="36" t="s">
        <v>73</v>
      </c>
    </row>
    <row r="67" spans="1:10" ht="24" x14ac:dyDescent="0.15">
      <c r="A67" s="39" t="s">
        <v>29</v>
      </c>
      <c r="D67" s="41" t="s">
        <v>56</v>
      </c>
      <c r="E67" s="762" t="s">
        <v>74</v>
      </c>
      <c r="F67" s="762"/>
      <c r="G67" s="762"/>
      <c r="H67" s="762"/>
      <c r="I67" s="762"/>
      <c r="J67" s="763"/>
    </row>
    <row r="68" spans="1:10" ht="24" x14ac:dyDescent="0.15">
      <c r="A68" s="39" t="s">
        <v>29</v>
      </c>
      <c r="D68" s="41" t="s">
        <v>58</v>
      </c>
      <c r="E68" s="762" t="s">
        <v>75</v>
      </c>
      <c r="F68" s="762"/>
      <c r="G68" s="762"/>
      <c r="H68" s="762"/>
      <c r="I68" s="762"/>
      <c r="J68" s="763"/>
    </row>
    <row r="69" spans="1:10" ht="48" x14ac:dyDescent="0.15">
      <c r="A69" s="39" t="s">
        <v>27</v>
      </c>
      <c r="D69" s="41" t="s">
        <v>60</v>
      </c>
      <c r="E69" s="762" t="s">
        <v>76</v>
      </c>
      <c r="F69" s="762"/>
      <c r="G69" s="762"/>
      <c r="H69" s="762"/>
      <c r="I69" s="762"/>
      <c r="J69" s="763"/>
    </row>
    <row r="70" spans="1:10" ht="24" x14ac:dyDescent="0.15">
      <c r="A70" s="39" t="s">
        <v>29</v>
      </c>
      <c r="D70" s="41" t="s">
        <v>62</v>
      </c>
      <c r="E70" s="762" t="s">
        <v>77</v>
      </c>
      <c r="F70" s="762"/>
      <c r="G70" s="762"/>
      <c r="H70" s="762"/>
      <c r="I70" s="762"/>
      <c r="J70" s="763"/>
    </row>
    <row r="71" spans="1:10" ht="48.75" customHeight="1" x14ac:dyDescent="0.15">
      <c r="A71" s="39" t="s">
        <v>27</v>
      </c>
      <c r="D71" s="41" t="s">
        <v>64</v>
      </c>
      <c r="E71" s="762" t="s">
        <v>78</v>
      </c>
      <c r="F71" s="762"/>
      <c r="G71" s="762"/>
      <c r="H71" s="762"/>
      <c r="I71" s="762"/>
      <c r="J71" s="763"/>
    </row>
    <row r="72" spans="1:10" ht="8.25" customHeight="1" x14ac:dyDescent="0.15"/>
    <row r="73" spans="1:10" x14ac:dyDescent="0.15">
      <c r="C73" s="38" t="s">
        <v>48</v>
      </c>
      <c r="E73" s="36" t="s">
        <v>79</v>
      </c>
    </row>
    <row r="74" spans="1:10" ht="24" x14ac:dyDescent="0.15">
      <c r="A74" s="39" t="s">
        <v>29</v>
      </c>
      <c r="D74" s="41" t="s">
        <v>56</v>
      </c>
      <c r="E74" s="762" t="s">
        <v>80</v>
      </c>
      <c r="F74" s="762"/>
      <c r="G74" s="762"/>
      <c r="H74" s="762"/>
      <c r="I74" s="762"/>
      <c r="J74" s="763"/>
    </row>
    <row r="75" spans="1:10" x14ac:dyDescent="0.15">
      <c r="D75" s="41" t="s">
        <v>58</v>
      </c>
      <c r="E75" s="36" t="s">
        <v>81</v>
      </c>
    </row>
    <row r="76" spans="1:10" ht="8.25" customHeight="1" x14ac:dyDescent="0.15"/>
    <row r="77" spans="1:10" x14ac:dyDescent="0.15">
      <c r="C77" s="38" t="s">
        <v>82</v>
      </c>
      <c r="E77" s="36" t="s">
        <v>83</v>
      </c>
    </row>
    <row r="78" spans="1:10" ht="24" x14ac:dyDescent="0.15">
      <c r="A78" s="39" t="s">
        <v>29</v>
      </c>
      <c r="D78" s="41" t="s">
        <v>56</v>
      </c>
      <c r="E78" s="762" t="s">
        <v>84</v>
      </c>
      <c r="F78" s="762"/>
      <c r="G78" s="762"/>
      <c r="H78" s="762"/>
      <c r="I78" s="762"/>
      <c r="J78" s="763"/>
    </row>
    <row r="79" spans="1:10" ht="24" x14ac:dyDescent="0.15">
      <c r="A79" s="39" t="s">
        <v>29</v>
      </c>
      <c r="D79" s="41" t="s">
        <v>58</v>
      </c>
      <c r="E79" s="762" t="s">
        <v>85</v>
      </c>
      <c r="F79" s="762"/>
      <c r="G79" s="762"/>
      <c r="H79" s="762"/>
      <c r="I79" s="762"/>
      <c r="J79" s="763"/>
    </row>
    <row r="80" spans="1:10" x14ac:dyDescent="0.15">
      <c r="D80" s="41" t="s">
        <v>60</v>
      </c>
      <c r="E80" s="36" t="s">
        <v>86</v>
      </c>
    </row>
    <row r="81" spans="2:6" ht="8.25" customHeight="1" x14ac:dyDescent="0.15"/>
    <row r="82" spans="2:6" x14ac:dyDescent="0.15">
      <c r="B82" s="36" t="s">
        <v>87</v>
      </c>
    </row>
    <row r="83" spans="2:6" x14ac:dyDescent="0.15">
      <c r="C83" s="36" t="s">
        <v>88</v>
      </c>
    </row>
    <row r="87" spans="2:6" x14ac:dyDescent="0.15">
      <c r="F87" s="42"/>
    </row>
  </sheetData>
  <sheetProtection formatCells="0" formatColumns="0" formatRows="0" sort="0" autoFilter="0" pivotTables="0"/>
  <mergeCells count="24">
    <mergeCell ref="E71:J71"/>
    <mergeCell ref="E70:J70"/>
    <mergeCell ref="E74:J74"/>
    <mergeCell ref="E78:J78"/>
    <mergeCell ref="E79:J79"/>
    <mergeCell ref="E30:J30"/>
    <mergeCell ref="E31:J31"/>
    <mergeCell ref="D49:J49"/>
    <mergeCell ref="D53:J53"/>
    <mergeCell ref="E56:J56"/>
    <mergeCell ref="E57:J57"/>
    <mergeCell ref="E58:J58"/>
    <mergeCell ref="E32:J32"/>
    <mergeCell ref="E34:J34"/>
    <mergeCell ref="E38:J38"/>
    <mergeCell ref="F39:J39"/>
    <mergeCell ref="F40:J40"/>
    <mergeCell ref="E69:J69"/>
    <mergeCell ref="E59:J59"/>
    <mergeCell ref="E60:J60"/>
    <mergeCell ref="E62:J62"/>
    <mergeCell ref="E63:J63"/>
    <mergeCell ref="E67:J67"/>
    <mergeCell ref="E68:J68"/>
  </mergeCells>
  <phoneticPr fontId="14"/>
  <pageMargins left="0.78740157480314965" right="0.78740157480314965" top="0.98425196850393704" bottom="0.98425196850393704"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B1:AJ119"/>
  <sheetViews>
    <sheetView view="pageBreakPreview" zoomScaleNormal="100" zoomScaleSheetLayoutView="100" workbookViewId="0">
      <pane xSplit="6" ySplit="9" topLeftCell="G93" activePane="bottomRight" state="frozen"/>
      <selection pane="topRight"/>
      <selection pane="bottomLeft"/>
      <selection pane="bottomRight" activeCell="G110" sqref="G110"/>
    </sheetView>
  </sheetViews>
  <sheetFormatPr defaultColWidth="9.140625" defaultRowHeight="12" x14ac:dyDescent="0.15"/>
  <cols>
    <col min="1" max="1" width="2.28515625" style="52" customWidth="1"/>
    <col min="2" max="5" width="4.42578125" style="52" customWidth="1"/>
    <col min="6" max="6" width="24.85546875" style="52" customWidth="1"/>
    <col min="7" max="35" width="10.42578125" style="52" customWidth="1"/>
    <col min="36" max="57" width="10.5703125" style="52" customWidth="1"/>
    <col min="58" max="94" width="10" style="52" customWidth="1"/>
    <col min="95" max="16384" width="9.140625" style="52"/>
  </cols>
  <sheetData>
    <row r="1" spans="2:36" s="4" customFormat="1" x14ac:dyDescent="0.15">
      <c r="E1" s="32"/>
    </row>
    <row r="2" spans="2:36" s="4" customFormat="1" ht="12.75" thickBot="1" x14ac:dyDescent="0.2">
      <c r="C2" s="34"/>
      <c r="E2" s="32"/>
    </row>
    <row r="3" spans="2:36" s="43" customFormat="1" ht="12.75" customHeight="1" thickBot="1" x14ac:dyDescent="0.2">
      <c r="G3" s="44" t="s">
        <v>89</v>
      </c>
      <c r="H3" s="49"/>
      <c r="I3" s="887" t="str">
        <f>データ入力!E3</f>
        <v>(例)○○イベント実施に伴う経済波及効果</v>
      </c>
      <c r="J3" s="888"/>
      <c r="K3" s="888"/>
      <c r="L3" s="888"/>
      <c r="M3" s="888"/>
      <c r="N3" s="888"/>
      <c r="O3" s="889"/>
    </row>
    <row r="4" spans="2:36" ht="12.75" thickBot="1" x14ac:dyDescent="0.2">
      <c r="B4" s="43"/>
      <c r="C4" s="43"/>
      <c r="D4" s="43"/>
      <c r="E4" s="43"/>
      <c r="F4" s="43"/>
      <c r="G4" s="110" t="s">
        <v>506</v>
      </c>
      <c r="H4" s="111"/>
      <c r="I4" s="884">
        <f>データ入力!L3</f>
        <v>0</v>
      </c>
      <c r="J4" s="885"/>
      <c r="K4" s="886"/>
      <c r="L4" s="43"/>
      <c r="M4" s="29"/>
      <c r="N4" s="43"/>
      <c r="O4" s="43"/>
      <c r="P4" s="43"/>
      <c r="Q4" s="43"/>
      <c r="R4" s="43"/>
      <c r="S4" s="43"/>
      <c r="T4" s="43"/>
      <c r="U4" s="43"/>
      <c r="V4" s="43"/>
      <c r="W4" s="43"/>
      <c r="X4" s="43"/>
      <c r="Y4" s="43"/>
      <c r="Z4" s="43"/>
      <c r="AA4" s="43"/>
      <c r="AB4" s="43"/>
      <c r="AC4" s="43"/>
      <c r="AD4" s="43"/>
      <c r="AE4" s="43"/>
      <c r="AF4" s="43"/>
      <c r="AG4" s="43"/>
      <c r="AH4" s="43"/>
      <c r="AI4" s="43"/>
      <c r="AJ4" s="51"/>
    </row>
    <row r="6" spans="2:36" x14ac:dyDescent="0.15">
      <c r="B6" s="43"/>
      <c r="C6" s="43"/>
      <c r="D6" s="43"/>
      <c r="E6" s="43"/>
      <c r="F6" s="43"/>
      <c r="G6" s="43"/>
      <c r="H6" s="43"/>
      <c r="I6" s="43"/>
      <c r="J6" s="43"/>
      <c r="K6" s="43"/>
      <c r="L6" s="43"/>
      <c r="M6" s="51"/>
      <c r="N6" s="43"/>
      <c r="O6" s="43"/>
      <c r="P6" s="612" t="str">
        <f>"（単位："&amp;データ入力!L7&amp;"）"</f>
        <v>（単位：万円）</v>
      </c>
      <c r="Q6" s="43"/>
      <c r="R6" s="51"/>
      <c r="S6" s="43"/>
      <c r="T6" s="43"/>
      <c r="U6" s="612"/>
      <c r="V6" s="43"/>
      <c r="W6" s="43"/>
      <c r="X6" s="43"/>
      <c r="Y6" s="43"/>
      <c r="Z6" s="43"/>
      <c r="AA6" s="612" t="str">
        <f>"（単位："&amp;データ入力!L7&amp;"）"</f>
        <v>（単位：万円）</v>
      </c>
      <c r="AB6" s="43"/>
      <c r="AC6" s="43"/>
      <c r="AD6" s="43"/>
      <c r="AE6" s="43"/>
      <c r="AF6" s="43"/>
      <c r="AG6" s="43"/>
      <c r="AH6" s="43"/>
      <c r="AI6" s="51" t="s">
        <v>827</v>
      </c>
      <c r="AJ6" s="43"/>
    </row>
    <row r="7" spans="2:36" x14ac:dyDescent="0.15">
      <c r="B7" s="613"/>
      <c r="C7" s="613"/>
      <c r="D7" s="613"/>
      <c r="E7" s="613"/>
      <c r="F7" s="613"/>
      <c r="G7" s="882" t="s">
        <v>828</v>
      </c>
      <c r="H7" s="615" t="s">
        <v>829</v>
      </c>
      <c r="I7" s="615"/>
      <c r="J7" s="615"/>
      <c r="K7" s="616" t="s">
        <v>830</v>
      </c>
      <c r="L7" s="613"/>
      <c r="M7" s="613"/>
      <c r="N7" s="617" t="s">
        <v>831</v>
      </c>
      <c r="O7" s="618"/>
      <c r="P7" s="619"/>
      <c r="Q7" s="613"/>
      <c r="R7" s="613"/>
      <c r="S7" s="613"/>
      <c r="T7" s="613"/>
      <c r="U7" s="613"/>
      <c r="V7" s="620" t="s">
        <v>832</v>
      </c>
      <c r="W7" s="621"/>
      <c r="X7" s="622"/>
      <c r="Y7" s="623" t="s">
        <v>522</v>
      </c>
      <c r="Z7" s="624"/>
      <c r="AA7" s="625"/>
      <c r="AB7" s="616" t="s">
        <v>830</v>
      </c>
      <c r="AC7" s="616" t="s">
        <v>833</v>
      </c>
      <c r="AD7" s="616" t="s">
        <v>834</v>
      </c>
      <c r="AE7" s="613"/>
      <c r="AF7" s="616" t="s">
        <v>830</v>
      </c>
      <c r="AG7" s="616" t="s">
        <v>833</v>
      </c>
      <c r="AH7" s="616" t="s">
        <v>834</v>
      </c>
      <c r="AI7" s="613"/>
      <c r="AJ7" s="51"/>
    </row>
    <row r="8" spans="2:36" ht="24" customHeight="1" x14ac:dyDescent="0.15">
      <c r="B8" s="626" t="s">
        <v>835</v>
      </c>
      <c r="C8" s="112" t="s">
        <v>836</v>
      </c>
      <c r="D8" s="112" t="s">
        <v>837</v>
      </c>
      <c r="E8" s="112" t="s">
        <v>838</v>
      </c>
      <c r="F8" s="627" t="s">
        <v>577</v>
      </c>
      <c r="G8" s="883"/>
      <c r="H8" s="614" t="s">
        <v>839</v>
      </c>
      <c r="I8" s="614" t="s">
        <v>840</v>
      </c>
      <c r="J8" s="614" t="s">
        <v>841</v>
      </c>
      <c r="K8" s="627" t="s">
        <v>842</v>
      </c>
      <c r="L8" s="627" t="s">
        <v>843</v>
      </c>
      <c r="M8" s="627" t="s">
        <v>844</v>
      </c>
      <c r="N8" s="627" t="s">
        <v>845</v>
      </c>
      <c r="O8" s="627" t="s">
        <v>846</v>
      </c>
      <c r="P8" s="627" t="s">
        <v>847</v>
      </c>
      <c r="Q8" s="627" t="s">
        <v>506</v>
      </c>
      <c r="R8" s="627" t="s">
        <v>848</v>
      </c>
      <c r="S8" s="627" t="s">
        <v>849</v>
      </c>
      <c r="T8" s="627" t="s">
        <v>850</v>
      </c>
      <c r="U8" s="627" t="s">
        <v>851</v>
      </c>
      <c r="V8" s="627" t="s">
        <v>852</v>
      </c>
      <c r="W8" s="627" t="s">
        <v>853</v>
      </c>
      <c r="X8" s="627" t="s">
        <v>854</v>
      </c>
      <c r="Y8" s="627" t="s">
        <v>855</v>
      </c>
      <c r="Z8" s="627" t="s">
        <v>853</v>
      </c>
      <c r="AA8" s="627" t="s">
        <v>854</v>
      </c>
      <c r="AB8" s="627" t="s">
        <v>856</v>
      </c>
      <c r="AC8" s="627" t="s">
        <v>856</v>
      </c>
      <c r="AD8" s="627" t="s">
        <v>856</v>
      </c>
      <c r="AE8" s="627" t="s">
        <v>857</v>
      </c>
      <c r="AF8" s="627" t="s">
        <v>858</v>
      </c>
      <c r="AG8" s="627" t="s">
        <v>858</v>
      </c>
      <c r="AH8" s="627" t="s">
        <v>858</v>
      </c>
      <c r="AI8" s="627" t="s">
        <v>859</v>
      </c>
      <c r="AJ8" s="43"/>
    </row>
    <row r="9" spans="2:36" ht="20.100000000000001" customHeight="1" x14ac:dyDescent="0.15">
      <c r="B9" s="628"/>
      <c r="C9" s="628"/>
      <c r="D9" s="628"/>
      <c r="E9" s="628"/>
      <c r="F9" s="629"/>
      <c r="G9" s="53" t="s">
        <v>860</v>
      </c>
      <c r="H9" s="54" t="s">
        <v>861</v>
      </c>
      <c r="I9" s="53" t="s">
        <v>862</v>
      </c>
      <c r="J9" s="53" t="s">
        <v>863</v>
      </c>
      <c r="K9" s="53" t="s">
        <v>864</v>
      </c>
      <c r="L9" s="53" t="s">
        <v>865</v>
      </c>
      <c r="M9" s="53" t="s">
        <v>866</v>
      </c>
      <c r="N9" s="53" t="s">
        <v>867</v>
      </c>
      <c r="O9" s="53" t="s">
        <v>868</v>
      </c>
      <c r="P9" s="53" t="s">
        <v>869</v>
      </c>
      <c r="Q9" s="53" t="s">
        <v>870</v>
      </c>
      <c r="R9" s="53" t="s">
        <v>871</v>
      </c>
      <c r="S9" s="53" t="s">
        <v>872</v>
      </c>
      <c r="T9" s="53" t="s">
        <v>873</v>
      </c>
      <c r="U9" s="53" t="s">
        <v>874</v>
      </c>
      <c r="V9" s="53" t="s">
        <v>875</v>
      </c>
      <c r="W9" s="53" t="s">
        <v>876</v>
      </c>
      <c r="X9" s="53" t="s">
        <v>877</v>
      </c>
      <c r="Y9" s="53" t="s">
        <v>878</v>
      </c>
      <c r="Z9" s="53" t="s">
        <v>879</v>
      </c>
      <c r="AA9" s="53" t="s">
        <v>880</v>
      </c>
      <c r="AB9" s="53" t="s">
        <v>881</v>
      </c>
      <c r="AC9" s="53" t="s">
        <v>882</v>
      </c>
      <c r="AD9" s="53" t="s">
        <v>883</v>
      </c>
      <c r="AE9" s="53"/>
      <c r="AF9" s="53" t="s">
        <v>884</v>
      </c>
      <c r="AG9" s="53" t="s">
        <v>885</v>
      </c>
      <c r="AH9" s="53" t="s">
        <v>886</v>
      </c>
      <c r="AI9" s="55"/>
      <c r="AJ9" s="43"/>
    </row>
    <row r="10" spans="2:36" x14ac:dyDescent="0.15">
      <c r="B10" s="430" t="s">
        <v>117</v>
      </c>
      <c r="C10" s="430" t="s">
        <v>255</v>
      </c>
      <c r="D10" s="430" t="s">
        <v>255</v>
      </c>
      <c r="E10" s="430" t="s">
        <v>255</v>
      </c>
      <c r="F10" s="630" t="s">
        <v>887</v>
      </c>
      <c r="G10" s="582">
        <f>価格変換!V8</f>
        <v>0</v>
      </c>
      <c r="H10" s="631">
        <f>G10*各種係数!F4</f>
        <v>0</v>
      </c>
      <c r="I10" s="631">
        <f>H10*各種係数!G4</f>
        <v>0</v>
      </c>
      <c r="J10" s="631">
        <f>H10*各種係数!H4</f>
        <v>0</v>
      </c>
      <c r="K10" s="631">
        <f>投入係数!DH118</f>
        <v>0</v>
      </c>
      <c r="L10" s="631">
        <f>K10*各種係数!E4</f>
        <v>0</v>
      </c>
      <c r="M10" s="631">
        <f>K10*各種係数!D4</f>
        <v>0</v>
      </c>
      <c r="N10" s="631">
        <f>逆行列係数!DH119</f>
        <v>0</v>
      </c>
      <c r="O10" s="631">
        <f>N10*各種係数!G4</f>
        <v>0</v>
      </c>
      <c r="P10" s="631">
        <f>N10*各種係数!H4</f>
        <v>0</v>
      </c>
      <c r="Q10" s="613"/>
      <c r="R10" s="632"/>
      <c r="S10" s="631">
        <f>R$118*各種係数!I4</f>
        <v>0</v>
      </c>
      <c r="T10" s="631">
        <f>S10*各種係数!E4</f>
        <v>0</v>
      </c>
      <c r="U10" s="631">
        <f>S10*各種係数!D4</f>
        <v>0</v>
      </c>
      <c r="V10" s="631">
        <f>逆行列係数!DH233</f>
        <v>0</v>
      </c>
      <c r="W10" s="631">
        <f>V10*各種係数!G4</f>
        <v>0</v>
      </c>
      <c r="X10" s="631">
        <f>V10*各種係数!H4</f>
        <v>0</v>
      </c>
      <c r="Y10" s="631">
        <f>H10+N10+V10</f>
        <v>0</v>
      </c>
      <c r="Z10" s="631">
        <f>I10+O10+W10</f>
        <v>0</v>
      </c>
      <c r="AA10" s="631">
        <f>J10+P10+X10</f>
        <v>0</v>
      </c>
      <c r="AB10" s="631">
        <f>H10*各種係数!J4*各種係数!$N$5</f>
        <v>0</v>
      </c>
      <c r="AC10" s="631">
        <f>N10*各種係数!J4*各種係数!$N$5</f>
        <v>0</v>
      </c>
      <c r="AD10" s="631">
        <f>V10*各種係数!J4*各種係数!$N$5</f>
        <v>0</v>
      </c>
      <c r="AE10" s="631">
        <f>SUM(AB10:AD10)</f>
        <v>0</v>
      </c>
      <c r="AF10" s="631">
        <f>H10*各種係数!K4*各種係数!$N$5</f>
        <v>0</v>
      </c>
      <c r="AG10" s="631">
        <f>N10*各種係数!K4*各種係数!$N$5</f>
        <v>0</v>
      </c>
      <c r="AH10" s="631">
        <f>V10*各種係数!K4*各種係数!$N$5</f>
        <v>0</v>
      </c>
      <c r="AI10" s="631">
        <f>SUM(AF10:AH10)</f>
        <v>0</v>
      </c>
      <c r="AJ10" s="43"/>
    </row>
    <row r="11" spans="2:36" x14ac:dyDescent="0.15">
      <c r="B11" s="430" t="s">
        <v>120</v>
      </c>
      <c r="C11" s="430" t="s">
        <v>260</v>
      </c>
      <c r="D11" s="430" t="s">
        <v>260</v>
      </c>
      <c r="E11" s="430" t="s">
        <v>255</v>
      </c>
      <c r="F11" s="630" t="s">
        <v>888</v>
      </c>
      <c r="G11" s="582">
        <f>価格変換!V9</f>
        <v>0</v>
      </c>
      <c r="H11" s="631">
        <f>G11*各種係数!F5</f>
        <v>0</v>
      </c>
      <c r="I11" s="631">
        <f>H11*各種係数!G5</f>
        <v>0</v>
      </c>
      <c r="J11" s="631">
        <f>H11*各種係数!H5</f>
        <v>0</v>
      </c>
      <c r="K11" s="631">
        <f>投入係数!DH119</f>
        <v>0</v>
      </c>
      <c r="L11" s="631">
        <f>K11*各種係数!E5</f>
        <v>0</v>
      </c>
      <c r="M11" s="631">
        <f>K11*各種係数!D5</f>
        <v>0</v>
      </c>
      <c r="N11" s="631">
        <f>逆行列係数!DH120</f>
        <v>0</v>
      </c>
      <c r="O11" s="631">
        <f>N11*各種係数!G5</f>
        <v>0</v>
      </c>
      <c r="P11" s="631">
        <f>N11*各種係数!H5</f>
        <v>0</v>
      </c>
      <c r="Q11" s="613"/>
      <c r="R11" s="632"/>
      <c r="S11" s="631">
        <f>R$118*各種係数!I5</f>
        <v>0</v>
      </c>
      <c r="T11" s="631">
        <f>S11*各種係数!E5</f>
        <v>0</v>
      </c>
      <c r="U11" s="631">
        <f>S11*各種係数!D5</f>
        <v>0</v>
      </c>
      <c r="V11" s="631">
        <f>逆行列係数!DH234</f>
        <v>0</v>
      </c>
      <c r="W11" s="631">
        <f>V11*各種係数!G5</f>
        <v>0</v>
      </c>
      <c r="X11" s="631">
        <f>V11*各種係数!H5</f>
        <v>0</v>
      </c>
      <c r="Y11" s="631">
        <f t="shared" ref="Y11:Y74" si="0">H11+N11+V11</f>
        <v>0</v>
      </c>
      <c r="Z11" s="631">
        <f t="shared" ref="Z11:Z74" si="1">I11+O11+W11</f>
        <v>0</v>
      </c>
      <c r="AA11" s="631">
        <f t="shared" ref="AA11:AA74" si="2">J11+P11+X11</f>
        <v>0</v>
      </c>
      <c r="AB11" s="631">
        <f>H11*各種係数!J5*各種係数!$N$5</f>
        <v>0</v>
      </c>
      <c r="AC11" s="631">
        <f>N11*各種係数!J5*各種係数!$N$5</f>
        <v>0</v>
      </c>
      <c r="AD11" s="631">
        <f>V11*各種係数!J5*各種係数!$N$5</f>
        <v>0</v>
      </c>
      <c r="AE11" s="631">
        <f t="shared" ref="AE11:AE74" si="3">SUM(AB11:AD11)</f>
        <v>0</v>
      </c>
      <c r="AF11" s="631">
        <f>H11*各種係数!K5*各種係数!$N$5</f>
        <v>0</v>
      </c>
      <c r="AG11" s="631">
        <f>N11*各種係数!K5*各種係数!$N$5</f>
        <v>0</v>
      </c>
      <c r="AH11" s="631">
        <f>V11*各種係数!K5*各種係数!$N$5</f>
        <v>0</v>
      </c>
      <c r="AI11" s="631">
        <f t="shared" ref="AI11:AI74" si="4">SUM(AF11:AH11)</f>
        <v>0</v>
      </c>
      <c r="AJ11" s="43"/>
    </row>
    <row r="12" spans="2:36" x14ac:dyDescent="0.15">
      <c r="B12" s="430" t="s">
        <v>124</v>
      </c>
      <c r="C12" s="430" t="s">
        <v>255</v>
      </c>
      <c r="D12" s="430" t="s">
        <v>255</v>
      </c>
      <c r="E12" s="430" t="s">
        <v>255</v>
      </c>
      <c r="F12" s="630" t="s">
        <v>889</v>
      </c>
      <c r="G12" s="582">
        <f>価格変換!V10</f>
        <v>0</v>
      </c>
      <c r="H12" s="631">
        <f>G12*各種係数!F6</f>
        <v>0</v>
      </c>
      <c r="I12" s="631">
        <f>H12*各種係数!G6</f>
        <v>0</v>
      </c>
      <c r="J12" s="631">
        <f>H12*各種係数!H6</f>
        <v>0</v>
      </c>
      <c r="K12" s="631">
        <f>投入係数!DH120</f>
        <v>0</v>
      </c>
      <c r="L12" s="631">
        <f>K12*各種係数!E6</f>
        <v>0</v>
      </c>
      <c r="M12" s="631">
        <f>K12*各種係数!D6</f>
        <v>0</v>
      </c>
      <c r="N12" s="631">
        <f>逆行列係数!DH121</f>
        <v>0</v>
      </c>
      <c r="O12" s="631">
        <f>N12*各種係数!G6</f>
        <v>0</v>
      </c>
      <c r="P12" s="631">
        <f>N12*各種係数!H6</f>
        <v>0</v>
      </c>
      <c r="Q12" s="613"/>
      <c r="R12" s="632"/>
      <c r="S12" s="631">
        <f>R$118*各種係数!I6</f>
        <v>0</v>
      </c>
      <c r="T12" s="631">
        <f>S12*各種係数!E6</f>
        <v>0</v>
      </c>
      <c r="U12" s="631">
        <f>S12*各種係数!D6</f>
        <v>0</v>
      </c>
      <c r="V12" s="631">
        <f>逆行列係数!DH235</f>
        <v>0</v>
      </c>
      <c r="W12" s="631">
        <f>V12*各種係数!G6</f>
        <v>0</v>
      </c>
      <c r="X12" s="631">
        <f>V12*各種係数!H6</f>
        <v>0</v>
      </c>
      <c r="Y12" s="631">
        <f t="shared" si="0"/>
        <v>0</v>
      </c>
      <c r="Z12" s="631">
        <f t="shared" si="1"/>
        <v>0</v>
      </c>
      <c r="AA12" s="631">
        <f t="shared" si="2"/>
        <v>0</v>
      </c>
      <c r="AB12" s="631">
        <f>H12*各種係数!J6*各種係数!$N$5</f>
        <v>0</v>
      </c>
      <c r="AC12" s="631">
        <f>N12*各種係数!J6*各種係数!$N$5</f>
        <v>0</v>
      </c>
      <c r="AD12" s="631">
        <f>V12*各種係数!J6*各種係数!$N$5</f>
        <v>0</v>
      </c>
      <c r="AE12" s="631">
        <f t="shared" si="3"/>
        <v>0</v>
      </c>
      <c r="AF12" s="631">
        <f>H12*各種係数!K6*各種係数!$N$5</f>
        <v>0</v>
      </c>
      <c r="AG12" s="631">
        <f>N12*各種係数!K6*各種係数!$N$5</f>
        <v>0</v>
      </c>
      <c r="AH12" s="631">
        <f>V12*各種係数!K6*各種係数!$N$5</f>
        <v>0</v>
      </c>
      <c r="AI12" s="631">
        <f t="shared" si="4"/>
        <v>0</v>
      </c>
      <c r="AJ12" s="43"/>
    </row>
    <row r="13" spans="2:36" x14ac:dyDescent="0.15">
      <c r="B13" s="430" t="s">
        <v>127</v>
      </c>
      <c r="C13" s="430" t="s">
        <v>262</v>
      </c>
      <c r="D13" s="430" t="s">
        <v>262</v>
      </c>
      <c r="E13" s="430" t="s">
        <v>260</v>
      </c>
      <c r="F13" s="630" t="s">
        <v>890</v>
      </c>
      <c r="G13" s="582">
        <f>価格変換!V11</f>
        <v>0</v>
      </c>
      <c r="H13" s="631">
        <f>G13*各種係数!F7</f>
        <v>0</v>
      </c>
      <c r="I13" s="631">
        <f>H13*各種係数!G7</f>
        <v>0</v>
      </c>
      <c r="J13" s="631">
        <f>H13*各種係数!H7</f>
        <v>0</v>
      </c>
      <c r="K13" s="631">
        <f>投入係数!DH121</f>
        <v>0</v>
      </c>
      <c r="L13" s="631">
        <f>K13*各種係数!E7</f>
        <v>0</v>
      </c>
      <c r="M13" s="631">
        <f>K13*各種係数!D7</f>
        <v>0</v>
      </c>
      <c r="N13" s="631">
        <f>逆行列係数!DH122</f>
        <v>0</v>
      </c>
      <c r="O13" s="631">
        <f>N13*各種係数!G7</f>
        <v>0</v>
      </c>
      <c r="P13" s="631">
        <f>N13*各種係数!H7</f>
        <v>0</v>
      </c>
      <c r="Q13" s="613"/>
      <c r="R13" s="632"/>
      <c r="S13" s="631">
        <f>R$118*各種係数!I7</f>
        <v>0</v>
      </c>
      <c r="T13" s="631">
        <f>S13*各種係数!E7</f>
        <v>0</v>
      </c>
      <c r="U13" s="631">
        <f>S13*各種係数!D7</f>
        <v>0</v>
      </c>
      <c r="V13" s="631">
        <f>逆行列係数!DH236</f>
        <v>0</v>
      </c>
      <c r="W13" s="631">
        <f>V13*各種係数!G7</f>
        <v>0</v>
      </c>
      <c r="X13" s="631">
        <f>V13*各種係数!H7</f>
        <v>0</v>
      </c>
      <c r="Y13" s="631">
        <f t="shared" si="0"/>
        <v>0</v>
      </c>
      <c r="Z13" s="631">
        <f t="shared" si="1"/>
        <v>0</v>
      </c>
      <c r="AA13" s="631">
        <f t="shared" si="2"/>
        <v>0</v>
      </c>
      <c r="AB13" s="631">
        <f>H13*各種係数!J7*各種係数!$N$5</f>
        <v>0</v>
      </c>
      <c r="AC13" s="631">
        <f>N13*各種係数!J7*各種係数!$N$5</f>
        <v>0</v>
      </c>
      <c r="AD13" s="631">
        <f>V13*各種係数!J7*各種係数!$N$5</f>
        <v>0</v>
      </c>
      <c r="AE13" s="631">
        <f t="shared" si="3"/>
        <v>0</v>
      </c>
      <c r="AF13" s="631">
        <f>H13*各種係数!K7*各種係数!$N$5</f>
        <v>0</v>
      </c>
      <c r="AG13" s="631">
        <f>N13*各種係数!K7*各種係数!$N$5</f>
        <v>0</v>
      </c>
      <c r="AH13" s="631">
        <f>V13*各種係数!K7*各種係数!$N$5</f>
        <v>0</v>
      </c>
      <c r="AI13" s="631">
        <f t="shared" si="4"/>
        <v>0</v>
      </c>
      <c r="AJ13" s="43"/>
    </row>
    <row r="14" spans="2:36" s="429" customFormat="1" x14ac:dyDescent="0.15">
      <c r="B14" s="430" t="s">
        <v>130</v>
      </c>
      <c r="C14" s="430" t="s">
        <v>264</v>
      </c>
      <c r="D14" s="430" t="s">
        <v>264</v>
      </c>
      <c r="E14" s="430" t="s">
        <v>262</v>
      </c>
      <c r="F14" s="630" t="s">
        <v>891</v>
      </c>
      <c r="G14" s="582">
        <f>価格変換!V12</f>
        <v>0</v>
      </c>
      <c r="H14" s="633">
        <f>G14*各種係数!F8</f>
        <v>0</v>
      </c>
      <c r="I14" s="633">
        <f>H14*各種係数!G8</f>
        <v>0</v>
      </c>
      <c r="J14" s="633">
        <f>H14*各種係数!H8</f>
        <v>0</v>
      </c>
      <c r="K14" s="633">
        <f>投入係数!DH122</f>
        <v>0</v>
      </c>
      <c r="L14" s="633">
        <f>K14*各種係数!E8</f>
        <v>0</v>
      </c>
      <c r="M14" s="633">
        <f>K14*各種係数!D8</f>
        <v>0</v>
      </c>
      <c r="N14" s="631">
        <f>逆行列係数!DH123</f>
        <v>0</v>
      </c>
      <c r="O14" s="633">
        <f>N14*各種係数!G8</f>
        <v>0</v>
      </c>
      <c r="P14" s="633">
        <f>N14*各種係数!H8</f>
        <v>0</v>
      </c>
      <c r="Q14" s="630"/>
      <c r="R14" s="634"/>
      <c r="S14" s="633">
        <f>R$118*各種係数!I8</f>
        <v>0</v>
      </c>
      <c r="T14" s="633">
        <f>S14*各種係数!E8</f>
        <v>0</v>
      </c>
      <c r="U14" s="633">
        <f>S14*各種係数!D8</f>
        <v>0</v>
      </c>
      <c r="V14" s="631">
        <f>逆行列係数!DH237</f>
        <v>0</v>
      </c>
      <c r="W14" s="633">
        <f>V14*各種係数!G8</f>
        <v>0</v>
      </c>
      <c r="X14" s="633">
        <f>V14*各種係数!H8</f>
        <v>0</v>
      </c>
      <c r="Y14" s="633">
        <f t="shared" si="0"/>
        <v>0</v>
      </c>
      <c r="Z14" s="633">
        <f t="shared" si="1"/>
        <v>0</v>
      </c>
      <c r="AA14" s="633">
        <f t="shared" si="2"/>
        <v>0</v>
      </c>
      <c r="AB14" s="633">
        <f>H14*各種係数!J8*各種係数!$N$5</f>
        <v>0</v>
      </c>
      <c r="AC14" s="633">
        <f>N14*各種係数!J8*各種係数!$N$5</f>
        <v>0</v>
      </c>
      <c r="AD14" s="633">
        <f>V14*各種係数!J8*各種係数!$N$5</f>
        <v>0</v>
      </c>
      <c r="AE14" s="633">
        <f t="shared" si="3"/>
        <v>0</v>
      </c>
      <c r="AF14" s="633">
        <f>H14*各種係数!K8*各種係数!$N$5</f>
        <v>0</v>
      </c>
      <c r="AG14" s="633">
        <f>N14*各種係数!K8*各種係数!$N$5</f>
        <v>0</v>
      </c>
      <c r="AH14" s="633">
        <f>V14*各種係数!K8*各種係数!$N$5</f>
        <v>0</v>
      </c>
      <c r="AI14" s="633">
        <f t="shared" si="4"/>
        <v>0</v>
      </c>
      <c r="AJ14" s="635"/>
    </row>
    <row r="15" spans="2:36" x14ac:dyDescent="0.15">
      <c r="B15" s="430" t="s">
        <v>133</v>
      </c>
      <c r="C15" s="430" t="s">
        <v>266</v>
      </c>
      <c r="D15" s="430" t="s">
        <v>266</v>
      </c>
      <c r="E15" s="430" t="s">
        <v>264</v>
      </c>
      <c r="F15" s="630" t="s">
        <v>892</v>
      </c>
      <c r="G15" s="582">
        <f>価格変換!V13</f>
        <v>0</v>
      </c>
      <c r="H15" s="636">
        <f>G15*各種係数!F9</f>
        <v>0</v>
      </c>
      <c r="I15" s="636">
        <f>H15*各種係数!G9</f>
        <v>0</v>
      </c>
      <c r="J15" s="636">
        <f>H15*各種係数!H9</f>
        <v>0</v>
      </c>
      <c r="K15" s="636">
        <f>投入係数!DH123</f>
        <v>0</v>
      </c>
      <c r="L15" s="636">
        <f>K15*各種係数!E9</f>
        <v>0</v>
      </c>
      <c r="M15" s="636">
        <f>K15*各種係数!D9</f>
        <v>0</v>
      </c>
      <c r="N15" s="631">
        <f>逆行列係数!DH124</f>
        <v>0</v>
      </c>
      <c r="O15" s="636">
        <f>N15*各種係数!G9</f>
        <v>0</v>
      </c>
      <c r="P15" s="636">
        <f>N15*各種係数!H9</f>
        <v>0</v>
      </c>
      <c r="Q15" s="637"/>
      <c r="R15" s="638"/>
      <c r="S15" s="636">
        <f>R$118*各種係数!I9</f>
        <v>0</v>
      </c>
      <c r="T15" s="636">
        <f>S15*各種係数!E9</f>
        <v>0</v>
      </c>
      <c r="U15" s="636">
        <f>S15*各種係数!D9</f>
        <v>0</v>
      </c>
      <c r="V15" s="631">
        <f>逆行列係数!DH238</f>
        <v>0</v>
      </c>
      <c r="W15" s="636">
        <f>V15*各種係数!G9</f>
        <v>0</v>
      </c>
      <c r="X15" s="636">
        <f>V15*各種係数!H9</f>
        <v>0</v>
      </c>
      <c r="Y15" s="636">
        <f t="shared" si="0"/>
        <v>0</v>
      </c>
      <c r="Z15" s="636">
        <f t="shared" si="1"/>
        <v>0</v>
      </c>
      <c r="AA15" s="636">
        <f t="shared" si="2"/>
        <v>0</v>
      </c>
      <c r="AB15" s="636">
        <f>H15*各種係数!J9*各種係数!$N$5</f>
        <v>0</v>
      </c>
      <c r="AC15" s="636">
        <f>N15*各種係数!J9*各種係数!$N$5</f>
        <v>0</v>
      </c>
      <c r="AD15" s="636">
        <f>V15*各種係数!J9*各種係数!$N$5</f>
        <v>0</v>
      </c>
      <c r="AE15" s="636">
        <f t="shared" si="3"/>
        <v>0</v>
      </c>
      <c r="AF15" s="636">
        <f>H15*各種係数!K9*各種係数!$N$5</f>
        <v>0</v>
      </c>
      <c r="AG15" s="636">
        <f>N15*各種係数!K9*各種係数!$N$5</f>
        <v>0</v>
      </c>
      <c r="AH15" s="636">
        <f>V15*各種係数!K9*各種係数!$N$5</f>
        <v>0</v>
      </c>
      <c r="AI15" s="636">
        <f t="shared" si="4"/>
        <v>0</v>
      </c>
      <c r="AJ15" s="43"/>
    </row>
    <row r="16" spans="2:36" x14ac:dyDescent="0.15">
      <c r="B16" s="430" t="s">
        <v>135</v>
      </c>
      <c r="C16" s="430" t="s">
        <v>266</v>
      </c>
      <c r="D16" s="430" t="s">
        <v>266</v>
      </c>
      <c r="E16" s="430" t="s">
        <v>264</v>
      </c>
      <c r="F16" s="630" t="s">
        <v>269</v>
      </c>
      <c r="G16" s="582">
        <f>価格変換!V14</f>
        <v>0</v>
      </c>
      <c r="H16" s="631">
        <f>G16*各種係数!F10</f>
        <v>0</v>
      </c>
      <c r="I16" s="631">
        <f>H16*各種係数!G10</f>
        <v>0</v>
      </c>
      <c r="J16" s="631">
        <f>H16*各種係数!H10</f>
        <v>0</v>
      </c>
      <c r="K16" s="631">
        <f>投入係数!DH124</f>
        <v>0</v>
      </c>
      <c r="L16" s="631">
        <f>K16*各種係数!E10</f>
        <v>0</v>
      </c>
      <c r="M16" s="631">
        <f>K16*各種係数!D10</f>
        <v>0</v>
      </c>
      <c r="N16" s="631">
        <f>逆行列係数!DH125</f>
        <v>0</v>
      </c>
      <c r="O16" s="631">
        <f>N16*各種係数!G10</f>
        <v>0</v>
      </c>
      <c r="P16" s="631">
        <f>N16*各種係数!H10</f>
        <v>0</v>
      </c>
      <c r="Q16" s="613"/>
      <c r="R16" s="632"/>
      <c r="S16" s="631">
        <f>R$118*各種係数!I10</f>
        <v>0</v>
      </c>
      <c r="T16" s="631">
        <f>S16*各種係数!E10</f>
        <v>0</v>
      </c>
      <c r="U16" s="631">
        <f>S16*各種係数!D10</f>
        <v>0</v>
      </c>
      <c r="V16" s="631">
        <f>逆行列係数!DH239</f>
        <v>0</v>
      </c>
      <c r="W16" s="631">
        <f>V16*各種係数!G10</f>
        <v>0</v>
      </c>
      <c r="X16" s="631">
        <f>V16*各種係数!H10</f>
        <v>0</v>
      </c>
      <c r="Y16" s="631">
        <f t="shared" si="0"/>
        <v>0</v>
      </c>
      <c r="Z16" s="631">
        <f t="shared" si="1"/>
        <v>0</v>
      </c>
      <c r="AA16" s="631">
        <f t="shared" si="2"/>
        <v>0</v>
      </c>
      <c r="AB16" s="631">
        <f>H16*各種係数!J10*各種係数!$N$5</f>
        <v>0</v>
      </c>
      <c r="AC16" s="631">
        <f>N16*各種係数!J10*各種係数!$N$5</f>
        <v>0</v>
      </c>
      <c r="AD16" s="631">
        <f>V16*各種係数!J10*各種係数!$N$5</f>
        <v>0</v>
      </c>
      <c r="AE16" s="631">
        <f t="shared" si="3"/>
        <v>0</v>
      </c>
      <c r="AF16" s="631">
        <f>H16*各種係数!K10*各種係数!$N$5</f>
        <v>0</v>
      </c>
      <c r="AG16" s="631">
        <f>N16*各種係数!K10*各種係数!$N$5</f>
        <v>0</v>
      </c>
      <c r="AH16" s="631">
        <f>V16*各種係数!K10*各種係数!$N$5</f>
        <v>0</v>
      </c>
      <c r="AI16" s="631">
        <f t="shared" si="4"/>
        <v>0</v>
      </c>
      <c r="AJ16" s="43"/>
    </row>
    <row r="17" spans="2:35" x14ac:dyDescent="0.15">
      <c r="B17" s="430" t="s">
        <v>137</v>
      </c>
      <c r="C17" s="430" t="s">
        <v>270</v>
      </c>
      <c r="D17" s="430" t="s">
        <v>270</v>
      </c>
      <c r="E17" s="430" t="s">
        <v>266</v>
      </c>
      <c r="F17" s="630" t="s">
        <v>893</v>
      </c>
      <c r="G17" s="582">
        <f>価格変換!V15</f>
        <v>0</v>
      </c>
      <c r="H17" s="631">
        <f>G17*各種係数!F11</f>
        <v>0</v>
      </c>
      <c r="I17" s="631">
        <f>H17*各種係数!G11</f>
        <v>0</v>
      </c>
      <c r="J17" s="631">
        <f>H17*各種係数!H11</f>
        <v>0</v>
      </c>
      <c r="K17" s="631">
        <f>投入係数!DH125</f>
        <v>0</v>
      </c>
      <c r="L17" s="631">
        <f>K17*各種係数!E11</f>
        <v>0</v>
      </c>
      <c r="M17" s="631">
        <f>K17*各種係数!D11</f>
        <v>0</v>
      </c>
      <c r="N17" s="631">
        <f>逆行列係数!DH126</f>
        <v>0</v>
      </c>
      <c r="O17" s="631">
        <f>N17*各種係数!G11</f>
        <v>0</v>
      </c>
      <c r="P17" s="631">
        <f>N17*各種係数!H11</f>
        <v>0</v>
      </c>
      <c r="Q17" s="613"/>
      <c r="R17" s="632"/>
      <c r="S17" s="631">
        <f>R$118*各種係数!I11</f>
        <v>0</v>
      </c>
      <c r="T17" s="631">
        <f>S17*各種係数!E11</f>
        <v>0</v>
      </c>
      <c r="U17" s="631">
        <f>S17*各種係数!D11</f>
        <v>0</v>
      </c>
      <c r="V17" s="631">
        <f>逆行列係数!DH240</f>
        <v>0</v>
      </c>
      <c r="W17" s="631">
        <f>V17*各種係数!G11</f>
        <v>0</v>
      </c>
      <c r="X17" s="631">
        <f>V17*各種係数!H11</f>
        <v>0</v>
      </c>
      <c r="Y17" s="631">
        <f t="shared" si="0"/>
        <v>0</v>
      </c>
      <c r="Z17" s="631">
        <f t="shared" si="1"/>
        <v>0</v>
      </c>
      <c r="AA17" s="631">
        <f t="shared" si="2"/>
        <v>0</v>
      </c>
      <c r="AB17" s="631">
        <f>H17*各種係数!J11*各種係数!$N$5</f>
        <v>0</v>
      </c>
      <c r="AC17" s="631">
        <f>N17*各種係数!J11*各種係数!$N$5</f>
        <v>0</v>
      </c>
      <c r="AD17" s="631">
        <f>V17*各種係数!J11*各種係数!$N$5</f>
        <v>0</v>
      </c>
      <c r="AE17" s="631">
        <f t="shared" si="3"/>
        <v>0</v>
      </c>
      <c r="AF17" s="631">
        <f>H17*各種係数!K11*各種係数!$N$5</f>
        <v>0</v>
      </c>
      <c r="AG17" s="631">
        <f>N17*各種係数!K11*各種係数!$N$5</f>
        <v>0</v>
      </c>
      <c r="AH17" s="631">
        <f>V17*各種係数!K11*各種係数!$N$5</f>
        <v>0</v>
      </c>
      <c r="AI17" s="631">
        <f t="shared" si="4"/>
        <v>0</v>
      </c>
    </row>
    <row r="18" spans="2:35" x14ac:dyDescent="0.15">
      <c r="B18" s="430" t="s">
        <v>139</v>
      </c>
      <c r="C18" s="430" t="s">
        <v>270</v>
      </c>
      <c r="D18" s="430" t="s">
        <v>270</v>
      </c>
      <c r="E18" s="430" t="s">
        <v>266</v>
      </c>
      <c r="F18" s="630" t="s">
        <v>894</v>
      </c>
      <c r="G18" s="582">
        <f>価格変換!V16</f>
        <v>0</v>
      </c>
      <c r="H18" s="631">
        <f>G18*各種係数!F12</f>
        <v>0</v>
      </c>
      <c r="I18" s="631">
        <f>H18*各種係数!G12</f>
        <v>0</v>
      </c>
      <c r="J18" s="631">
        <f>H18*各種係数!H12</f>
        <v>0</v>
      </c>
      <c r="K18" s="631">
        <f>投入係数!DH126</f>
        <v>0</v>
      </c>
      <c r="L18" s="631">
        <f>K18*各種係数!E12</f>
        <v>0</v>
      </c>
      <c r="M18" s="631">
        <f>K18*各種係数!D12</f>
        <v>0</v>
      </c>
      <c r="N18" s="631">
        <f>逆行列係数!DH127</f>
        <v>0</v>
      </c>
      <c r="O18" s="631">
        <f>N18*各種係数!G12</f>
        <v>0</v>
      </c>
      <c r="P18" s="631">
        <f>N18*各種係数!H12</f>
        <v>0</v>
      </c>
      <c r="Q18" s="613"/>
      <c r="R18" s="632"/>
      <c r="S18" s="631">
        <f>R$118*各種係数!I12</f>
        <v>0</v>
      </c>
      <c r="T18" s="631">
        <f>S18*各種係数!E12</f>
        <v>0</v>
      </c>
      <c r="U18" s="631">
        <f>S18*各種係数!D12</f>
        <v>0</v>
      </c>
      <c r="V18" s="631">
        <f>逆行列係数!DH241</f>
        <v>0</v>
      </c>
      <c r="W18" s="631">
        <f>V18*各種係数!G12</f>
        <v>0</v>
      </c>
      <c r="X18" s="631">
        <f>V18*各種係数!H12</f>
        <v>0</v>
      </c>
      <c r="Y18" s="631">
        <f t="shared" si="0"/>
        <v>0</v>
      </c>
      <c r="Z18" s="631">
        <f t="shared" si="1"/>
        <v>0</v>
      </c>
      <c r="AA18" s="631">
        <f t="shared" si="2"/>
        <v>0</v>
      </c>
      <c r="AB18" s="631">
        <f>H18*各種係数!J12*各種係数!$N$5</f>
        <v>0</v>
      </c>
      <c r="AC18" s="631">
        <f>N18*各種係数!J12*各種係数!$N$5</f>
        <v>0</v>
      </c>
      <c r="AD18" s="631">
        <f>V18*各種係数!J12*各種係数!$N$5</f>
        <v>0</v>
      </c>
      <c r="AE18" s="631">
        <f t="shared" si="3"/>
        <v>0</v>
      </c>
      <c r="AF18" s="631">
        <f>H18*各種係数!K12*各種係数!$N$5</f>
        <v>0</v>
      </c>
      <c r="AG18" s="631">
        <f>N18*各種係数!K12*各種係数!$N$5</f>
        <v>0</v>
      </c>
      <c r="AH18" s="631">
        <f>V18*各種係数!K12*各種係数!$N$5</f>
        <v>0</v>
      </c>
      <c r="AI18" s="631">
        <f t="shared" si="4"/>
        <v>0</v>
      </c>
    </row>
    <row r="19" spans="2:35" x14ac:dyDescent="0.15">
      <c r="B19" s="430" t="s">
        <v>140</v>
      </c>
      <c r="C19" s="430" t="s">
        <v>270</v>
      </c>
      <c r="D19" s="430" t="s">
        <v>270</v>
      </c>
      <c r="E19" s="430" t="s">
        <v>266</v>
      </c>
      <c r="F19" s="630" t="s">
        <v>895</v>
      </c>
      <c r="G19" s="582">
        <f>価格変換!V17</f>
        <v>0</v>
      </c>
      <c r="H19" s="631">
        <f>G19*各種係数!F13</f>
        <v>0</v>
      </c>
      <c r="I19" s="631">
        <f>H19*各種係数!G13</f>
        <v>0</v>
      </c>
      <c r="J19" s="631">
        <f>H19*各種係数!H13</f>
        <v>0</v>
      </c>
      <c r="K19" s="631">
        <f>投入係数!DH127</f>
        <v>0</v>
      </c>
      <c r="L19" s="631">
        <f>K19*各種係数!E13</f>
        <v>0</v>
      </c>
      <c r="M19" s="631">
        <f>K19*各種係数!D13</f>
        <v>0</v>
      </c>
      <c r="N19" s="631">
        <f>逆行列係数!DH128</f>
        <v>0</v>
      </c>
      <c r="O19" s="631">
        <f>N19*各種係数!G13</f>
        <v>0</v>
      </c>
      <c r="P19" s="631">
        <f>N19*各種係数!H13</f>
        <v>0</v>
      </c>
      <c r="Q19" s="613"/>
      <c r="R19" s="632"/>
      <c r="S19" s="631">
        <f>R$118*各種係数!I13</f>
        <v>0</v>
      </c>
      <c r="T19" s="631">
        <f>S19*各種係数!E13</f>
        <v>0</v>
      </c>
      <c r="U19" s="631">
        <f>S19*各種係数!D13</f>
        <v>0</v>
      </c>
      <c r="V19" s="631">
        <f>逆行列係数!DH242</f>
        <v>0</v>
      </c>
      <c r="W19" s="631">
        <f>V19*各種係数!G13</f>
        <v>0</v>
      </c>
      <c r="X19" s="631">
        <f>V19*各種係数!H13</f>
        <v>0</v>
      </c>
      <c r="Y19" s="631">
        <f t="shared" si="0"/>
        <v>0</v>
      </c>
      <c r="Z19" s="631">
        <f t="shared" si="1"/>
        <v>0</v>
      </c>
      <c r="AA19" s="631">
        <f t="shared" si="2"/>
        <v>0</v>
      </c>
      <c r="AB19" s="631">
        <f>H19*各種係数!J13*各種係数!$N$5</f>
        <v>0</v>
      </c>
      <c r="AC19" s="631">
        <f>N19*各種係数!J13*各種係数!$N$5</f>
        <v>0</v>
      </c>
      <c r="AD19" s="631">
        <f>V19*各種係数!J13*各種係数!$N$5</f>
        <v>0</v>
      </c>
      <c r="AE19" s="631">
        <f t="shared" si="3"/>
        <v>0</v>
      </c>
      <c r="AF19" s="631">
        <f>H19*各種係数!K13*各種係数!$N$5</f>
        <v>0</v>
      </c>
      <c r="AG19" s="631">
        <f>N19*各種係数!K13*各種係数!$N$5</f>
        <v>0</v>
      </c>
      <c r="AH19" s="631">
        <f>V19*各種係数!K13*各種係数!$N$5</f>
        <v>0</v>
      </c>
      <c r="AI19" s="631">
        <f t="shared" si="4"/>
        <v>0</v>
      </c>
    </row>
    <row r="20" spans="2:35" x14ac:dyDescent="0.15">
      <c r="B20" s="430" t="s">
        <v>142</v>
      </c>
      <c r="C20" s="430" t="s">
        <v>270</v>
      </c>
      <c r="D20" s="430" t="s">
        <v>270</v>
      </c>
      <c r="E20" s="430" t="s">
        <v>266</v>
      </c>
      <c r="F20" s="630" t="s">
        <v>275</v>
      </c>
      <c r="G20" s="582">
        <f>価格変換!V18</f>
        <v>0</v>
      </c>
      <c r="H20" s="631">
        <f>G20*各種係数!F14</f>
        <v>0</v>
      </c>
      <c r="I20" s="631">
        <f>H20*各種係数!G14</f>
        <v>0</v>
      </c>
      <c r="J20" s="631">
        <f>H20*各種係数!H14</f>
        <v>0</v>
      </c>
      <c r="K20" s="631">
        <f>投入係数!DH128</f>
        <v>0</v>
      </c>
      <c r="L20" s="631">
        <f>K20*各種係数!E14</f>
        <v>0</v>
      </c>
      <c r="M20" s="631">
        <f>K20*各種係数!D14</f>
        <v>0</v>
      </c>
      <c r="N20" s="631">
        <f>逆行列係数!DH129</f>
        <v>0</v>
      </c>
      <c r="O20" s="631">
        <f>N20*各種係数!G14</f>
        <v>0</v>
      </c>
      <c r="P20" s="631">
        <f>N20*各種係数!H14</f>
        <v>0</v>
      </c>
      <c r="Q20" s="613"/>
      <c r="R20" s="632"/>
      <c r="S20" s="631">
        <f>R$118*各種係数!I14</f>
        <v>0</v>
      </c>
      <c r="T20" s="631">
        <f>S20*各種係数!E14</f>
        <v>0</v>
      </c>
      <c r="U20" s="631">
        <f>S20*各種係数!D14</f>
        <v>0</v>
      </c>
      <c r="V20" s="631">
        <f>逆行列係数!DH243</f>
        <v>0</v>
      </c>
      <c r="W20" s="631">
        <f>V20*各種係数!G14</f>
        <v>0</v>
      </c>
      <c r="X20" s="631">
        <f>V20*各種係数!H14</f>
        <v>0</v>
      </c>
      <c r="Y20" s="631">
        <f t="shared" si="0"/>
        <v>0</v>
      </c>
      <c r="Z20" s="631">
        <f t="shared" si="1"/>
        <v>0</v>
      </c>
      <c r="AA20" s="631">
        <f t="shared" si="2"/>
        <v>0</v>
      </c>
      <c r="AB20" s="631">
        <f>H20*各種係数!J14*各種係数!$N$5</f>
        <v>0</v>
      </c>
      <c r="AC20" s="631">
        <f>N20*各種係数!J14*各種係数!$N$5</f>
        <v>0</v>
      </c>
      <c r="AD20" s="631">
        <f>V20*各種係数!J14*各種係数!$N$5</f>
        <v>0</v>
      </c>
      <c r="AE20" s="631">
        <f t="shared" si="3"/>
        <v>0</v>
      </c>
      <c r="AF20" s="631">
        <f>H20*各種係数!K14*各種係数!$N$5</f>
        <v>0</v>
      </c>
      <c r="AG20" s="631">
        <f>N20*各種係数!K14*各種係数!$N$5</f>
        <v>0</v>
      </c>
      <c r="AH20" s="631">
        <f>V20*各種係数!K14*各種係数!$N$5</f>
        <v>0</v>
      </c>
      <c r="AI20" s="631">
        <f t="shared" si="4"/>
        <v>0</v>
      </c>
    </row>
    <row r="21" spans="2:35" x14ac:dyDescent="0.15">
      <c r="B21" s="430" t="s">
        <v>143</v>
      </c>
      <c r="C21" s="430" t="s">
        <v>276</v>
      </c>
      <c r="D21" s="430" t="s">
        <v>276</v>
      </c>
      <c r="E21" s="430" t="s">
        <v>266</v>
      </c>
      <c r="F21" s="630" t="s">
        <v>896</v>
      </c>
      <c r="G21" s="582">
        <f>価格変換!V19</f>
        <v>0</v>
      </c>
      <c r="H21" s="631">
        <f>G21*各種係数!F15</f>
        <v>0</v>
      </c>
      <c r="I21" s="631">
        <f>H21*各種係数!G15</f>
        <v>0</v>
      </c>
      <c r="J21" s="631">
        <f>H21*各種係数!H15</f>
        <v>0</v>
      </c>
      <c r="K21" s="631">
        <f>投入係数!DH129</f>
        <v>0</v>
      </c>
      <c r="L21" s="631">
        <f>K21*各種係数!E15</f>
        <v>0</v>
      </c>
      <c r="M21" s="631">
        <f>K21*各種係数!D15</f>
        <v>0</v>
      </c>
      <c r="N21" s="631">
        <f>逆行列係数!DH130</f>
        <v>0</v>
      </c>
      <c r="O21" s="631">
        <f>N21*各種係数!G15</f>
        <v>0</v>
      </c>
      <c r="P21" s="631">
        <f>N21*各種係数!H15</f>
        <v>0</v>
      </c>
      <c r="Q21" s="613"/>
      <c r="R21" s="632"/>
      <c r="S21" s="631">
        <f>R$118*各種係数!I15</f>
        <v>0</v>
      </c>
      <c r="T21" s="631">
        <f>S21*各種係数!E15</f>
        <v>0</v>
      </c>
      <c r="U21" s="631">
        <f>S21*各種係数!D15</f>
        <v>0</v>
      </c>
      <c r="V21" s="631">
        <f>逆行列係数!DH244</f>
        <v>0</v>
      </c>
      <c r="W21" s="631">
        <f>V21*各種係数!G15</f>
        <v>0</v>
      </c>
      <c r="X21" s="631">
        <f>V21*各種係数!H15</f>
        <v>0</v>
      </c>
      <c r="Y21" s="631">
        <f t="shared" si="0"/>
        <v>0</v>
      </c>
      <c r="Z21" s="631">
        <f t="shared" si="1"/>
        <v>0</v>
      </c>
      <c r="AA21" s="631">
        <f t="shared" si="2"/>
        <v>0</v>
      </c>
      <c r="AB21" s="631">
        <f>H21*各種係数!J15*各種係数!$N$5</f>
        <v>0</v>
      </c>
      <c r="AC21" s="631">
        <f>N21*各種係数!J15*各種係数!$N$5</f>
        <v>0</v>
      </c>
      <c r="AD21" s="631">
        <f>V21*各種係数!J15*各種係数!$N$5</f>
        <v>0</v>
      </c>
      <c r="AE21" s="631">
        <f t="shared" si="3"/>
        <v>0</v>
      </c>
      <c r="AF21" s="631">
        <f>H21*各種係数!K15*各種係数!$N$5</f>
        <v>0</v>
      </c>
      <c r="AG21" s="631">
        <f>N21*各種係数!K15*各種係数!$N$5</f>
        <v>0</v>
      </c>
      <c r="AH21" s="631">
        <f>V21*各種係数!K15*各種係数!$N$5</f>
        <v>0</v>
      </c>
      <c r="AI21" s="631">
        <f t="shared" si="4"/>
        <v>0</v>
      </c>
    </row>
    <row r="22" spans="2:35" x14ac:dyDescent="0.15">
      <c r="B22" s="430" t="s">
        <v>144</v>
      </c>
      <c r="C22" s="430" t="s">
        <v>276</v>
      </c>
      <c r="D22" s="430" t="s">
        <v>276</v>
      </c>
      <c r="E22" s="430" t="s">
        <v>266</v>
      </c>
      <c r="F22" s="630" t="s">
        <v>897</v>
      </c>
      <c r="G22" s="582">
        <f>価格変換!V20</f>
        <v>0</v>
      </c>
      <c r="H22" s="631">
        <f>G22*各種係数!F16</f>
        <v>0</v>
      </c>
      <c r="I22" s="631">
        <f>H22*各種係数!G16</f>
        <v>0</v>
      </c>
      <c r="J22" s="631">
        <f>H22*各種係数!H16</f>
        <v>0</v>
      </c>
      <c r="K22" s="631">
        <f>投入係数!DH130</f>
        <v>0</v>
      </c>
      <c r="L22" s="631">
        <f>K22*各種係数!E16</f>
        <v>0</v>
      </c>
      <c r="M22" s="631">
        <f>K22*各種係数!D16</f>
        <v>0</v>
      </c>
      <c r="N22" s="631">
        <f>逆行列係数!DH131</f>
        <v>0</v>
      </c>
      <c r="O22" s="631">
        <f>N22*各種係数!G16</f>
        <v>0</v>
      </c>
      <c r="P22" s="631">
        <f>N22*各種係数!H16</f>
        <v>0</v>
      </c>
      <c r="Q22" s="613"/>
      <c r="R22" s="632"/>
      <c r="S22" s="631">
        <f>R$118*各種係数!I16</f>
        <v>0</v>
      </c>
      <c r="T22" s="631">
        <f>S22*各種係数!E16</f>
        <v>0</v>
      </c>
      <c r="U22" s="631">
        <f>S22*各種係数!D16</f>
        <v>0</v>
      </c>
      <c r="V22" s="631">
        <f>逆行列係数!DH245</f>
        <v>0</v>
      </c>
      <c r="W22" s="631">
        <f>V22*各種係数!G16</f>
        <v>0</v>
      </c>
      <c r="X22" s="631">
        <f>V22*各種係数!H16</f>
        <v>0</v>
      </c>
      <c r="Y22" s="631">
        <f t="shared" si="0"/>
        <v>0</v>
      </c>
      <c r="Z22" s="631">
        <f t="shared" si="1"/>
        <v>0</v>
      </c>
      <c r="AA22" s="631">
        <f t="shared" si="2"/>
        <v>0</v>
      </c>
      <c r="AB22" s="631">
        <f>H22*各種係数!J16*各種係数!$N$5</f>
        <v>0</v>
      </c>
      <c r="AC22" s="631">
        <f>N22*各種係数!J16*各種係数!$N$5</f>
        <v>0</v>
      </c>
      <c r="AD22" s="631">
        <f>V22*各種係数!J16*各種係数!$N$5</f>
        <v>0</v>
      </c>
      <c r="AE22" s="631">
        <f t="shared" si="3"/>
        <v>0</v>
      </c>
      <c r="AF22" s="631">
        <f>H22*各種係数!K16*各種係数!$N$5</f>
        <v>0</v>
      </c>
      <c r="AG22" s="631">
        <f>N22*各種係数!K16*各種係数!$N$5</f>
        <v>0</v>
      </c>
      <c r="AH22" s="631">
        <f>V22*各種係数!K16*各種係数!$N$5</f>
        <v>0</v>
      </c>
      <c r="AI22" s="631">
        <f t="shared" si="4"/>
        <v>0</v>
      </c>
    </row>
    <row r="23" spans="2:35" x14ac:dyDescent="0.15">
      <c r="B23" s="430" t="s">
        <v>150</v>
      </c>
      <c r="C23" s="430" t="s">
        <v>280</v>
      </c>
      <c r="D23" s="430" t="s">
        <v>280</v>
      </c>
      <c r="E23" s="430" t="s">
        <v>266</v>
      </c>
      <c r="F23" s="630" t="s">
        <v>898</v>
      </c>
      <c r="G23" s="582">
        <f>価格変換!V21</f>
        <v>0</v>
      </c>
      <c r="H23" s="631">
        <f>G23*各種係数!F17</f>
        <v>0</v>
      </c>
      <c r="I23" s="631">
        <f>H23*各種係数!G17</f>
        <v>0</v>
      </c>
      <c r="J23" s="631">
        <f>H23*各種係数!H17</f>
        <v>0</v>
      </c>
      <c r="K23" s="631">
        <f>投入係数!DH131</f>
        <v>0</v>
      </c>
      <c r="L23" s="631">
        <f>K23*各種係数!E17</f>
        <v>0</v>
      </c>
      <c r="M23" s="631">
        <f>K23*各種係数!D17</f>
        <v>0</v>
      </c>
      <c r="N23" s="631">
        <f>逆行列係数!DH132</f>
        <v>0</v>
      </c>
      <c r="O23" s="631">
        <f>N23*各種係数!G17</f>
        <v>0</v>
      </c>
      <c r="P23" s="631">
        <f>N23*各種係数!H17</f>
        <v>0</v>
      </c>
      <c r="Q23" s="613"/>
      <c r="R23" s="632"/>
      <c r="S23" s="631">
        <f>R$118*各種係数!I17</f>
        <v>0</v>
      </c>
      <c r="T23" s="631">
        <f>S23*各種係数!E17</f>
        <v>0</v>
      </c>
      <c r="U23" s="631">
        <f>S23*各種係数!D17</f>
        <v>0</v>
      </c>
      <c r="V23" s="631">
        <f>逆行列係数!DH246</f>
        <v>0</v>
      </c>
      <c r="W23" s="631">
        <f>V23*各種係数!G17</f>
        <v>0</v>
      </c>
      <c r="X23" s="631">
        <f>V23*各種係数!H17</f>
        <v>0</v>
      </c>
      <c r="Y23" s="631">
        <f t="shared" si="0"/>
        <v>0</v>
      </c>
      <c r="Z23" s="631">
        <f t="shared" si="1"/>
        <v>0</v>
      </c>
      <c r="AA23" s="631">
        <f t="shared" si="2"/>
        <v>0</v>
      </c>
      <c r="AB23" s="631">
        <f>H23*各種係数!J17*各種係数!$N$5</f>
        <v>0</v>
      </c>
      <c r="AC23" s="631">
        <f>N23*各種係数!J17*各種係数!$N$5</f>
        <v>0</v>
      </c>
      <c r="AD23" s="631">
        <f>V23*各種係数!J17*各種係数!$N$5</f>
        <v>0</v>
      </c>
      <c r="AE23" s="631">
        <f t="shared" si="3"/>
        <v>0</v>
      </c>
      <c r="AF23" s="631">
        <f>H23*各種係数!K17*各種係数!$N$5</f>
        <v>0</v>
      </c>
      <c r="AG23" s="631">
        <f>N23*各種係数!K17*各種係数!$N$5</f>
        <v>0</v>
      </c>
      <c r="AH23" s="631">
        <f>V23*各種係数!K17*各種係数!$N$5</f>
        <v>0</v>
      </c>
      <c r="AI23" s="631">
        <f t="shared" si="4"/>
        <v>0</v>
      </c>
    </row>
    <row r="24" spans="2:35" x14ac:dyDescent="0.15">
      <c r="B24" s="430" t="s">
        <v>151</v>
      </c>
      <c r="C24" s="430" t="s">
        <v>280</v>
      </c>
      <c r="D24" s="430" t="s">
        <v>280</v>
      </c>
      <c r="E24" s="430" t="s">
        <v>266</v>
      </c>
      <c r="F24" s="630" t="s">
        <v>899</v>
      </c>
      <c r="G24" s="582">
        <f>価格変換!V22</f>
        <v>0</v>
      </c>
      <c r="H24" s="631">
        <f>G24*各種係数!F18</f>
        <v>0</v>
      </c>
      <c r="I24" s="631">
        <f>H24*各種係数!G18</f>
        <v>0</v>
      </c>
      <c r="J24" s="631">
        <f>H24*各種係数!H18</f>
        <v>0</v>
      </c>
      <c r="K24" s="631">
        <f>投入係数!DH132</f>
        <v>0</v>
      </c>
      <c r="L24" s="631">
        <f>K24*各種係数!E18</f>
        <v>0</v>
      </c>
      <c r="M24" s="631">
        <f>K24*各種係数!D18</f>
        <v>0</v>
      </c>
      <c r="N24" s="631">
        <f>逆行列係数!DH133</f>
        <v>0</v>
      </c>
      <c r="O24" s="631">
        <f>N24*各種係数!G18</f>
        <v>0</v>
      </c>
      <c r="P24" s="631">
        <f>N24*各種係数!H18</f>
        <v>0</v>
      </c>
      <c r="Q24" s="613"/>
      <c r="R24" s="632"/>
      <c r="S24" s="631">
        <f>R$118*各種係数!I18</f>
        <v>0</v>
      </c>
      <c r="T24" s="631">
        <f>S24*各種係数!E18</f>
        <v>0</v>
      </c>
      <c r="U24" s="631">
        <f>S24*各種係数!D18</f>
        <v>0</v>
      </c>
      <c r="V24" s="631">
        <f>逆行列係数!DH247</f>
        <v>0</v>
      </c>
      <c r="W24" s="631">
        <f>V24*各種係数!G18</f>
        <v>0</v>
      </c>
      <c r="X24" s="631">
        <f>V24*各種係数!H18</f>
        <v>0</v>
      </c>
      <c r="Y24" s="631">
        <f t="shared" si="0"/>
        <v>0</v>
      </c>
      <c r="Z24" s="631">
        <f t="shared" si="1"/>
        <v>0</v>
      </c>
      <c r="AA24" s="631">
        <f t="shared" si="2"/>
        <v>0</v>
      </c>
      <c r="AB24" s="631">
        <f>H24*各種係数!J18*各種係数!$N$5</f>
        <v>0</v>
      </c>
      <c r="AC24" s="631">
        <f>N24*各種係数!J18*各種係数!$N$5</f>
        <v>0</v>
      </c>
      <c r="AD24" s="631">
        <f>V24*各種係数!J18*各種係数!$N$5</f>
        <v>0</v>
      </c>
      <c r="AE24" s="631">
        <f t="shared" si="3"/>
        <v>0</v>
      </c>
      <c r="AF24" s="631">
        <f>H24*各種係数!K18*各種係数!$N$5</f>
        <v>0</v>
      </c>
      <c r="AG24" s="631">
        <f>N24*各種係数!K18*各種係数!$N$5</f>
        <v>0</v>
      </c>
      <c r="AH24" s="631">
        <f>V24*各種係数!K18*各種係数!$N$5</f>
        <v>0</v>
      </c>
      <c r="AI24" s="631">
        <f t="shared" si="4"/>
        <v>0</v>
      </c>
    </row>
    <row r="25" spans="2:35" x14ac:dyDescent="0.15">
      <c r="B25" s="430" t="s">
        <v>153</v>
      </c>
      <c r="C25" s="430" t="s">
        <v>280</v>
      </c>
      <c r="D25" s="430" t="s">
        <v>280</v>
      </c>
      <c r="E25" s="430" t="s">
        <v>266</v>
      </c>
      <c r="F25" s="630" t="s">
        <v>900</v>
      </c>
      <c r="G25" s="582">
        <f>価格変換!V23</f>
        <v>0</v>
      </c>
      <c r="H25" s="631">
        <f>G25*各種係数!F19</f>
        <v>0</v>
      </c>
      <c r="I25" s="631">
        <f>H25*各種係数!G19</f>
        <v>0</v>
      </c>
      <c r="J25" s="631">
        <f>H25*各種係数!H19</f>
        <v>0</v>
      </c>
      <c r="K25" s="631">
        <f>投入係数!DH133</f>
        <v>0</v>
      </c>
      <c r="L25" s="631">
        <f>K25*各種係数!E19</f>
        <v>0</v>
      </c>
      <c r="M25" s="631">
        <f>K25*各種係数!D19</f>
        <v>0</v>
      </c>
      <c r="N25" s="631">
        <f>逆行列係数!DH134</f>
        <v>0</v>
      </c>
      <c r="O25" s="631">
        <f>N25*各種係数!G19</f>
        <v>0</v>
      </c>
      <c r="P25" s="631">
        <f>N25*各種係数!H19</f>
        <v>0</v>
      </c>
      <c r="Q25" s="613"/>
      <c r="R25" s="632"/>
      <c r="S25" s="631">
        <f>R$118*各種係数!I19</f>
        <v>0</v>
      </c>
      <c r="T25" s="631">
        <f>S25*各種係数!E19</f>
        <v>0</v>
      </c>
      <c r="U25" s="631">
        <f>S25*各種係数!D19</f>
        <v>0</v>
      </c>
      <c r="V25" s="631">
        <f>逆行列係数!DH248</f>
        <v>0</v>
      </c>
      <c r="W25" s="631">
        <f>V25*各種係数!G19</f>
        <v>0</v>
      </c>
      <c r="X25" s="631">
        <f>V25*各種係数!H19</f>
        <v>0</v>
      </c>
      <c r="Y25" s="631">
        <f t="shared" si="0"/>
        <v>0</v>
      </c>
      <c r="Z25" s="631">
        <f t="shared" si="1"/>
        <v>0</v>
      </c>
      <c r="AA25" s="631">
        <f t="shared" si="2"/>
        <v>0</v>
      </c>
      <c r="AB25" s="631">
        <f>H25*各種係数!J19*各種係数!$N$5</f>
        <v>0</v>
      </c>
      <c r="AC25" s="631">
        <f>N25*各種係数!J19*各種係数!$N$5</f>
        <v>0</v>
      </c>
      <c r="AD25" s="631">
        <f>V25*各種係数!J19*各種係数!$N$5</f>
        <v>0</v>
      </c>
      <c r="AE25" s="631">
        <f t="shared" si="3"/>
        <v>0</v>
      </c>
      <c r="AF25" s="631">
        <f>H25*各種係数!K19*各種係数!$N$5</f>
        <v>0</v>
      </c>
      <c r="AG25" s="631">
        <f>N25*各種係数!K19*各種係数!$N$5</f>
        <v>0</v>
      </c>
      <c r="AH25" s="631">
        <f>V25*各種係数!K19*各種係数!$N$5</f>
        <v>0</v>
      </c>
      <c r="AI25" s="631">
        <f t="shared" si="4"/>
        <v>0</v>
      </c>
    </row>
    <row r="26" spans="2:35" x14ac:dyDescent="0.15">
      <c r="B26" s="430" t="s">
        <v>154</v>
      </c>
      <c r="C26" s="430" t="s">
        <v>280</v>
      </c>
      <c r="D26" s="430" t="s">
        <v>280</v>
      </c>
      <c r="E26" s="430" t="s">
        <v>266</v>
      </c>
      <c r="F26" s="630" t="s">
        <v>901</v>
      </c>
      <c r="G26" s="582">
        <f>価格変換!V24</f>
        <v>0</v>
      </c>
      <c r="H26" s="631">
        <f>G26*各種係数!F20</f>
        <v>0</v>
      </c>
      <c r="I26" s="631">
        <f>H26*各種係数!G20</f>
        <v>0</v>
      </c>
      <c r="J26" s="631">
        <f>H26*各種係数!H20</f>
        <v>0</v>
      </c>
      <c r="K26" s="631">
        <f>投入係数!DH134</f>
        <v>0</v>
      </c>
      <c r="L26" s="631">
        <f>K26*各種係数!E20</f>
        <v>0</v>
      </c>
      <c r="M26" s="631">
        <f>K26*各種係数!D20</f>
        <v>0</v>
      </c>
      <c r="N26" s="631">
        <f>逆行列係数!DH135</f>
        <v>0</v>
      </c>
      <c r="O26" s="631">
        <f>N26*各種係数!G20</f>
        <v>0</v>
      </c>
      <c r="P26" s="631">
        <f>N26*各種係数!H20</f>
        <v>0</v>
      </c>
      <c r="Q26" s="613"/>
      <c r="R26" s="632"/>
      <c r="S26" s="631">
        <f>R$118*各種係数!I20</f>
        <v>0</v>
      </c>
      <c r="T26" s="631">
        <f>S26*各種係数!E20</f>
        <v>0</v>
      </c>
      <c r="U26" s="631">
        <f>S26*各種係数!D20</f>
        <v>0</v>
      </c>
      <c r="V26" s="631">
        <f>逆行列係数!DH249</f>
        <v>0</v>
      </c>
      <c r="W26" s="631">
        <f>V26*各種係数!G20</f>
        <v>0</v>
      </c>
      <c r="X26" s="631">
        <f>V26*各種係数!H20</f>
        <v>0</v>
      </c>
      <c r="Y26" s="631">
        <f t="shared" si="0"/>
        <v>0</v>
      </c>
      <c r="Z26" s="631">
        <f t="shared" si="1"/>
        <v>0</v>
      </c>
      <c r="AA26" s="631">
        <f t="shared" si="2"/>
        <v>0</v>
      </c>
      <c r="AB26" s="631">
        <f>H26*各種係数!J20*各種係数!$N$5</f>
        <v>0</v>
      </c>
      <c r="AC26" s="631">
        <f>N26*各種係数!J20*各種係数!$N$5</f>
        <v>0</v>
      </c>
      <c r="AD26" s="631">
        <f>V26*各種係数!J20*各種係数!$N$5</f>
        <v>0</v>
      </c>
      <c r="AE26" s="631">
        <f t="shared" si="3"/>
        <v>0</v>
      </c>
      <c r="AF26" s="631">
        <f>H26*各種係数!K20*各種係数!$N$5</f>
        <v>0</v>
      </c>
      <c r="AG26" s="631">
        <f>N26*各種係数!K20*各種係数!$N$5</f>
        <v>0</v>
      </c>
      <c r="AH26" s="631">
        <f>V26*各種係数!K20*各種係数!$N$5</f>
        <v>0</v>
      </c>
      <c r="AI26" s="631">
        <f t="shared" si="4"/>
        <v>0</v>
      </c>
    </row>
    <row r="27" spans="2:35" x14ac:dyDescent="0.15">
      <c r="B27" s="430" t="s">
        <v>155</v>
      </c>
      <c r="C27" s="430">
        <v>23</v>
      </c>
      <c r="D27" s="430">
        <v>23</v>
      </c>
      <c r="E27" s="430" t="s">
        <v>266</v>
      </c>
      <c r="F27" s="630" t="s">
        <v>902</v>
      </c>
      <c r="G27" s="582">
        <f>価格変換!V25</f>
        <v>0</v>
      </c>
      <c r="H27" s="631">
        <f>G27*各種係数!F21</f>
        <v>0</v>
      </c>
      <c r="I27" s="631">
        <f>H27*各種係数!G21</f>
        <v>0</v>
      </c>
      <c r="J27" s="631">
        <f>H27*各種係数!H21</f>
        <v>0</v>
      </c>
      <c r="K27" s="631">
        <f>投入係数!DH135</f>
        <v>0</v>
      </c>
      <c r="L27" s="631">
        <f>K27*各種係数!E21</f>
        <v>0</v>
      </c>
      <c r="M27" s="631">
        <f>K27*各種係数!D21</f>
        <v>0</v>
      </c>
      <c r="N27" s="631">
        <f>逆行列係数!DH136</f>
        <v>0</v>
      </c>
      <c r="O27" s="631">
        <f>N27*各種係数!G21</f>
        <v>0</v>
      </c>
      <c r="P27" s="631">
        <f>N27*各種係数!H21</f>
        <v>0</v>
      </c>
      <c r="Q27" s="613"/>
      <c r="R27" s="632"/>
      <c r="S27" s="631">
        <f>R$118*各種係数!I21</f>
        <v>0</v>
      </c>
      <c r="T27" s="631">
        <f>S27*各種係数!E21</f>
        <v>0</v>
      </c>
      <c r="U27" s="631">
        <f>S27*各種係数!D21</f>
        <v>0</v>
      </c>
      <c r="V27" s="631">
        <f>逆行列係数!DH250</f>
        <v>0</v>
      </c>
      <c r="W27" s="631">
        <f>V27*各種係数!G21</f>
        <v>0</v>
      </c>
      <c r="X27" s="631">
        <f>V27*各種係数!H21</f>
        <v>0</v>
      </c>
      <c r="Y27" s="631">
        <f t="shared" si="0"/>
        <v>0</v>
      </c>
      <c r="Z27" s="631">
        <f t="shared" si="1"/>
        <v>0</v>
      </c>
      <c r="AA27" s="631">
        <f t="shared" si="2"/>
        <v>0</v>
      </c>
      <c r="AB27" s="631">
        <f>H27*各種係数!J21*各種係数!$N$5</f>
        <v>0</v>
      </c>
      <c r="AC27" s="631">
        <f>N27*各種係数!J21*各種係数!$N$5</f>
        <v>0</v>
      </c>
      <c r="AD27" s="631">
        <f>V27*各種係数!J21*各種係数!$N$5</f>
        <v>0</v>
      </c>
      <c r="AE27" s="631">
        <f t="shared" si="3"/>
        <v>0</v>
      </c>
      <c r="AF27" s="631">
        <f>H27*各種係数!K21*各種係数!$N$5</f>
        <v>0</v>
      </c>
      <c r="AG27" s="631">
        <f>N27*各種係数!K21*各種係数!$N$5</f>
        <v>0</v>
      </c>
      <c r="AH27" s="631">
        <f>V27*各種係数!K21*各種係数!$N$5</f>
        <v>0</v>
      </c>
      <c r="AI27" s="631">
        <f t="shared" si="4"/>
        <v>0</v>
      </c>
    </row>
    <row r="28" spans="2:35" x14ac:dyDescent="0.15">
      <c r="B28" s="430" t="s">
        <v>156</v>
      </c>
      <c r="C28" s="430" t="s">
        <v>286</v>
      </c>
      <c r="D28" s="430" t="s">
        <v>286</v>
      </c>
      <c r="E28" s="430" t="s">
        <v>266</v>
      </c>
      <c r="F28" s="630" t="s">
        <v>903</v>
      </c>
      <c r="G28" s="582">
        <f>価格変換!V26</f>
        <v>0</v>
      </c>
      <c r="H28" s="631">
        <f>G28*各種係数!F22</f>
        <v>0</v>
      </c>
      <c r="I28" s="631">
        <f>H28*各種係数!G22</f>
        <v>0</v>
      </c>
      <c r="J28" s="631">
        <f>H28*各種係数!H22</f>
        <v>0</v>
      </c>
      <c r="K28" s="631">
        <f>投入係数!DH136</f>
        <v>0</v>
      </c>
      <c r="L28" s="631">
        <f>K28*各種係数!E22</f>
        <v>0</v>
      </c>
      <c r="M28" s="631">
        <f>K28*各種係数!D22</f>
        <v>0</v>
      </c>
      <c r="N28" s="631">
        <f>逆行列係数!DH137</f>
        <v>0</v>
      </c>
      <c r="O28" s="631">
        <f>N28*各種係数!G22</f>
        <v>0</v>
      </c>
      <c r="P28" s="631">
        <f>N28*各種係数!H22</f>
        <v>0</v>
      </c>
      <c r="Q28" s="613"/>
      <c r="R28" s="632"/>
      <c r="S28" s="631">
        <f>R$118*各種係数!I22</f>
        <v>0</v>
      </c>
      <c r="T28" s="631">
        <f>S28*各種係数!E22</f>
        <v>0</v>
      </c>
      <c r="U28" s="631">
        <f>S28*各種係数!D22</f>
        <v>0</v>
      </c>
      <c r="V28" s="631">
        <f>逆行列係数!DH251</f>
        <v>0</v>
      </c>
      <c r="W28" s="631">
        <f>V28*各種係数!G22</f>
        <v>0</v>
      </c>
      <c r="X28" s="631">
        <f>V28*各種係数!H22</f>
        <v>0</v>
      </c>
      <c r="Y28" s="631">
        <f t="shared" si="0"/>
        <v>0</v>
      </c>
      <c r="Z28" s="631">
        <f t="shared" si="1"/>
        <v>0</v>
      </c>
      <c r="AA28" s="631">
        <f t="shared" si="2"/>
        <v>0</v>
      </c>
      <c r="AB28" s="631">
        <f>H28*各種係数!J22*各種係数!$N$5</f>
        <v>0</v>
      </c>
      <c r="AC28" s="631">
        <f>N28*各種係数!J22*各種係数!$N$5</f>
        <v>0</v>
      </c>
      <c r="AD28" s="631">
        <f>V28*各種係数!J22*各種係数!$N$5</f>
        <v>0</v>
      </c>
      <c r="AE28" s="631">
        <f t="shared" si="3"/>
        <v>0</v>
      </c>
      <c r="AF28" s="631">
        <f>H28*各種係数!K22*各種係数!$N$5</f>
        <v>0</v>
      </c>
      <c r="AG28" s="631">
        <f>N28*各種係数!K22*各種係数!$N$5</f>
        <v>0</v>
      </c>
      <c r="AH28" s="631">
        <f>V28*各種係数!K22*各種係数!$N$5</f>
        <v>0</v>
      </c>
      <c r="AI28" s="631">
        <f t="shared" si="4"/>
        <v>0</v>
      </c>
    </row>
    <row r="29" spans="2:35" x14ac:dyDescent="0.15">
      <c r="B29" s="430" t="s">
        <v>158</v>
      </c>
      <c r="C29" s="430" t="s">
        <v>286</v>
      </c>
      <c r="D29" s="430" t="s">
        <v>286</v>
      </c>
      <c r="E29" s="430" t="s">
        <v>266</v>
      </c>
      <c r="F29" s="630" t="s">
        <v>904</v>
      </c>
      <c r="G29" s="582">
        <f>価格変換!V27</f>
        <v>0</v>
      </c>
      <c r="H29" s="631">
        <f>G29*各種係数!F23</f>
        <v>0</v>
      </c>
      <c r="I29" s="631">
        <f>H29*各種係数!G23</f>
        <v>0</v>
      </c>
      <c r="J29" s="631">
        <f>H29*各種係数!H23</f>
        <v>0</v>
      </c>
      <c r="K29" s="631">
        <f>投入係数!DH137</f>
        <v>0</v>
      </c>
      <c r="L29" s="631">
        <f>K29*各種係数!E23</f>
        <v>0</v>
      </c>
      <c r="M29" s="631">
        <f>K29*各種係数!D23</f>
        <v>0</v>
      </c>
      <c r="N29" s="631">
        <f>逆行列係数!DH138</f>
        <v>0</v>
      </c>
      <c r="O29" s="631">
        <f>N29*各種係数!G23</f>
        <v>0</v>
      </c>
      <c r="P29" s="631">
        <f>N29*各種係数!H23</f>
        <v>0</v>
      </c>
      <c r="Q29" s="613"/>
      <c r="R29" s="632"/>
      <c r="S29" s="631">
        <f>R$118*各種係数!I23</f>
        <v>0</v>
      </c>
      <c r="T29" s="631">
        <f>S29*各種係数!E23</f>
        <v>0</v>
      </c>
      <c r="U29" s="631">
        <f>S29*各種係数!D23</f>
        <v>0</v>
      </c>
      <c r="V29" s="631">
        <f>逆行列係数!DH252</f>
        <v>0</v>
      </c>
      <c r="W29" s="631">
        <f>V29*各種係数!G23</f>
        <v>0</v>
      </c>
      <c r="X29" s="631">
        <f>V29*各種係数!H23</f>
        <v>0</v>
      </c>
      <c r="Y29" s="631">
        <f t="shared" si="0"/>
        <v>0</v>
      </c>
      <c r="Z29" s="631">
        <f t="shared" si="1"/>
        <v>0</v>
      </c>
      <c r="AA29" s="631">
        <f t="shared" si="2"/>
        <v>0</v>
      </c>
      <c r="AB29" s="631">
        <f>H29*各種係数!J23*各種係数!$N$5</f>
        <v>0</v>
      </c>
      <c r="AC29" s="631">
        <f>N29*各種係数!J23*各種係数!$N$5</f>
        <v>0</v>
      </c>
      <c r="AD29" s="631">
        <f>V29*各種係数!J23*各種係数!$N$5</f>
        <v>0</v>
      </c>
      <c r="AE29" s="631">
        <f t="shared" si="3"/>
        <v>0</v>
      </c>
      <c r="AF29" s="631">
        <f>H29*各種係数!K23*各種係数!$N$5</f>
        <v>0</v>
      </c>
      <c r="AG29" s="631">
        <f>N29*各種係数!K23*各種係数!$N$5</f>
        <v>0</v>
      </c>
      <c r="AH29" s="631">
        <f>V29*各種係数!K23*各種係数!$N$5</f>
        <v>0</v>
      </c>
      <c r="AI29" s="631">
        <f t="shared" si="4"/>
        <v>0</v>
      </c>
    </row>
    <row r="30" spans="2:35" x14ac:dyDescent="0.15">
      <c r="B30" s="430" t="s">
        <v>160</v>
      </c>
      <c r="C30" s="430" t="s">
        <v>286</v>
      </c>
      <c r="D30" s="430" t="s">
        <v>286</v>
      </c>
      <c r="E30" s="430" t="s">
        <v>266</v>
      </c>
      <c r="F30" s="630" t="s">
        <v>905</v>
      </c>
      <c r="G30" s="582">
        <f>価格変換!V28</f>
        <v>0</v>
      </c>
      <c r="H30" s="631">
        <f>G30*各種係数!F24</f>
        <v>0</v>
      </c>
      <c r="I30" s="631">
        <f>H30*各種係数!G24</f>
        <v>0</v>
      </c>
      <c r="J30" s="631">
        <f>H30*各種係数!H24</f>
        <v>0</v>
      </c>
      <c r="K30" s="631">
        <f>投入係数!DH138</f>
        <v>0</v>
      </c>
      <c r="L30" s="631">
        <f>K30*各種係数!E24</f>
        <v>0</v>
      </c>
      <c r="M30" s="631">
        <f>K30*各種係数!D24</f>
        <v>0</v>
      </c>
      <c r="N30" s="631">
        <f>逆行列係数!DH139</f>
        <v>0</v>
      </c>
      <c r="O30" s="631">
        <f>N30*各種係数!G24</f>
        <v>0</v>
      </c>
      <c r="P30" s="631">
        <f>N30*各種係数!H24</f>
        <v>0</v>
      </c>
      <c r="Q30" s="613"/>
      <c r="R30" s="632"/>
      <c r="S30" s="631">
        <f>R$118*各種係数!I24</f>
        <v>0</v>
      </c>
      <c r="T30" s="631">
        <f>S30*各種係数!E24</f>
        <v>0</v>
      </c>
      <c r="U30" s="631">
        <f>S30*各種係数!D24</f>
        <v>0</v>
      </c>
      <c r="V30" s="631">
        <f>逆行列係数!DH253</f>
        <v>0</v>
      </c>
      <c r="W30" s="631">
        <f>V30*各種係数!G24</f>
        <v>0</v>
      </c>
      <c r="X30" s="631">
        <f>V30*各種係数!H24</f>
        <v>0</v>
      </c>
      <c r="Y30" s="631">
        <f t="shared" si="0"/>
        <v>0</v>
      </c>
      <c r="Z30" s="631">
        <f t="shared" si="1"/>
        <v>0</v>
      </c>
      <c r="AA30" s="631">
        <f t="shared" si="2"/>
        <v>0</v>
      </c>
      <c r="AB30" s="631">
        <f>H30*各種係数!J24*各種係数!$N$5</f>
        <v>0</v>
      </c>
      <c r="AC30" s="631">
        <f>N30*各種係数!J24*各種係数!$N$5</f>
        <v>0</v>
      </c>
      <c r="AD30" s="631">
        <f>V30*各種係数!J24*各種係数!$N$5</f>
        <v>0</v>
      </c>
      <c r="AE30" s="631">
        <f t="shared" si="3"/>
        <v>0</v>
      </c>
      <c r="AF30" s="631">
        <f>H30*各種係数!K24*各種係数!$N$5</f>
        <v>0</v>
      </c>
      <c r="AG30" s="631">
        <f>N30*各種係数!K24*各種係数!$N$5</f>
        <v>0</v>
      </c>
      <c r="AH30" s="631">
        <f>V30*各種係数!K24*各種係数!$N$5</f>
        <v>0</v>
      </c>
      <c r="AI30" s="631">
        <f t="shared" si="4"/>
        <v>0</v>
      </c>
    </row>
    <row r="31" spans="2:35" x14ac:dyDescent="0.15">
      <c r="B31" s="430" t="s">
        <v>162</v>
      </c>
      <c r="C31" s="430" t="s">
        <v>286</v>
      </c>
      <c r="D31" s="430" t="s">
        <v>286</v>
      </c>
      <c r="E31" s="430" t="s">
        <v>266</v>
      </c>
      <c r="F31" s="630" t="s">
        <v>906</v>
      </c>
      <c r="G31" s="582">
        <f>価格変換!V29</f>
        <v>0</v>
      </c>
      <c r="H31" s="631">
        <f>G31*各種係数!F25</f>
        <v>0</v>
      </c>
      <c r="I31" s="631">
        <f>H31*各種係数!G25</f>
        <v>0</v>
      </c>
      <c r="J31" s="631">
        <f>H31*各種係数!H25</f>
        <v>0</v>
      </c>
      <c r="K31" s="631">
        <f>投入係数!DH139</f>
        <v>0</v>
      </c>
      <c r="L31" s="631">
        <f>K31*各種係数!E25</f>
        <v>0</v>
      </c>
      <c r="M31" s="631">
        <f>K31*各種係数!D25</f>
        <v>0</v>
      </c>
      <c r="N31" s="631">
        <f>逆行列係数!DH140</f>
        <v>0</v>
      </c>
      <c r="O31" s="631">
        <f>N31*各種係数!G25</f>
        <v>0</v>
      </c>
      <c r="P31" s="631">
        <f>N31*各種係数!H25</f>
        <v>0</v>
      </c>
      <c r="Q31" s="613"/>
      <c r="R31" s="632"/>
      <c r="S31" s="631">
        <f>R$118*各種係数!I25</f>
        <v>0</v>
      </c>
      <c r="T31" s="631">
        <f>S31*各種係数!E25</f>
        <v>0</v>
      </c>
      <c r="U31" s="631">
        <f>S31*各種係数!D25</f>
        <v>0</v>
      </c>
      <c r="V31" s="631">
        <f>逆行列係数!DH254</f>
        <v>0</v>
      </c>
      <c r="W31" s="631">
        <f>V31*各種係数!G25</f>
        <v>0</v>
      </c>
      <c r="X31" s="631">
        <f>V31*各種係数!H25</f>
        <v>0</v>
      </c>
      <c r="Y31" s="631">
        <f t="shared" si="0"/>
        <v>0</v>
      </c>
      <c r="Z31" s="631">
        <f t="shared" si="1"/>
        <v>0</v>
      </c>
      <c r="AA31" s="631">
        <f t="shared" si="2"/>
        <v>0</v>
      </c>
      <c r="AB31" s="631">
        <f>H31*各種係数!J25*各種係数!$N$5</f>
        <v>0</v>
      </c>
      <c r="AC31" s="631">
        <f>N31*各種係数!J25*各種係数!$N$5</f>
        <v>0</v>
      </c>
      <c r="AD31" s="631">
        <f>V31*各種係数!J25*各種係数!$N$5</f>
        <v>0</v>
      </c>
      <c r="AE31" s="631">
        <f t="shared" si="3"/>
        <v>0</v>
      </c>
      <c r="AF31" s="631">
        <f>H31*各種係数!K25*各種係数!$N$5</f>
        <v>0</v>
      </c>
      <c r="AG31" s="631">
        <f>N31*各種係数!K25*各種係数!$N$5</f>
        <v>0</v>
      </c>
      <c r="AH31" s="631">
        <f>V31*各種係数!K25*各種係数!$N$5</f>
        <v>0</v>
      </c>
      <c r="AI31" s="631">
        <f t="shared" si="4"/>
        <v>0</v>
      </c>
    </row>
    <row r="32" spans="2:35" x14ac:dyDescent="0.15">
      <c r="B32" s="430" t="s">
        <v>164</v>
      </c>
      <c r="C32" s="430" t="s">
        <v>286</v>
      </c>
      <c r="D32" s="430" t="s">
        <v>286</v>
      </c>
      <c r="E32" s="430" t="s">
        <v>266</v>
      </c>
      <c r="F32" s="630" t="s">
        <v>907</v>
      </c>
      <c r="G32" s="582">
        <f>価格変換!V30</f>
        <v>0</v>
      </c>
      <c r="H32" s="631">
        <f>G32*各種係数!F26</f>
        <v>0</v>
      </c>
      <c r="I32" s="631">
        <f>H32*各種係数!G26</f>
        <v>0</v>
      </c>
      <c r="J32" s="631">
        <f>H32*各種係数!H26</f>
        <v>0</v>
      </c>
      <c r="K32" s="631">
        <f>投入係数!DH140</f>
        <v>0</v>
      </c>
      <c r="L32" s="631">
        <f>K32*各種係数!E26</f>
        <v>0</v>
      </c>
      <c r="M32" s="631">
        <f>K32*各種係数!D26</f>
        <v>0</v>
      </c>
      <c r="N32" s="631">
        <f>逆行列係数!DH141</f>
        <v>0</v>
      </c>
      <c r="O32" s="631">
        <f>N32*各種係数!G26</f>
        <v>0</v>
      </c>
      <c r="P32" s="631">
        <f>N32*各種係数!H26</f>
        <v>0</v>
      </c>
      <c r="Q32" s="613"/>
      <c r="R32" s="632"/>
      <c r="S32" s="631">
        <f>R$118*各種係数!I26</f>
        <v>0</v>
      </c>
      <c r="T32" s="631">
        <f>S32*各種係数!E26</f>
        <v>0</v>
      </c>
      <c r="U32" s="631">
        <f>S32*各種係数!D26</f>
        <v>0</v>
      </c>
      <c r="V32" s="631">
        <f>逆行列係数!DH255</f>
        <v>0</v>
      </c>
      <c r="W32" s="631">
        <f>V32*各種係数!G26</f>
        <v>0</v>
      </c>
      <c r="X32" s="631">
        <f>V32*各種係数!H26</f>
        <v>0</v>
      </c>
      <c r="Y32" s="631">
        <f t="shared" si="0"/>
        <v>0</v>
      </c>
      <c r="Z32" s="631">
        <f t="shared" si="1"/>
        <v>0</v>
      </c>
      <c r="AA32" s="631">
        <f t="shared" si="2"/>
        <v>0</v>
      </c>
      <c r="AB32" s="631">
        <f>H32*各種係数!J26*各種係数!$N$5</f>
        <v>0</v>
      </c>
      <c r="AC32" s="631">
        <f>N32*各種係数!J26*各種係数!$N$5</f>
        <v>0</v>
      </c>
      <c r="AD32" s="631">
        <f>V32*各種係数!J26*各種係数!$N$5</f>
        <v>0</v>
      </c>
      <c r="AE32" s="631">
        <f t="shared" si="3"/>
        <v>0</v>
      </c>
      <c r="AF32" s="631">
        <f>H32*各種係数!K26*各種係数!$N$5</f>
        <v>0</v>
      </c>
      <c r="AG32" s="631">
        <f>N32*各種係数!K26*各種係数!$N$5</f>
        <v>0</v>
      </c>
      <c r="AH32" s="631">
        <f>V32*各種係数!K26*各種係数!$N$5</f>
        <v>0</v>
      </c>
      <c r="AI32" s="631">
        <f t="shared" si="4"/>
        <v>0</v>
      </c>
    </row>
    <row r="33" spans="2:35" x14ac:dyDescent="0.15">
      <c r="B33" s="430" t="s">
        <v>165</v>
      </c>
      <c r="C33" s="430" t="s">
        <v>286</v>
      </c>
      <c r="D33" s="430" t="s">
        <v>286</v>
      </c>
      <c r="E33" s="430" t="s">
        <v>266</v>
      </c>
      <c r="F33" s="630" t="s">
        <v>908</v>
      </c>
      <c r="G33" s="582">
        <f>価格変換!V31</f>
        <v>0</v>
      </c>
      <c r="H33" s="631">
        <f>G33*各種係数!F27</f>
        <v>0</v>
      </c>
      <c r="I33" s="631">
        <f>H33*各種係数!G27</f>
        <v>0</v>
      </c>
      <c r="J33" s="631">
        <f>H33*各種係数!H27</f>
        <v>0</v>
      </c>
      <c r="K33" s="631">
        <f>投入係数!DH141</f>
        <v>0</v>
      </c>
      <c r="L33" s="631">
        <f>K33*各種係数!E27</f>
        <v>0</v>
      </c>
      <c r="M33" s="631">
        <f>K33*各種係数!D27</f>
        <v>0</v>
      </c>
      <c r="N33" s="631">
        <f>逆行列係数!DH142</f>
        <v>0</v>
      </c>
      <c r="O33" s="631">
        <f>N33*各種係数!G27</f>
        <v>0</v>
      </c>
      <c r="P33" s="631">
        <f>N33*各種係数!H27</f>
        <v>0</v>
      </c>
      <c r="Q33" s="613"/>
      <c r="R33" s="632"/>
      <c r="S33" s="631">
        <f>R$118*各種係数!I27</f>
        <v>0</v>
      </c>
      <c r="T33" s="631">
        <f>S33*各種係数!E27</f>
        <v>0</v>
      </c>
      <c r="U33" s="631">
        <f>S33*各種係数!D27</f>
        <v>0</v>
      </c>
      <c r="V33" s="631">
        <f>逆行列係数!DH256</f>
        <v>0</v>
      </c>
      <c r="W33" s="631">
        <f>V33*各種係数!G27</f>
        <v>0</v>
      </c>
      <c r="X33" s="631">
        <f>V33*各種係数!H27</f>
        <v>0</v>
      </c>
      <c r="Y33" s="631">
        <f t="shared" si="0"/>
        <v>0</v>
      </c>
      <c r="Z33" s="631">
        <f t="shared" si="1"/>
        <v>0</v>
      </c>
      <c r="AA33" s="631">
        <f t="shared" si="2"/>
        <v>0</v>
      </c>
      <c r="AB33" s="631">
        <f>H33*各種係数!J27*各種係数!$N$5</f>
        <v>0</v>
      </c>
      <c r="AC33" s="631">
        <f>N33*各種係数!J27*各種係数!$N$5</f>
        <v>0</v>
      </c>
      <c r="AD33" s="631">
        <f>V33*各種係数!J27*各種係数!$N$5</f>
        <v>0</v>
      </c>
      <c r="AE33" s="631">
        <f t="shared" si="3"/>
        <v>0</v>
      </c>
      <c r="AF33" s="631">
        <f>H33*各種係数!K27*各種係数!$N$5</f>
        <v>0</v>
      </c>
      <c r="AG33" s="631">
        <f>N33*各種係数!K27*各種係数!$N$5</f>
        <v>0</v>
      </c>
      <c r="AH33" s="631">
        <f>V33*各種係数!K27*各種係数!$N$5</f>
        <v>0</v>
      </c>
      <c r="AI33" s="631">
        <f t="shared" si="4"/>
        <v>0</v>
      </c>
    </row>
    <row r="34" spans="2:35" x14ac:dyDescent="0.15">
      <c r="B34" s="430" t="s">
        <v>166</v>
      </c>
      <c r="C34" s="430" t="s">
        <v>286</v>
      </c>
      <c r="D34" s="430" t="s">
        <v>286</v>
      </c>
      <c r="E34" s="430" t="s">
        <v>266</v>
      </c>
      <c r="F34" s="630" t="s">
        <v>909</v>
      </c>
      <c r="G34" s="582">
        <f>価格変換!V32</f>
        <v>0</v>
      </c>
      <c r="H34" s="631">
        <f>G34*各種係数!F28</f>
        <v>0</v>
      </c>
      <c r="I34" s="631">
        <f>H34*各種係数!G28</f>
        <v>0</v>
      </c>
      <c r="J34" s="631">
        <f>H34*各種係数!H28</f>
        <v>0</v>
      </c>
      <c r="K34" s="631">
        <f>投入係数!DH142</f>
        <v>0</v>
      </c>
      <c r="L34" s="631">
        <f>K34*各種係数!E28</f>
        <v>0</v>
      </c>
      <c r="M34" s="631">
        <f>K34*各種係数!D28</f>
        <v>0</v>
      </c>
      <c r="N34" s="631">
        <f>逆行列係数!DH143</f>
        <v>0</v>
      </c>
      <c r="O34" s="631">
        <f>N34*各種係数!G28</f>
        <v>0</v>
      </c>
      <c r="P34" s="631">
        <f>N34*各種係数!H28</f>
        <v>0</v>
      </c>
      <c r="Q34" s="613"/>
      <c r="R34" s="632"/>
      <c r="S34" s="631">
        <f>R$118*各種係数!I28</f>
        <v>0</v>
      </c>
      <c r="T34" s="631">
        <f>S34*各種係数!E28</f>
        <v>0</v>
      </c>
      <c r="U34" s="631">
        <f>S34*各種係数!D28</f>
        <v>0</v>
      </c>
      <c r="V34" s="631">
        <f>逆行列係数!DH257</f>
        <v>0</v>
      </c>
      <c r="W34" s="631">
        <f>V34*各種係数!G28</f>
        <v>0</v>
      </c>
      <c r="X34" s="631">
        <f>V34*各種係数!H28</f>
        <v>0</v>
      </c>
      <c r="Y34" s="631">
        <f t="shared" si="0"/>
        <v>0</v>
      </c>
      <c r="Z34" s="631">
        <f t="shared" si="1"/>
        <v>0</v>
      </c>
      <c r="AA34" s="631">
        <f t="shared" si="2"/>
        <v>0</v>
      </c>
      <c r="AB34" s="631">
        <f>H34*各種係数!J28*各種係数!$N$5</f>
        <v>0</v>
      </c>
      <c r="AC34" s="631">
        <f>N34*各種係数!J28*各種係数!$N$5</f>
        <v>0</v>
      </c>
      <c r="AD34" s="631">
        <f>V34*各種係数!J28*各種係数!$N$5</f>
        <v>0</v>
      </c>
      <c r="AE34" s="631">
        <f t="shared" si="3"/>
        <v>0</v>
      </c>
      <c r="AF34" s="631">
        <f>H34*各種係数!K28*各種係数!$N$5</f>
        <v>0</v>
      </c>
      <c r="AG34" s="631">
        <f>N34*各種係数!K28*各種係数!$N$5</f>
        <v>0</v>
      </c>
      <c r="AH34" s="631">
        <f>V34*各種係数!K28*各種係数!$N$5</f>
        <v>0</v>
      </c>
      <c r="AI34" s="631">
        <f t="shared" si="4"/>
        <v>0</v>
      </c>
    </row>
    <row r="35" spans="2:35" x14ac:dyDescent="0.15">
      <c r="B35" s="430" t="s">
        <v>167</v>
      </c>
      <c r="C35" s="430" t="s">
        <v>286</v>
      </c>
      <c r="D35" s="430" t="s">
        <v>286</v>
      </c>
      <c r="E35" s="430" t="s">
        <v>266</v>
      </c>
      <c r="F35" s="630" t="s">
        <v>910</v>
      </c>
      <c r="G35" s="582">
        <f>価格変換!V33</f>
        <v>0</v>
      </c>
      <c r="H35" s="631">
        <f>G35*各種係数!F29</f>
        <v>0</v>
      </c>
      <c r="I35" s="631">
        <f>H35*各種係数!G29</f>
        <v>0</v>
      </c>
      <c r="J35" s="631">
        <f>H35*各種係数!H29</f>
        <v>0</v>
      </c>
      <c r="K35" s="631">
        <f>投入係数!DH143</f>
        <v>0</v>
      </c>
      <c r="L35" s="631">
        <f>K35*各種係数!E29</f>
        <v>0</v>
      </c>
      <c r="M35" s="631">
        <f>K35*各種係数!D29</f>
        <v>0</v>
      </c>
      <c r="N35" s="631">
        <f>逆行列係数!DH144</f>
        <v>0</v>
      </c>
      <c r="O35" s="631">
        <f>N35*各種係数!G29</f>
        <v>0</v>
      </c>
      <c r="P35" s="631">
        <f>N35*各種係数!H29</f>
        <v>0</v>
      </c>
      <c r="Q35" s="613"/>
      <c r="R35" s="632"/>
      <c r="S35" s="631">
        <f>R$118*各種係数!I29</f>
        <v>0</v>
      </c>
      <c r="T35" s="631">
        <f>S35*各種係数!E29</f>
        <v>0</v>
      </c>
      <c r="U35" s="631">
        <f>S35*各種係数!D29</f>
        <v>0</v>
      </c>
      <c r="V35" s="631">
        <f>逆行列係数!DH258</f>
        <v>0</v>
      </c>
      <c r="W35" s="631">
        <f>V35*各種係数!G29</f>
        <v>0</v>
      </c>
      <c r="X35" s="631">
        <f>V35*各種係数!H29</f>
        <v>0</v>
      </c>
      <c r="Y35" s="631">
        <f t="shared" si="0"/>
        <v>0</v>
      </c>
      <c r="Z35" s="631">
        <f t="shared" si="1"/>
        <v>0</v>
      </c>
      <c r="AA35" s="631">
        <f t="shared" si="2"/>
        <v>0</v>
      </c>
      <c r="AB35" s="631">
        <f>H35*各種係数!J29*各種係数!$N$5</f>
        <v>0</v>
      </c>
      <c r="AC35" s="631">
        <f>N35*各種係数!J29*各種係数!$N$5</f>
        <v>0</v>
      </c>
      <c r="AD35" s="631">
        <f>V35*各種係数!J29*各種係数!$N$5</f>
        <v>0</v>
      </c>
      <c r="AE35" s="631">
        <f t="shared" si="3"/>
        <v>0</v>
      </c>
      <c r="AF35" s="631">
        <f>H35*各種係数!K29*各種係数!$N$5</f>
        <v>0</v>
      </c>
      <c r="AG35" s="631">
        <f>N35*各種係数!K29*各種係数!$N$5</f>
        <v>0</v>
      </c>
      <c r="AH35" s="631">
        <f>V35*各種係数!K29*各種係数!$N$5</f>
        <v>0</v>
      </c>
      <c r="AI35" s="631">
        <f t="shared" si="4"/>
        <v>0</v>
      </c>
    </row>
    <row r="36" spans="2:35" x14ac:dyDescent="0.15">
      <c r="B36" s="430" t="s">
        <v>168</v>
      </c>
      <c r="C36" s="430" t="s">
        <v>296</v>
      </c>
      <c r="D36" s="430" t="s">
        <v>296</v>
      </c>
      <c r="E36" s="430" t="s">
        <v>266</v>
      </c>
      <c r="F36" s="630" t="s">
        <v>911</v>
      </c>
      <c r="G36" s="582">
        <f>価格変換!V34</f>
        <v>0</v>
      </c>
      <c r="H36" s="631">
        <f>G36*各種係数!F30</f>
        <v>0</v>
      </c>
      <c r="I36" s="631">
        <f>H36*各種係数!G30</f>
        <v>0</v>
      </c>
      <c r="J36" s="631">
        <f>H36*各種係数!H30</f>
        <v>0</v>
      </c>
      <c r="K36" s="631">
        <f>投入係数!DH144</f>
        <v>0</v>
      </c>
      <c r="L36" s="631">
        <f>K36*各種係数!E30</f>
        <v>0</v>
      </c>
      <c r="M36" s="631">
        <f>K36*各種係数!D30</f>
        <v>0</v>
      </c>
      <c r="N36" s="631">
        <f>逆行列係数!DH145</f>
        <v>0</v>
      </c>
      <c r="O36" s="631">
        <f>N36*各種係数!G30</f>
        <v>0</v>
      </c>
      <c r="P36" s="631">
        <f>N36*各種係数!H30</f>
        <v>0</v>
      </c>
      <c r="Q36" s="613"/>
      <c r="R36" s="632"/>
      <c r="S36" s="631">
        <f>R$118*各種係数!I30</f>
        <v>0</v>
      </c>
      <c r="T36" s="631">
        <f>S36*各種係数!E30</f>
        <v>0</v>
      </c>
      <c r="U36" s="631">
        <f>S36*各種係数!D30</f>
        <v>0</v>
      </c>
      <c r="V36" s="631">
        <f>逆行列係数!DH259</f>
        <v>0</v>
      </c>
      <c r="W36" s="631">
        <f>V36*各種係数!G30</f>
        <v>0</v>
      </c>
      <c r="X36" s="631">
        <f>V36*各種係数!H30</f>
        <v>0</v>
      </c>
      <c r="Y36" s="631">
        <f t="shared" si="0"/>
        <v>0</v>
      </c>
      <c r="Z36" s="631">
        <f t="shared" si="1"/>
        <v>0</v>
      </c>
      <c r="AA36" s="631">
        <f t="shared" si="2"/>
        <v>0</v>
      </c>
      <c r="AB36" s="631">
        <f>H36*各種係数!J30*各種係数!$N$5</f>
        <v>0</v>
      </c>
      <c r="AC36" s="631">
        <f>N36*各種係数!J30*各種係数!$N$5</f>
        <v>0</v>
      </c>
      <c r="AD36" s="631">
        <f>V36*各種係数!J30*各種係数!$N$5</f>
        <v>0</v>
      </c>
      <c r="AE36" s="631">
        <f t="shared" si="3"/>
        <v>0</v>
      </c>
      <c r="AF36" s="631">
        <f>H36*各種係数!K30*各種係数!$N$5</f>
        <v>0</v>
      </c>
      <c r="AG36" s="631">
        <f>N36*各種係数!K30*各種係数!$N$5</f>
        <v>0</v>
      </c>
      <c r="AH36" s="631">
        <f>V36*各種係数!K30*各種係数!$N$5</f>
        <v>0</v>
      </c>
      <c r="AI36" s="631">
        <f t="shared" si="4"/>
        <v>0</v>
      </c>
    </row>
    <row r="37" spans="2:35" x14ac:dyDescent="0.15">
      <c r="B37" s="430" t="s">
        <v>169</v>
      </c>
      <c r="C37" s="430" t="s">
        <v>296</v>
      </c>
      <c r="D37" s="430" t="s">
        <v>296</v>
      </c>
      <c r="E37" s="430" t="s">
        <v>266</v>
      </c>
      <c r="F37" s="630" t="s">
        <v>912</v>
      </c>
      <c r="G37" s="582">
        <f>価格変換!V35</f>
        <v>0</v>
      </c>
      <c r="H37" s="631">
        <f>G37*各種係数!F31</f>
        <v>0</v>
      </c>
      <c r="I37" s="631">
        <f>H37*各種係数!G31</f>
        <v>0</v>
      </c>
      <c r="J37" s="631">
        <f>H37*各種係数!H31</f>
        <v>0</v>
      </c>
      <c r="K37" s="631">
        <f>投入係数!DH145</f>
        <v>0</v>
      </c>
      <c r="L37" s="631">
        <f>K37*各種係数!E31</f>
        <v>0</v>
      </c>
      <c r="M37" s="631">
        <f>K37*各種係数!D31</f>
        <v>0</v>
      </c>
      <c r="N37" s="631">
        <f>逆行列係数!DH146</f>
        <v>0</v>
      </c>
      <c r="O37" s="631">
        <f>N37*各種係数!G31</f>
        <v>0</v>
      </c>
      <c r="P37" s="631">
        <f>N37*各種係数!H31</f>
        <v>0</v>
      </c>
      <c r="Q37" s="613"/>
      <c r="R37" s="632"/>
      <c r="S37" s="631">
        <f>R$118*各種係数!I31</f>
        <v>0</v>
      </c>
      <c r="T37" s="631">
        <f>S37*各種係数!E31</f>
        <v>0</v>
      </c>
      <c r="U37" s="631">
        <f>S37*各種係数!D31</f>
        <v>0</v>
      </c>
      <c r="V37" s="631">
        <f>逆行列係数!DH260</f>
        <v>0</v>
      </c>
      <c r="W37" s="631">
        <f>V37*各種係数!G31</f>
        <v>0</v>
      </c>
      <c r="X37" s="631">
        <f>V37*各種係数!H31</f>
        <v>0</v>
      </c>
      <c r="Y37" s="631">
        <f t="shared" si="0"/>
        <v>0</v>
      </c>
      <c r="Z37" s="631">
        <f t="shared" si="1"/>
        <v>0</v>
      </c>
      <c r="AA37" s="631">
        <f t="shared" si="2"/>
        <v>0</v>
      </c>
      <c r="AB37" s="631">
        <f>H37*各種係数!J31*各種係数!$N$5</f>
        <v>0</v>
      </c>
      <c r="AC37" s="631">
        <f>N37*各種係数!J31*各種係数!$N$5</f>
        <v>0</v>
      </c>
      <c r="AD37" s="631">
        <f>V37*各種係数!J31*各種係数!$N$5</f>
        <v>0</v>
      </c>
      <c r="AE37" s="631">
        <f t="shared" si="3"/>
        <v>0</v>
      </c>
      <c r="AF37" s="631">
        <f>H37*各種係数!K31*各種係数!$N$5</f>
        <v>0</v>
      </c>
      <c r="AG37" s="631">
        <f>N37*各種係数!K31*各種係数!$N$5</f>
        <v>0</v>
      </c>
      <c r="AH37" s="631">
        <f>V37*各種係数!K31*各種係数!$N$5</f>
        <v>0</v>
      </c>
      <c r="AI37" s="631">
        <f t="shared" si="4"/>
        <v>0</v>
      </c>
    </row>
    <row r="38" spans="2:35" x14ac:dyDescent="0.15">
      <c r="B38" s="430" t="s">
        <v>170</v>
      </c>
      <c r="C38" s="430" t="s">
        <v>592</v>
      </c>
      <c r="D38" s="430" t="s">
        <v>592</v>
      </c>
      <c r="E38" s="430" t="s">
        <v>266</v>
      </c>
      <c r="F38" s="630" t="s">
        <v>913</v>
      </c>
      <c r="G38" s="582">
        <f>価格変換!V36</f>
        <v>0</v>
      </c>
      <c r="H38" s="631">
        <f>G38*各種係数!F32</f>
        <v>0</v>
      </c>
      <c r="I38" s="631">
        <f>H38*各種係数!G32</f>
        <v>0</v>
      </c>
      <c r="J38" s="631">
        <f>H38*各種係数!H32</f>
        <v>0</v>
      </c>
      <c r="K38" s="631">
        <f>投入係数!DH146</f>
        <v>0</v>
      </c>
      <c r="L38" s="631">
        <f>K38*各種係数!E32</f>
        <v>0</v>
      </c>
      <c r="M38" s="631">
        <f>K38*各種係数!D32</f>
        <v>0</v>
      </c>
      <c r="N38" s="631">
        <f>逆行列係数!DH147</f>
        <v>0</v>
      </c>
      <c r="O38" s="631">
        <f>N38*各種係数!G32</f>
        <v>0</v>
      </c>
      <c r="P38" s="631">
        <f>N38*各種係数!H32</f>
        <v>0</v>
      </c>
      <c r="Q38" s="613"/>
      <c r="R38" s="632"/>
      <c r="S38" s="631">
        <f>R$118*各種係数!I32</f>
        <v>0</v>
      </c>
      <c r="T38" s="631">
        <f>S38*各種係数!E32</f>
        <v>0</v>
      </c>
      <c r="U38" s="631">
        <f>S38*各種係数!D32</f>
        <v>0</v>
      </c>
      <c r="V38" s="631">
        <f>逆行列係数!DH261</f>
        <v>0</v>
      </c>
      <c r="W38" s="631">
        <f>V38*各種係数!G32</f>
        <v>0</v>
      </c>
      <c r="X38" s="631">
        <f>V38*各種係数!H32</f>
        <v>0</v>
      </c>
      <c r="Y38" s="631">
        <f t="shared" si="0"/>
        <v>0</v>
      </c>
      <c r="Z38" s="631">
        <f t="shared" si="1"/>
        <v>0</v>
      </c>
      <c r="AA38" s="631">
        <f t="shared" si="2"/>
        <v>0</v>
      </c>
      <c r="AB38" s="631">
        <f>H38*各種係数!J32*各種係数!$N$5</f>
        <v>0</v>
      </c>
      <c r="AC38" s="631">
        <f>N38*各種係数!J32*各種係数!$N$5</f>
        <v>0</v>
      </c>
      <c r="AD38" s="631">
        <f>V38*各種係数!J32*各種係数!$N$5</f>
        <v>0</v>
      </c>
      <c r="AE38" s="631">
        <f t="shared" si="3"/>
        <v>0</v>
      </c>
      <c r="AF38" s="631">
        <f>H38*各種係数!K32*各種係数!$N$5</f>
        <v>0</v>
      </c>
      <c r="AG38" s="631">
        <f>N38*各種係数!K32*各種係数!$N$5</f>
        <v>0</v>
      </c>
      <c r="AH38" s="631">
        <f>V38*各種係数!K32*各種係数!$N$5</f>
        <v>0</v>
      </c>
      <c r="AI38" s="631">
        <f t="shared" si="4"/>
        <v>0</v>
      </c>
    </row>
    <row r="39" spans="2:35" x14ac:dyDescent="0.15">
      <c r="B39" s="430" t="s">
        <v>171</v>
      </c>
      <c r="C39" s="430" t="s">
        <v>592</v>
      </c>
      <c r="D39" s="430" t="s">
        <v>592</v>
      </c>
      <c r="E39" s="430" t="s">
        <v>266</v>
      </c>
      <c r="F39" s="630" t="s">
        <v>914</v>
      </c>
      <c r="G39" s="582">
        <f>価格変換!V37</f>
        <v>0</v>
      </c>
      <c r="H39" s="631">
        <f>G39*各種係数!F33</f>
        <v>0</v>
      </c>
      <c r="I39" s="631">
        <f>H39*各種係数!G33</f>
        <v>0</v>
      </c>
      <c r="J39" s="631">
        <f>H39*各種係数!H33</f>
        <v>0</v>
      </c>
      <c r="K39" s="631">
        <f>投入係数!DH147</f>
        <v>0</v>
      </c>
      <c r="L39" s="631">
        <f>K39*各種係数!E33</f>
        <v>0</v>
      </c>
      <c r="M39" s="631">
        <f>K39*各種係数!D33</f>
        <v>0</v>
      </c>
      <c r="N39" s="631">
        <f>逆行列係数!DH148</f>
        <v>0</v>
      </c>
      <c r="O39" s="631">
        <f>N39*各種係数!G33</f>
        <v>0</v>
      </c>
      <c r="P39" s="631">
        <f>N39*各種係数!H33</f>
        <v>0</v>
      </c>
      <c r="Q39" s="613"/>
      <c r="R39" s="632"/>
      <c r="S39" s="631">
        <f>R$118*各種係数!I33</f>
        <v>0</v>
      </c>
      <c r="T39" s="631">
        <f>S39*各種係数!E33</f>
        <v>0</v>
      </c>
      <c r="U39" s="631">
        <f>S39*各種係数!D33</f>
        <v>0</v>
      </c>
      <c r="V39" s="631">
        <f>逆行列係数!DH262</f>
        <v>0</v>
      </c>
      <c r="W39" s="631">
        <f>V39*各種係数!G33</f>
        <v>0</v>
      </c>
      <c r="X39" s="631">
        <f>V39*各種係数!H33</f>
        <v>0</v>
      </c>
      <c r="Y39" s="631">
        <f t="shared" si="0"/>
        <v>0</v>
      </c>
      <c r="Z39" s="631">
        <f t="shared" si="1"/>
        <v>0</v>
      </c>
      <c r="AA39" s="631">
        <f t="shared" si="2"/>
        <v>0</v>
      </c>
      <c r="AB39" s="631">
        <f>H39*各種係数!J33*各種係数!$N$5</f>
        <v>0</v>
      </c>
      <c r="AC39" s="631">
        <f>N39*各種係数!J33*各種係数!$N$5</f>
        <v>0</v>
      </c>
      <c r="AD39" s="631">
        <f>V39*各種係数!J33*各種係数!$N$5</f>
        <v>0</v>
      </c>
      <c r="AE39" s="631">
        <f t="shared" si="3"/>
        <v>0</v>
      </c>
      <c r="AF39" s="631">
        <f>H39*各種係数!K33*各種係数!$N$5</f>
        <v>0</v>
      </c>
      <c r="AG39" s="631">
        <f>N39*各種係数!K33*各種係数!$N$5</f>
        <v>0</v>
      </c>
      <c r="AH39" s="631">
        <f>V39*各種係数!K33*各種係数!$N$5</f>
        <v>0</v>
      </c>
      <c r="AI39" s="631">
        <f t="shared" si="4"/>
        <v>0</v>
      </c>
    </row>
    <row r="40" spans="2:35" x14ac:dyDescent="0.15">
      <c r="B40" s="430" t="s">
        <v>172</v>
      </c>
      <c r="C40" s="430">
        <v>23</v>
      </c>
      <c r="D40" s="430">
        <v>23</v>
      </c>
      <c r="E40" s="430" t="s">
        <v>266</v>
      </c>
      <c r="F40" s="630" t="s">
        <v>915</v>
      </c>
      <c r="G40" s="582">
        <f>価格変換!V38</f>
        <v>0</v>
      </c>
      <c r="H40" s="631">
        <f>G40*各種係数!F34</f>
        <v>0</v>
      </c>
      <c r="I40" s="631">
        <f>H40*各種係数!G34</f>
        <v>0</v>
      </c>
      <c r="J40" s="631">
        <f>H40*各種係数!H34</f>
        <v>0</v>
      </c>
      <c r="K40" s="631">
        <f>投入係数!DH148</f>
        <v>0</v>
      </c>
      <c r="L40" s="631">
        <f>K40*各種係数!E34</f>
        <v>0</v>
      </c>
      <c r="M40" s="631">
        <f>K40*各種係数!D34</f>
        <v>0</v>
      </c>
      <c r="N40" s="631">
        <f>逆行列係数!DH149</f>
        <v>0</v>
      </c>
      <c r="O40" s="631">
        <f>N40*各種係数!G34</f>
        <v>0</v>
      </c>
      <c r="P40" s="631">
        <f>N40*各種係数!H34</f>
        <v>0</v>
      </c>
      <c r="Q40" s="613"/>
      <c r="R40" s="632"/>
      <c r="S40" s="631">
        <f>R$118*各種係数!I34</f>
        <v>0</v>
      </c>
      <c r="T40" s="631">
        <f>S40*各種係数!E34</f>
        <v>0</v>
      </c>
      <c r="U40" s="631">
        <f>S40*各種係数!D34</f>
        <v>0</v>
      </c>
      <c r="V40" s="631">
        <f>逆行列係数!DH263</f>
        <v>0</v>
      </c>
      <c r="W40" s="631">
        <f>V40*各種係数!G34</f>
        <v>0</v>
      </c>
      <c r="X40" s="631">
        <f>V40*各種係数!H34</f>
        <v>0</v>
      </c>
      <c r="Y40" s="631">
        <f t="shared" si="0"/>
        <v>0</v>
      </c>
      <c r="Z40" s="631">
        <f t="shared" si="1"/>
        <v>0</v>
      </c>
      <c r="AA40" s="631">
        <f t="shared" si="2"/>
        <v>0</v>
      </c>
      <c r="AB40" s="631">
        <f>H40*各種係数!J34*各種係数!$N$5</f>
        <v>0</v>
      </c>
      <c r="AC40" s="631">
        <f>N40*各種係数!J34*各種係数!$N$5</f>
        <v>0</v>
      </c>
      <c r="AD40" s="631">
        <f>V40*各種係数!J34*各種係数!$N$5</f>
        <v>0</v>
      </c>
      <c r="AE40" s="631">
        <f t="shared" si="3"/>
        <v>0</v>
      </c>
      <c r="AF40" s="631">
        <f>H40*各種係数!K34*各種係数!$N$5</f>
        <v>0</v>
      </c>
      <c r="AG40" s="631">
        <f>N40*各種係数!K34*各種係数!$N$5</f>
        <v>0</v>
      </c>
      <c r="AH40" s="631">
        <f>V40*各種係数!K34*各種係数!$N$5</f>
        <v>0</v>
      </c>
      <c r="AI40" s="631">
        <f t="shared" si="4"/>
        <v>0</v>
      </c>
    </row>
    <row r="41" spans="2:35" x14ac:dyDescent="0.15">
      <c r="B41" s="430" t="s">
        <v>173</v>
      </c>
      <c r="C41" s="430">
        <v>12</v>
      </c>
      <c r="D41" s="430">
        <v>12</v>
      </c>
      <c r="E41" s="430" t="s">
        <v>266</v>
      </c>
      <c r="F41" s="630" t="s">
        <v>916</v>
      </c>
      <c r="G41" s="582">
        <f>価格変換!V39</f>
        <v>0</v>
      </c>
      <c r="H41" s="631">
        <f>G41*各種係数!F35</f>
        <v>0</v>
      </c>
      <c r="I41" s="631">
        <f>H41*各種係数!G35</f>
        <v>0</v>
      </c>
      <c r="J41" s="631">
        <f>H41*各種係数!H35</f>
        <v>0</v>
      </c>
      <c r="K41" s="631">
        <f>投入係数!DH149</f>
        <v>0</v>
      </c>
      <c r="L41" s="631">
        <f>K41*各種係数!E35</f>
        <v>0</v>
      </c>
      <c r="M41" s="631">
        <f>K41*各種係数!D35</f>
        <v>0</v>
      </c>
      <c r="N41" s="631">
        <f>逆行列係数!DH150</f>
        <v>0</v>
      </c>
      <c r="O41" s="631">
        <f>N41*各種係数!G35</f>
        <v>0</v>
      </c>
      <c r="P41" s="631">
        <f>N41*各種係数!H35</f>
        <v>0</v>
      </c>
      <c r="Q41" s="613"/>
      <c r="R41" s="632"/>
      <c r="S41" s="631">
        <f>R$118*各種係数!I35</f>
        <v>0</v>
      </c>
      <c r="T41" s="631">
        <f>S41*各種係数!E35</f>
        <v>0</v>
      </c>
      <c r="U41" s="631">
        <f>S41*各種係数!D35</f>
        <v>0</v>
      </c>
      <c r="V41" s="631">
        <f>逆行列係数!DH264</f>
        <v>0</v>
      </c>
      <c r="W41" s="631">
        <f>V41*各種係数!G35</f>
        <v>0</v>
      </c>
      <c r="X41" s="631">
        <f>V41*各種係数!H35</f>
        <v>0</v>
      </c>
      <c r="Y41" s="631">
        <f t="shared" si="0"/>
        <v>0</v>
      </c>
      <c r="Z41" s="631">
        <f t="shared" si="1"/>
        <v>0</v>
      </c>
      <c r="AA41" s="631">
        <f t="shared" si="2"/>
        <v>0</v>
      </c>
      <c r="AB41" s="631">
        <f>H41*各種係数!J35*各種係数!$N$5</f>
        <v>0</v>
      </c>
      <c r="AC41" s="631">
        <f>N41*各種係数!J35*各種係数!$N$5</f>
        <v>0</v>
      </c>
      <c r="AD41" s="631">
        <f>V41*各種係数!J35*各種係数!$N$5</f>
        <v>0</v>
      </c>
      <c r="AE41" s="631">
        <f t="shared" si="3"/>
        <v>0</v>
      </c>
      <c r="AF41" s="631">
        <f>H41*各種係数!K35*各種係数!$N$5</f>
        <v>0</v>
      </c>
      <c r="AG41" s="631">
        <f>N41*各種係数!K35*各種係数!$N$5</f>
        <v>0</v>
      </c>
      <c r="AH41" s="631">
        <f>V41*各種係数!K35*各種係数!$N$5</f>
        <v>0</v>
      </c>
      <c r="AI41" s="631">
        <f t="shared" si="4"/>
        <v>0</v>
      </c>
    </row>
    <row r="42" spans="2:35" x14ac:dyDescent="0.15">
      <c r="B42" s="430" t="s">
        <v>174</v>
      </c>
      <c r="C42" s="430">
        <v>12</v>
      </c>
      <c r="D42" s="430">
        <v>12</v>
      </c>
      <c r="E42" s="430" t="s">
        <v>266</v>
      </c>
      <c r="F42" s="630" t="s">
        <v>917</v>
      </c>
      <c r="G42" s="582">
        <f>価格変換!V40</f>
        <v>0</v>
      </c>
      <c r="H42" s="631">
        <f>G42*各種係数!F36</f>
        <v>0</v>
      </c>
      <c r="I42" s="631">
        <f>H42*各種係数!G36</f>
        <v>0</v>
      </c>
      <c r="J42" s="631">
        <f>H42*各種係数!H36</f>
        <v>0</v>
      </c>
      <c r="K42" s="631">
        <f>投入係数!DH150</f>
        <v>0</v>
      </c>
      <c r="L42" s="631">
        <f>K42*各種係数!E36</f>
        <v>0</v>
      </c>
      <c r="M42" s="631">
        <f>K42*各種係数!D36</f>
        <v>0</v>
      </c>
      <c r="N42" s="631">
        <f>逆行列係数!DH151</f>
        <v>0</v>
      </c>
      <c r="O42" s="631">
        <f>N42*各種係数!G36</f>
        <v>0</v>
      </c>
      <c r="P42" s="631">
        <f>N42*各種係数!H36</f>
        <v>0</v>
      </c>
      <c r="Q42" s="613"/>
      <c r="R42" s="632"/>
      <c r="S42" s="631">
        <f>R$118*各種係数!I36</f>
        <v>0</v>
      </c>
      <c r="T42" s="631">
        <f>S42*各種係数!E36</f>
        <v>0</v>
      </c>
      <c r="U42" s="631">
        <f>S42*各種係数!D36</f>
        <v>0</v>
      </c>
      <c r="V42" s="631">
        <f>逆行列係数!DH265</f>
        <v>0</v>
      </c>
      <c r="W42" s="631">
        <f>V42*各種係数!G36</f>
        <v>0</v>
      </c>
      <c r="X42" s="631">
        <f>V42*各種係数!H36</f>
        <v>0</v>
      </c>
      <c r="Y42" s="631">
        <f t="shared" si="0"/>
        <v>0</v>
      </c>
      <c r="Z42" s="631">
        <f t="shared" si="1"/>
        <v>0</v>
      </c>
      <c r="AA42" s="631">
        <f t="shared" si="2"/>
        <v>0</v>
      </c>
      <c r="AB42" s="631">
        <f>H42*各種係数!J36*各種係数!$N$5</f>
        <v>0</v>
      </c>
      <c r="AC42" s="631">
        <f>N42*各種係数!J36*各種係数!$N$5</f>
        <v>0</v>
      </c>
      <c r="AD42" s="631">
        <f>V42*各種係数!J36*各種係数!$N$5</f>
        <v>0</v>
      </c>
      <c r="AE42" s="631">
        <f t="shared" si="3"/>
        <v>0</v>
      </c>
      <c r="AF42" s="631">
        <f>H42*各種係数!K36*各種係数!$N$5</f>
        <v>0</v>
      </c>
      <c r="AG42" s="631">
        <f>N42*各種係数!K36*各種係数!$N$5</f>
        <v>0</v>
      </c>
      <c r="AH42" s="631">
        <f>V42*各種係数!K36*各種係数!$N$5</f>
        <v>0</v>
      </c>
      <c r="AI42" s="631">
        <f t="shared" si="4"/>
        <v>0</v>
      </c>
    </row>
    <row r="43" spans="2:35" x14ac:dyDescent="0.15">
      <c r="B43" s="430" t="s">
        <v>175</v>
      </c>
      <c r="C43" s="430">
        <v>12</v>
      </c>
      <c r="D43" s="430">
        <v>12</v>
      </c>
      <c r="E43" s="430" t="s">
        <v>266</v>
      </c>
      <c r="F43" s="630" t="s">
        <v>918</v>
      </c>
      <c r="G43" s="582">
        <f>価格変換!V41</f>
        <v>0</v>
      </c>
      <c r="H43" s="631">
        <f>G43*各種係数!F37</f>
        <v>0</v>
      </c>
      <c r="I43" s="631">
        <f>H43*各種係数!G37</f>
        <v>0</v>
      </c>
      <c r="J43" s="631">
        <f>H43*各種係数!H37</f>
        <v>0</v>
      </c>
      <c r="K43" s="631">
        <f>投入係数!DH151</f>
        <v>0</v>
      </c>
      <c r="L43" s="631">
        <f>K43*各種係数!E37</f>
        <v>0</v>
      </c>
      <c r="M43" s="631">
        <f>K43*各種係数!D37</f>
        <v>0</v>
      </c>
      <c r="N43" s="631">
        <f>逆行列係数!DH152</f>
        <v>0</v>
      </c>
      <c r="O43" s="631">
        <f>N43*各種係数!G37</f>
        <v>0</v>
      </c>
      <c r="P43" s="631">
        <f>N43*各種係数!H37</f>
        <v>0</v>
      </c>
      <c r="Q43" s="613"/>
      <c r="R43" s="632"/>
      <c r="S43" s="631">
        <f>R$118*各種係数!I37</f>
        <v>0</v>
      </c>
      <c r="T43" s="631">
        <f>S43*各種係数!E37</f>
        <v>0</v>
      </c>
      <c r="U43" s="631">
        <f>S43*各種係数!D37</f>
        <v>0</v>
      </c>
      <c r="V43" s="631">
        <f>逆行列係数!DH266</f>
        <v>0</v>
      </c>
      <c r="W43" s="631">
        <f>V43*各種係数!G37</f>
        <v>0</v>
      </c>
      <c r="X43" s="631">
        <f>V43*各種係数!H37</f>
        <v>0</v>
      </c>
      <c r="Y43" s="631">
        <f t="shared" si="0"/>
        <v>0</v>
      </c>
      <c r="Z43" s="631">
        <f t="shared" si="1"/>
        <v>0</v>
      </c>
      <c r="AA43" s="631">
        <f t="shared" si="2"/>
        <v>0</v>
      </c>
      <c r="AB43" s="631">
        <f>H43*各種係数!J37*各種係数!$N$5</f>
        <v>0</v>
      </c>
      <c r="AC43" s="631">
        <f>N43*各種係数!J37*各種係数!$N$5</f>
        <v>0</v>
      </c>
      <c r="AD43" s="631">
        <f>V43*各種係数!J37*各種係数!$N$5</f>
        <v>0</v>
      </c>
      <c r="AE43" s="631">
        <f t="shared" si="3"/>
        <v>0</v>
      </c>
      <c r="AF43" s="631">
        <f>H43*各種係数!K37*各種係数!$N$5</f>
        <v>0</v>
      </c>
      <c r="AG43" s="631">
        <f>N43*各種係数!K37*各種係数!$N$5</f>
        <v>0</v>
      </c>
      <c r="AH43" s="631">
        <f>V43*各種係数!K37*各種係数!$N$5</f>
        <v>0</v>
      </c>
      <c r="AI43" s="631">
        <f t="shared" si="4"/>
        <v>0</v>
      </c>
    </row>
    <row r="44" spans="2:35" x14ac:dyDescent="0.15">
      <c r="B44" s="430" t="s">
        <v>176</v>
      </c>
      <c r="C44" s="430">
        <v>12</v>
      </c>
      <c r="D44" s="430">
        <v>12</v>
      </c>
      <c r="E44" s="430" t="s">
        <v>266</v>
      </c>
      <c r="F44" s="630" t="s">
        <v>919</v>
      </c>
      <c r="G44" s="582">
        <f>価格変換!V42</f>
        <v>0</v>
      </c>
      <c r="H44" s="631">
        <f>G44*各種係数!F38</f>
        <v>0</v>
      </c>
      <c r="I44" s="631">
        <f>H44*各種係数!G38</f>
        <v>0</v>
      </c>
      <c r="J44" s="631">
        <f>H44*各種係数!H38</f>
        <v>0</v>
      </c>
      <c r="K44" s="631">
        <f>投入係数!DH152</f>
        <v>0</v>
      </c>
      <c r="L44" s="631">
        <f>K44*各種係数!E38</f>
        <v>0</v>
      </c>
      <c r="M44" s="631">
        <f>K44*各種係数!D38</f>
        <v>0</v>
      </c>
      <c r="N44" s="631">
        <f>逆行列係数!DH153</f>
        <v>0</v>
      </c>
      <c r="O44" s="631">
        <f>N44*各種係数!G38</f>
        <v>0</v>
      </c>
      <c r="P44" s="631">
        <f>N44*各種係数!H38</f>
        <v>0</v>
      </c>
      <c r="Q44" s="613"/>
      <c r="R44" s="632"/>
      <c r="S44" s="631">
        <f>R$118*各種係数!I38</f>
        <v>0</v>
      </c>
      <c r="T44" s="631">
        <f>S44*各種係数!E38</f>
        <v>0</v>
      </c>
      <c r="U44" s="631">
        <f>S44*各種係数!D38</f>
        <v>0</v>
      </c>
      <c r="V44" s="631">
        <f>逆行列係数!DH267</f>
        <v>0</v>
      </c>
      <c r="W44" s="631">
        <f>V44*各種係数!G38</f>
        <v>0</v>
      </c>
      <c r="X44" s="631">
        <f>V44*各種係数!H38</f>
        <v>0</v>
      </c>
      <c r="Y44" s="631">
        <f t="shared" si="0"/>
        <v>0</v>
      </c>
      <c r="Z44" s="631">
        <f t="shared" si="1"/>
        <v>0</v>
      </c>
      <c r="AA44" s="631">
        <f t="shared" si="2"/>
        <v>0</v>
      </c>
      <c r="AB44" s="631">
        <f>H44*各種係数!J38*各種係数!$N$5</f>
        <v>0</v>
      </c>
      <c r="AC44" s="631">
        <f>N44*各種係数!J38*各種係数!$N$5</f>
        <v>0</v>
      </c>
      <c r="AD44" s="631">
        <f>V44*各種係数!J38*各種係数!$N$5</f>
        <v>0</v>
      </c>
      <c r="AE44" s="631">
        <f t="shared" si="3"/>
        <v>0</v>
      </c>
      <c r="AF44" s="631">
        <f>H44*各種係数!K38*各種係数!$N$5</f>
        <v>0</v>
      </c>
      <c r="AG44" s="631">
        <f>N44*各種係数!K38*各種係数!$N$5</f>
        <v>0</v>
      </c>
      <c r="AH44" s="631">
        <f>V44*各種係数!K38*各種係数!$N$5</f>
        <v>0</v>
      </c>
      <c r="AI44" s="631">
        <f t="shared" si="4"/>
        <v>0</v>
      </c>
    </row>
    <row r="45" spans="2:35" x14ac:dyDescent="0.15">
      <c r="B45" s="430" t="s">
        <v>177</v>
      </c>
      <c r="C45" s="430">
        <v>13</v>
      </c>
      <c r="D45" s="430">
        <v>13</v>
      </c>
      <c r="E45" s="430" t="s">
        <v>266</v>
      </c>
      <c r="F45" s="630" t="s">
        <v>920</v>
      </c>
      <c r="G45" s="582">
        <f>価格変換!V43</f>
        <v>0</v>
      </c>
      <c r="H45" s="631">
        <f>G45*各種係数!F39</f>
        <v>0</v>
      </c>
      <c r="I45" s="631">
        <f>H45*各種係数!G39</f>
        <v>0</v>
      </c>
      <c r="J45" s="631">
        <f>H45*各種係数!H39</f>
        <v>0</v>
      </c>
      <c r="K45" s="631">
        <f>投入係数!DH153</f>
        <v>0</v>
      </c>
      <c r="L45" s="631">
        <f>K45*各種係数!E39</f>
        <v>0</v>
      </c>
      <c r="M45" s="631">
        <f>K45*各種係数!D39</f>
        <v>0</v>
      </c>
      <c r="N45" s="631">
        <f>逆行列係数!DH154</f>
        <v>0</v>
      </c>
      <c r="O45" s="631">
        <f>N45*各種係数!G39</f>
        <v>0</v>
      </c>
      <c r="P45" s="631">
        <f>N45*各種係数!H39</f>
        <v>0</v>
      </c>
      <c r="Q45" s="613"/>
      <c r="R45" s="632"/>
      <c r="S45" s="631">
        <f>R$118*各種係数!I39</f>
        <v>0</v>
      </c>
      <c r="T45" s="631">
        <f>S45*各種係数!E39</f>
        <v>0</v>
      </c>
      <c r="U45" s="631">
        <f>S45*各種係数!D39</f>
        <v>0</v>
      </c>
      <c r="V45" s="631">
        <f>逆行列係数!DH268</f>
        <v>0</v>
      </c>
      <c r="W45" s="631">
        <f>V45*各種係数!G39</f>
        <v>0</v>
      </c>
      <c r="X45" s="631">
        <f>V45*各種係数!H39</f>
        <v>0</v>
      </c>
      <c r="Y45" s="631">
        <f t="shared" si="0"/>
        <v>0</v>
      </c>
      <c r="Z45" s="631">
        <f t="shared" si="1"/>
        <v>0</v>
      </c>
      <c r="AA45" s="631">
        <f t="shared" si="2"/>
        <v>0</v>
      </c>
      <c r="AB45" s="631">
        <f>H45*各種係数!J39*各種係数!$N$5</f>
        <v>0</v>
      </c>
      <c r="AC45" s="631">
        <f>N45*各種係数!J39*各種係数!$N$5</f>
        <v>0</v>
      </c>
      <c r="AD45" s="631">
        <f>V45*各種係数!J39*各種係数!$N$5</f>
        <v>0</v>
      </c>
      <c r="AE45" s="631">
        <f t="shared" si="3"/>
        <v>0</v>
      </c>
      <c r="AF45" s="631">
        <f>H45*各種係数!K39*各種係数!$N$5</f>
        <v>0</v>
      </c>
      <c r="AG45" s="631">
        <f>N45*各種係数!K39*各種係数!$N$5</f>
        <v>0</v>
      </c>
      <c r="AH45" s="631">
        <f>V45*各種係数!K39*各種係数!$N$5</f>
        <v>0</v>
      </c>
      <c r="AI45" s="631">
        <f t="shared" si="4"/>
        <v>0</v>
      </c>
    </row>
    <row r="46" spans="2:35" x14ac:dyDescent="0.15">
      <c r="B46" s="430" t="s">
        <v>178</v>
      </c>
      <c r="C46" s="430">
        <v>13</v>
      </c>
      <c r="D46" s="430">
        <v>13</v>
      </c>
      <c r="E46" s="430" t="s">
        <v>266</v>
      </c>
      <c r="F46" s="639" t="s">
        <v>921</v>
      </c>
      <c r="G46" s="582">
        <f>価格変換!V44</f>
        <v>0</v>
      </c>
      <c r="H46" s="631">
        <f>G46*各種係数!F40</f>
        <v>0</v>
      </c>
      <c r="I46" s="631">
        <f>H46*各種係数!G40</f>
        <v>0</v>
      </c>
      <c r="J46" s="631">
        <f>H46*各種係数!H40</f>
        <v>0</v>
      </c>
      <c r="K46" s="631">
        <f>投入係数!DH154</f>
        <v>0</v>
      </c>
      <c r="L46" s="631">
        <f>K46*各種係数!E40</f>
        <v>0</v>
      </c>
      <c r="M46" s="631">
        <f>K46*各種係数!D40</f>
        <v>0</v>
      </c>
      <c r="N46" s="631">
        <f>逆行列係数!DH155</f>
        <v>0</v>
      </c>
      <c r="O46" s="631">
        <f>N46*各種係数!G40</f>
        <v>0</v>
      </c>
      <c r="P46" s="631">
        <f>N46*各種係数!H40</f>
        <v>0</v>
      </c>
      <c r="Q46" s="613"/>
      <c r="R46" s="632"/>
      <c r="S46" s="631">
        <f>R$118*各種係数!I40</f>
        <v>0</v>
      </c>
      <c r="T46" s="631">
        <f>S46*各種係数!E40</f>
        <v>0</v>
      </c>
      <c r="U46" s="631">
        <f>S46*各種係数!D40</f>
        <v>0</v>
      </c>
      <c r="V46" s="631">
        <f>逆行列係数!DH269</f>
        <v>0</v>
      </c>
      <c r="W46" s="631">
        <f>V46*各種係数!G40</f>
        <v>0</v>
      </c>
      <c r="X46" s="631">
        <f>V46*各種係数!H40</f>
        <v>0</v>
      </c>
      <c r="Y46" s="631">
        <f t="shared" si="0"/>
        <v>0</v>
      </c>
      <c r="Z46" s="631">
        <f t="shared" si="1"/>
        <v>0</v>
      </c>
      <c r="AA46" s="631">
        <f t="shared" si="2"/>
        <v>0</v>
      </c>
      <c r="AB46" s="631">
        <f>H46*各種係数!J40*各種係数!$N$5</f>
        <v>0</v>
      </c>
      <c r="AC46" s="631">
        <f>N46*各種係数!J40*各種係数!$N$5</f>
        <v>0</v>
      </c>
      <c r="AD46" s="631">
        <f>V46*各種係数!J40*各種係数!$N$5</f>
        <v>0</v>
      </c>
      <c r="AE46" s="631">
        <f t="shared" si="3"/>
        <v>0</v>
      </c>
      <c r="AF46" s="631">
        <f>H46*各種係数!K40*各種係数!$N$5</f>
        <v>0</v>
      </c>
      <c r="AG46" s="631">
        <f>N46*各種係数!K40*各種係数!$N$5</f>
        <v>0</v>
      </c>
      <c r="AH46" s="631">
        <f>V46*各種係数!K40*各種係数!$N$5</f>
        <v>0</v>
      </c>
      <c r="AI46" s="631">
        <f t="shared" si="4"/>
        <v>0</v>
      </c>
    </row>
    <row r="47" spans="2:35" x14ac:dyDescent="0.15">
      <c r="B47" s="430" t="s">
        <v>179</v>
      </c>
      <c r="C47" s="430">
        <v>13</v>
      </c>
      <c r="D47" s="430">
        <v>13</v>
      </c>
      <c r="E47" s="430" t="s">
        <v>266</v>
      </c>
      <c r="F47" s="630" t="s">
        <v>314</v>
      </c>
      <c r="G47" s="582">
        <f>価格変換!V45</f>
        <v>0</v>
      </c>
      <c r="H47" s="631">
        <f>G47*各種係数!F41</f>
        <v>0</v>
      </c>
      <c r="I47" s="631">
        <f>H47*各種係数!G41</f>
        <v>0</v>
      </c>
      <c r="J47" s="631">
        <f>H47*各種係数!H41</f>
        <v>0</v>
      </c>
      <c r="K47" s="631">
        <f>投入係数!DH155</f>
        <v>0</v>
      </c>
      <c r="L47" s="631">
        <f>K47*各種係数!E41</f>
        <v>0</v>
      </c>
      <c r="M47" s="631">
        <f>K47*各種係数!D41</f>
        <v>0</v>
      </c>
      <c r="N47" s="631">
        <f>逆行列係数!DH156</f>
        <v>0</v>
      </c>
      <c r="O47" s="631">
        <f>N47*各種係数!G41</f>
        <v>0</v>
      </c>
      <c r="P47" s="631">
        <f>N47*各種係数!H41</f>
        <v>0</v>
      </c>
      <c r="Q47" s="613"/>
      <c r="R47" s="632"/>
      <c r="S47" s="631">
        <f>R$118*各種係数!I41</f>
        <v>0</v>
      </c>
      <c r="T47" s="631">
        <f>S47*各種係数!E41</f>
        <v>0</v>
      </c>
      <c r="U47" s="631">
        <f>S47*各種係数!D41</f>
        <v>0</v>
      </c>
      <c r="V47" s="631">
        <f>逆行列係数!DH270</f>
        <v>0</v>
      </c>
      <c r="W47" s="631">
        <f>V47*各種係数!G41</f>
        <v>0</v>
      </c>
      <c r="X47" s="631">
        <f>V47*各種係数!H41</f>
        <v>0</v>
      </c>
      <c r="Y47" s="631">
        <f t="shared" si="0"/>
        <v>0</v>
      </c>
      <c r="Z47" s="631">
        <f t="shared" si="1"/>
        <v>0</v>
      </c>
      <c r="AA47" s="631">
        <f t="shared" si="2"/>
        <v>0</v>
      </c>
      <c r="AB47" s="631">
        <f>H47*各種係数!J41*各種係数!$N$5</f>
        <v>0</v>
      </c>
      <c r="AC47" s="631">
        <f>N47*各種係数!J41*各種係数!$N$5</f>
        <v>0</v>
      </c>
      <c r="AD47" s="631">
        <f>V47*各種係数!J41*各種係数!$N$5</f>
        <v>0</v>
      </c>
      <c r="AE47" s="631">
        <f t="shared" si="3"/>
        <v>0</v>
      </c>
      <c r="AF47" s="631">
        <f>H47*各種係数!K41*各種係数!$N$5</f>
        <v>0</v>
      </c>
      <c r="AG47" s="631">
        <f>N47*各種係数!K41*各種係数!$N$5</f>
        <v>0</v>
      </c>
      <c r="AH47" s="631">
        <f>V47*各種係数!K41*各種係数!$N$5</f>
        <v>0</v>
      </c>
      <c r="AI47" s="631">
        <f t="shared" si="4"/>
        <v>0</v>
      </c>
    </row>
    <row r="48" spans="2:35" x14ac:dyDescent="0.15">
      <c r="B48" s="430" t="s">
        <v>180</v>
      </c>
      <c r="C48" s="430">
        <v>13</v>
      </c>
      <c r="D48" s="430">
        <v>13</v>
      </c>
      <c r="E48" s="430" t="s">
        <v>266</v>
      </c>
      <c r="F48" s="630" t="s">
        <v>922</v>
      </c>
      <c r="G48" s="582">
        <f>価格変換!V46</f>
        <v>0</v>
      </c>
      <c r="H48" s="631">
        <f>G48*各種係数!F42</f>
        <v>0</v>
      </c>
      <c r="I48" s="631">
        <f>H48*各種係数!G42</f>
        <v>0</v>
      </c>
      <c r="J48" s="631">
        <f>H48*各種係数!H42</f>
        <v>0</v>
      </c>
      <c r="K48" s="631">
        <f>投入係数!DH156</f>
        <v>0</v>
      </c>
      <c r="L48" s="631">
        <f>K48*各種係数!E42</f>
        <v>0</v>
      </c>
      <c r="M48" s="631">
        <f>K48*各種係数!D42</f>
        <v>0</v>
      </c>
      <c r="N48" s="631">
        <f>逆行列係数!DH157</f>
        <v>0</v>
      </c>
      <c r="O48" s="631">
        <f>N48*各種係数!G42</f>
        <v>0</v>
      </c>
      <c r="P48" s="631">
        <f>N48*各種係数!H42</f>
        <v>0</v>
      </c>
      <c r="Q48" s="613"/>
      <c r="R48" s="632"/>
      <c r="S48" s="631">
        <f>R$118*各種係数!I42</f>
        <v>0</v>
      </c>
      <c r="T48" s="631">
        <f>S48*各種係数!E42</f>
        <v>0</v>
      </c>
      <c r="U48" s="631">
        <f>S48*各種係数!D42</f>
        <v>0</v>
      </c>
      <c r="V48" s="631">
        <f>逆行列係数!DH271</f>
        <v>0</v>
      </c>
      <c r="W48" s="631">
        <f>V48*各種係数!G42</f>
        <v>0</v>
      </c>
      <c r="X48" s="631">
        <f>V48*各種係数!H42</f>
        <v>0</v>
      </c>
      <c r="Y48" s="631">
        <f t="shared" si="0"/>
        <v>0</v>
      </c>
      <c r="Z48" s="631">
        <f t="shared" si="1"/>
        <v>0</v>
      </c>
      <c r="AA48" s="631">
        <f t="shared" si="2"/>
        <v>0</v>
      </c>
      <c r="AB48" s="631">
        <f>H48*各種係数!J42*各種係数!$N$5</f>
        <v>0</v>
      </c>
      <c r="AC48" s="631">
        <f>N48*各種係数!J42*各種係数!$N$5</f>
        <v>0</v>
      </c>
      <c r="AD48" s="631">
        <f>V48*各種係数!J42*各種係数!$N$5</f>
        <v>0</v>
      </c>
      <c r="AE48" s="631">
        <f t="shared" si="3"/>
        <v>0</v>
      </c>
      <c r="AF48" s="631">
        <f>H48*各種係数!K42*各種係数!$N$5</f>
        <v>0</v>
      </c>
      <c r="AG48" s="631">
        <f>N48*各種係数!K42*各種係数!$N$5</f>
        <v>0</v>
      </c>
      <c r="AH48" s="631">
        <f>V48*各種係数!K42*各種係数!$N$5</f>
        <v>0</v>
      </c>
      <c r="AI48" s="631">
        <f t="shared" si="4"/>
        <v>0</v>
      </c>
    </row>
    <row r="49" spans="2:35" x14ac:dyDescent="0.15">
      <c r="B49" s="430" t="s">
        <v>181</v>
      </c>
      <c r="C49" s="430">
        <v>14</v>
      </c>
      <c r="D49" s="430">
        <v>14</v>
      </c>
      <c r="E49" s="430" t="s">
        <v>266</v>
      </c>
      <c r="F49" s="630" t="s">
        <v>923</v>
      </c>
      <c r="G49" s="582">
        <f>価格変換!V47</f>
        <v>0</v>
      </c>
      <c r="H49" s="631">
        <f>G49*各種係数!F43</f>
        <v>0</v>
      </c>
      <c r="I49" s="631">
        <f>H49*各種係数!G43</f>
        <v>0</v>
      </c>
      <c r="J49" s="631">
        <f>H49*各種係数!H43</f>
        <v>0</v>
      </c>
      <c r="K49" s="631">
        <f>投入係数!DH157</f>
        <v>0</v>
      </c>
      <c r="L49" s="631">
        <f>K49*各種係数!E43</f>
        <v>0</v>
      </c>
      <c r="M49" s="631">
        <f>K49*各種係数!D43</f>
        <v>0</v>
      </c>
      <c r="N49" s="631">
        <f>逆行列係数!DH158</f>
        <v>0</v>
      </c>
      <c r="O49" s="631">
        <f>N49*各種係数!G43</f>
        <v>0</v>
      </c>
      <c r="P49" s="631">
        <f>N49*各種係数!H43</f>
        <v>0</v>
      </c>
      <c r="Q49" s="613"/>
      <c r="R49" s="632"/>
      <c r="S49" s="631">
        <f>R$118*各種係数!I43</f>
        <v>0</v>
      </c>
      <c r="T49" s="631">
        <f>S49*各種係数!E43</f>
        <v>0</v>
      </c>
      <c r="U49" s="631">
        <f>S49*各種係数!D43</f>
        <v>0</v>
      </c>
      <c r="V49" s="631">
        <f>逆行列係数!DH272</f>
        <v>0</v>
      </c>
      <c r="W49" s="631">
        <f>V49*各種係数!G43</f>
        <v>0</v>
      </c>
      <c r="X49" s="631">
        <f>V49*各種係数!H43</f>
        <v>0</v>
      </c>
      <c r="Y49" s="631">
        <f t="shared" si="0"/>
        <v>0</v>
      </c>
      <c r="Z49" s="631">
        <f t="shared" si="1"/>
        <v>0</v>
      </c>
      <c r="AA49" s="631">
        <f t="shared" si="2"/>
        <v>0</v>
      </c>
      <c r="AB49" s="631">
        <f>H49*各種係数!J43*各種係数!$N$5</f>
        <v>0</v>
      </c>
      <c r="AC49" s="631">
        <f>N49*各種係数!J43*各種係数!$N$5</f>
        <v>0</v>
      </c>
      <c r="AD49" s="631">
        <f>V49*各種係数!J43*各種係数!$N$5</f>
        <v>0</v>
      </c>
      <c r="AE49" s="631">
        <f t="shared" si="3"/>
        <v>0</v>
      </c>
      <c r="AF49" s="631">
        <f>H49*各種係数!K43*各種係数!$N$5</f>
        <v>0</v>
      </c>
      <c r="AG49" s="631">
        <f>N49*各種係数!K43*各種係数!$N$5</f>
        <v>0</v>
      </c>
      <c r="AH49" s="631">
        <f>V49*各種係数!K43*各種係数!$N$5</f>
        <v>0</v>
      </c>
      <c r="AI49" s="631">
        <f t="shared" si="4"/>
        <v>0</v>
      </c>
    </row>
    <row r="50" spans="2:35" x14ac:dyDescent="0.15">
      <c r="B50" s="430" t="s">
        <v>182</v>
      </c>
      <c r="C50" s="430">
        <v>14</v>
      </c>
      <c r="D50" s="430">
        <v>14</v>
      </c>
      <c r="E50" s="430" t="s">
        <v>266</v>
      </c>
      <c r="F50" s="630" t="s">
        <v>924</v>
      </c>
      <c r="G50" s="582">
        <f>価格変換!V48</f>
        <v>0</v>
      </c>
      <c r="H50" s="631">
        <f>G50*各種係数!F44</f>
        <v>0</v>
      </c>
      <c r="I50" s="631">
        <f>H50*各種係数!G44</f>
        <v>0</v>
      </c>
      <c r="J50" s="631">
        <f>H50*各種係数!H44</f>
        <v>0</v>
      </c>
      <c r="K50" s="631">
        <f>投入係数!DH158</f>
        <v>0</v>
      </c>
      <c r="L50" s="631">
        <f>K50*各種係数!E44</f>
        <v>0</v>
      </c>
      <c r="M50" s="631">
        <f>K50*各種係数!D44</f>
        <v>0</v>
      </c>
      <c r="N50" s="631">
        <f>逆行列係数!DH159</f>
        <v>0</v>
      </c>
      <c r="O50" s="631">
        <f>N50*各種係数!G44</f>
        <v>0</v>
      </c>
      <c r="P50" s="631">
        <f>N50*各種係数!H44</f>
        <v>0</v>
      </c>
      <c r="Q50" s="613"/>
      <c r="R50" s="632"/>
      <c r="S50" s="631">
        <f>R$118*各種係数!I44</f>
        <v>0</v>
      </c>
      <c r="T50" s="631">
        <f>S50*各種係数!E44</f>
        <v>0</v>
      </c>
      <c r="U50" s="631">
        <f>S50*各種係数!D44</f>
        <v>0</v>
      </c>
      <c r="V50" s="631">
        <f>逆行列係数!DH273</f>
        <v>0</v>
      </c>
      <c r="W50" s="631">
        <f>V50*各種係数!G44</f>
        <v>0</v>
      </c>
      <c r="X50" s="631">
        <f>V50*各種係数!H44</f>
        <v>0</v>
      </c>
      <c r="Y50" s="631">
        <f t="shared" si="0"/>
        <v>0</v>
      </c>
      <c r="Z50" s="631">
        <f t="shared" si="1"/>
        <v>0</v>
      </c>
      <c r="AA50" s="631">
        <f t="shared" si="2"/>
        <v>0</v>
      </c>
      <c r="AB50" s="631">
        <f>H50*各種係数!J44*各種係数!$N$5</f>
        <v>0</v>
      </c>
      <c r="AC50" s="631">
        <f>N50*各種係数!J44*各種係数!$N$5</f>
        <v>0</v>
      </c>
      <c r="AD50" s="631">
        <f>V50*各種係数!J44*各種係数!$N$5</f>
        <v>0</v>
      </c>
      <c r="AE50" s="631">
        <f t="shared" si="3"/>
        <v>0</v>
      </c>
      <c r="AF50" s="631">
        <f>H50*各種係数!K44*各種係数!$N$5</f>
        <v>0</v>
      </c>
      <c r="AG50" s="631">
        <f>N50*各種係数!K44*各種係数!$N$5</f>
        <v>0</v>
      </c>
      <c r="AH50" s="631">
        <f>V50*各種係数!K44*各種係数!$N$5</f>
        <v>0</v>
      </c>
      <c r="AI50" s="631">
        <f t="shared" si="4"/>
        <v>0</v>
      </c>
    </row>
    <row r="51" spans="2:35" x14ac:dyDescent="0.15">
      <c r="B51" s="430" t="s">
        <v>183</v>
      </c>
      <c r="C51" s="430">
        <v>15</v>
      </c>
      <c r="D51" s="430">
        <v>15</v>
      </c>
      <c r="E51" s="430" t="s">
        <v>266</v>
      </c>
      <c r="F51" s="630" t="s">
        <v>322</v>
      </c>
      <c r="G51" s="582">
        <f>価格変換!V49</f>
        <v>0</v>
      </c>
      <c r="H51" s="631">
        <f>G51*各種係数!F45</f>
        <v>0</v>
      </c>
      <c r="I51" s="631">
        <f>H51*各種係数!G45</f>
        <v>0</v>
      </c>
      <c r="J51" s="631">
        <f>H51*各種係数!H45</f>
        <v>0</v>
      </c>
      <c r="K51" s="631">
        <f>投入係数!DH159</f>
        <v>0</v>
      </c>
      <c r="L51" s="631">
        <f>K51*各種係数!E45</f>
        <v>0</v>
      </c>
      <c r="M51" s="631">
        <f>K51*各種係数!D45</f>
        <v>0</v>
      </c>
      <c r="N51" s="631">
        <f>逆行列係数!DH160</f>
        <v>0</v>
      </c>
      <c r="O51" s="631">
        <f>N51*各種係数!G45</f>
        <v>0</v>
      </c>
      <c r="P51" s="631">
        <f>N51*各種係数!H45</f>
        <v>0</v>
      </c>
      <c r="Q51" s="613"/>
      <c r="R51" s="632"/>
      <c r="S51" s="631">
        <f>R$118*各種係数!I45</f>
        <v>0</v>
      </c>
      <c r="T51" s="631">
        <f>S51*各種係数!E45</f>
        <v>0</v>
      </c>
      <c r="U51" s="631">
        <f>S51*各種係数!D45</f>
        <v>0</v>
      </c>
      <c r="V51" s="631">
        <f>逆行列係数!DH274</f>
        <v>0</v>
      </c>
      <c r="W51" s="631">
        <f>V51*各種係数!G45</f>
        <v>0</v>
      </c>
      <c r="X51" s="631">
        <f>V51*各種係数!H45</f>
        <v>0</v>
      </c>
      <c r="Y51" s="631">
        <f t="shared" si="0"/>
        <v>0</v>
      </c>
      <c r="Z51" s="631">
        <f t="shared" si="1"/>
        <v>0</v>
      </c>
      <c r="AA51" s="631">
        <f t="shared" si="2"/>
        <v>0</v>
      </c>
      <c r="AB51" s="631">
        <f>H51*各種係数!J45*各種係数!$N$5</f>
        <v>0</v>
      </c>
      <c r="AC51" s="631">
        <f>N51*各種係数!J45*各種係数!$N$5</f>
        <v>0</v>
      </c>
      <c r="AD51" s="631">
        <f>V51*各種係数!J45*各種係数!$N$5</f>
        <v>0</v>
      </c>
      <c r="AE51" s="631">
        <f t="shared" si="3"/>
        <v>0</v>
      </c>
      <c r="AF51" s="631">
        <f>H51*各種係数!K45*各種係数!$N$5</f>
        <v>0</v>
      </c>
      <c r="AG51" s="631">
        <f>N51*各種係数!K45*各種係数!$N$5</f>
        <v>0</v>
      </c>
      <c r="AH51" s="631">
        <f>V51*各種係数!K45*各種係数!$N$5</f>
        <v>0</v>
      </c>
      <c r="AI51" s="631">
        <f t="shared" si="4"/>
        <v>0</v>
      </c>
    </row>
    <row r="52" spans="2:35" x14ac:dyDescent="0.15">
      <c r="B52" s="430" t="s">
        <v>184</v>
      </c>
      <c r="C52" s="430">
        <v>15</v>
      </c>
      <c r="D52" s="430">
        <v>15</v>
      </c>
      <c r="E52" s="430" t="s">
        <v>266</v>
      </c>
      <c r="F52" s="630" t="s">
        <v>925</v>
      </c>
      <c r="G52" s="582">
        <f>価格変換!V50</f>
        <v>0</v>
      </c>
      <c r="H52" s="631">
        <f>G52*各種係数!F46</f>
        <v>0</v>
      </c>
      <c r="I52" s="631">
        <f>H52*各種係数!G46</f>
        <v>0</v>
      </c>
      <c r="J52" s="631">
        <f>H52*各種係数!H46</f>
        <v>0</v>
      </c>
      <c r="K52" s="631">
        <f>投入係数!DH160</f>
        <v>0</v>
      </c>
      <c r="L52" s="631">
        <f>K52*各種係数!E46</f>
        <v>0</v>
      </c>
      <c r="M52" s="631">
        <f>K52*各種係数!D46</f>
        <v>0</v>
      </c>
      <c r="N52" s="631">
        <f>逆行列係数!DH161</f>
        <v>0</v>
      </c>
      <c r="O52" s="631">
        <f>N52*各種係数!G46</f>
        <v>0</v>
      </c>
      <c r="P52" s="631">
        <f>N52*各種係数!H46</f>
        <v>0</v>
      </c>
      <c r="Q52" s="613"/>
      <c r="R52" s="632"/>
      <c r="S52" s="631">
        <f>R$118*各種係数!I46</f>
        <v>0</v>
      </c>
      <c r="T52" s="631">
        <f>S52*各種係数!E46</f>
        <v>0</v>
      </c>
      <c r="U52" s="631">
        <f>S52*各種係数!D46</f>
        <v>0</v>
      </c>
      <c r="V52" s="631">
        <f>逆行列係数!DH275</f>
        <v>0</v>
      </c>
      <c r="W52" s="631">
        <f>V52*各種係数!G46</f>
        <v>0</v>
      </c>
      <c r="X52" s="631">
        <f>V52*各種係数!H46</f>
        <v>0</v>
      </c>
      <c r="Y52" s="631">
        <f t="shared" si="0"/>
        <v>0</v>
      </c>
      <c r="Z52" s="631">
        <f t="shared" si="1"/>
        <v>0</v>
      </c>
      <c r="AA52" s="631">
        <f t="shared" si="2"/>
        <v>0</v>
      </c>
      <c r="AB52" s="631">
        <f>H52*各種係数!J46*各種係数!$N$5</f>
        <v>0</v>
      </c>
      <c r="AC52" s="631">
        <f>N52*各種係数!J46*各種係数!$N$5</f>
        <v>0</v>
      </c>
      <c r="AD52" s="631">
        <f>V52*各種係数!J46*各種係数!$N$5</f>
        <v>0</v>
      </c>
      <c r="AE52" s="631">
        <f t="shared" si="3"/>
        <v>0</v>
      </c>
      <c r="AF52" s="631">
        <f>H52*各種係数!K46*各種係数!$N$5</f>
        <v>0</v>
      </c>
      <c r="AG52" s="631">
        <f>N52*各種係数!K46*各種係数!$N$5</f>
        <v>0</v>
      </c>
      <c r="AH52" s="631">
        <f>V52*各種係数!K46*各種係数!$N$5</f>
        <v>0</v>
      </c>
      <c r="AI52" s="631">
        <f t="shared" si="4"/>
        <v>0</v>
      </c>
    </row>
    <row r="53" spans="2:35" x14ac:dyDescent="0.15">
      <c r="B53" s="430" t="s">
        <v>185</v>
      </c>
      <c r="C53" s="430">
        <v>16</v>
      </c>
      <c r="D53" s="430">
        <v>16</v>
      </c>
      <c r="E53" s="430" t="s">
        <v>266</v>
      </c>
      <c r="F53" s="630" t="s">
        <v>926</v>
      </c>
      <c r="G53" s="582">
        <f>価格変換!V51</f>
        <v>0</v>
      </c>
      <c r="H53" s="631">
        <f>G53*各種係数!F47</f>
        <v>0</v>
      </c>
      <c r="I53" s="631">
        <f>H53*各種係数!G47</f>
        <v>0</v>
      </c>
      <c r="J53" s="631">
        <f>H53*各種係数!H47</f>
        <v>0</v>
      </c>
      <c r="K53" s="631">
        <f>投入係数!DH161</f>
        <v>0</v>
      </c>
      <c r="L53" s="631">
        <f>K53*各種係数!E47</f>
        <v>0</v>
      </c>
      <c r="M53" s="631">
        <f>K53*各種係数!D47</f>
        <v>0</v>
      </c>
      <c r="N53" s="631">
        <f>逆行列係数!DH162</f>
        <v>0</v>
      </c>
      <c r="O53" s="631">
        <f>N53*各種係数!G47</f>
        <v>0</v>
      </c>
      <c r="P53" s="631">
        <f>N53*各種係数!H47</f>
        <v>0</v>
      </c>
      <c r="Q53" s="613"/>
      <c r="R53" s="632"/>
      <c r="S53" s="631">
        <f>R$118*各種係数!I47</f>
        <v>0</v>
      </c>
      <c r="T53" s="631">
        <f>S53*各種係数!E47</f>
        <v>0</v>
      </c>
      <c r="U53" s="631">
        <f>S53*各種係数!D47</f>
        <v>0</v>
      </c>
      <c r="V53" s="631">
        <f>逆行列係数!DH276</f>
        <v>0</v>
      </c>
      <c r="W53" s="631">
        <f>V53*各種係数!G47</f>
        <v>0</v>
      </c>
      <c r="X53" s="631">
        <f>V53*各種係数!H47</f>
        <v>0</v>
      </c>
      <c r="Y53" s="631">
        <f t="shared" si="0"/>
        <v>0</v>
      </c>
      <c r="Z53" s="631">
        <f t="shared" si="1"/>
        <v>0</v>
      </c>
      <c r="AA53" s="631">
        <f t="shared" si="2"/>
        <v>0</v>
      </c>
      <c r="AB53" s="631">
        <f>H53*各種係数!J47*各種係数!$N$5</f>
        <v>0</v>
      </c>
      <c r="AC53" s="631">
        <f>N53*各種係数!J47*各種係数!$N$5</f>
        <v>0</v>
      </c>
      <c r="AD53" s="631">
        <f>V53*各種係数!J47*各種係数!$N$5</f>
        <v>0</v>
      </c>
      <c r="AE53" s="631">
        <f t="shared" si="3"/>
        <v>0</v>
      </c>
      <c r="AF53" s="631">
        <f>H53*各種係数!K47*各種係数!$N$5</f>
        <v>0</v>
      </c>
      <c r="AG53" s="631">
        <f>N53*各種係数!K47*各種係数!$N$5</f>
        <v>0</v>
      </c>
      <c r="AH53" s="631">
        <f>V53*各種係数!K47*各種係数!$N$5</f>
        <v>0</v>
      </c>
      <c r="AI53" s="631">
        <f t="shared" si="4"/>
        <v>0</v>
      </c>
    </row>
    <row r="54" spans="2:35" x14ac:dyDescent="0.15">
      <c r="B54" s="430" t="s">
        <v>186</v>
      </c>
      <c r="C54" s="430">
        <v>17</v>
      </c>
      <c r="D54" s="430">
        <v>17</v>
      </c>
      <c r="E54" s="430" t="s">
        <v>266</v>
      </c>
      <c r="F54" s="630" t="s">
        <v>927</v>
      </c>
      <c r="G54" s="582">
        <f>価格変換!V52</f>
        <v>0</v>
      </c>
      <c r="H54" s="631">
        <f>G54*各種係数!F48</f>
        <v>0</v>
      </c>
      <c r="I54" s="631">
        <f>H54*各種係数!G48</f>
        <v>0</v>
      </c>
      <c r="J54" s="631">
        <f>H54*各種係数!H48</f>
        <v>0</v>
      </c>
      <c r="K54" s="631">
        <f>投入係数!DH162</f>
        <v>0</v>
      </c>
      <c r="L54" s="631">
        <f>K54*各種係数!E48</f>
        <v>0</v>
      </c>
      <c r="M54" s="631">
        <f>K54*各種係数!D48</f>
        <v>0</v>
      </c>
      <c r="N54" s="631">
        <f>逆行列係数!DH163</f>
        <v>0</v>
      </c>
      <c r="O54" s="631">
        <f>N54*各種係数!G48</f>
        <v>0</v>
      </c>
      <c r="P54" s="631">
        <f>N54*各種係数!H48</f>
        <v>0</v>
      </c>
      <c r="Q54" s="613"/>
      <c r="R54" s="632"/>
      <c r="S54" s="631">
        <f>R$118*各種係数!I48</f>
        <v>0</v>
      </c>
      <c r="T54" s="631">
        <f>S54*各種係数!E48</f>
        <v>0</v>
      </c>
      <c r="U54" s="631">
        <f>S54*各種係数!D48</f>
        <v>0</v>
      </c>
      <c r="V54" s="631">
        <f>逆行列係数!DH277</f>
        <v>0</v>
      </c>
      <c r="W54" s="631">
        <f>V54*各種係数!G48</f>
        <v>0</v>
      </c>
      <c r="X54" s="631">
        <f>V54*各種係数!H48</f>
        <v>0</v>
      </c>
      <c r="Y54" s="631">
        <f t="shared" si="0"/>
        <v>0</v>
      </c>
      <c r="Z54" s="631">
        <f t="shared" si="1"/>
        <v>0</v>
      </c>
      <c r="AA54" s="631">
        <f t="shared" si="2"/>
        <v>0</v>
      </c>
      <c r="AB54" s="631">
        <f>H54*各種係数!J48*各種係数!$N$5</f>
        <v>0</v>
      </c>
      <c r="AC54" s="631">
        <f>N54*各種係数!J48*各種係数!$N$5</f>
        <v>0</v>
      </c>
      <c r="AD54" s="631">
        <f>V54*各種係数!J48*各種係数!$N$5</f>
        <v>0</v>
      </c>
      <c r="AE54" s="631">
        <f t="shared" si="3"/>
        <v>0</v>
      </c>
      <c r="AF54" s="631">
        <f>H54*各種係数!K48*各種係数!$N$5</f>
        <v>0</v>
      </c>
      <c r="AG54" s="631">
        <f>N54*各種係数!K48*各種係数!$N$5</f>
        <v>0</v>
      </c>
      <c r="AH54" s="631">
        <f>V54*各種係数!K48*各種係数!$N$5</f>
        <v>0</v>
      </c>
      <c r="AI54" s="631">
        <f t="shared" si="4"/>
        <v>0</v>
      </c>
    </row>
    <row r="55" spans="2:35" x14ac:dyDescent="0.15">
      <c r="B55" s="430" t="s">
        <v>187</v>
      </c>
      <c r="C55" s="430">
        <v>18</v>
      </c>
      <c r="D55" s="430">
        <v>18</v>
      </c>
      <c r="E55" s="430" t="s">
        <v>266</v>
      </c>
      <c r="F55" s="630" t="s">
        <v>928</v>
      </c>
      <c r="G55" s="582">
        <f>価格変換!V53</f>
        <v>0</v>
      </c>
      <c r="H55" s="631">
        <f>G55*各種係数!F49</f>
        <v>0</v>
      </c>
      <c r="I55" s="631">
        <f>H55*各種係数!G49</f>
        <v>0</v>
      </c>
      <c r="J55" s="631">
        <f>H55*各種係数!H49</f>
        <v>0</v>
      </c>
      <c r="K55" s="631">
        <f>投入係数!DH163</f>
        <v>0</v>
      </c>
      <c r="L55" s="631">
        <f>K55*各種係数!E49</f>
        <v>0</v>
      </c>
      <c r="M55" s="631">
        <f>K55*各種係数!D49</f>
        <v>0</v>
      </c>
      <c r="N55" s="631">
        <f>逆行列係数!DH164</f>
        <v>0</v>
      </c>
      <c r="O55" s="631">
        <f>N55*各種係数!G49</f>
        <v>0</v>
      </c>
      <c r="P55" s="631">
        <f>N55*各種係数!H49</f>
        <v>0</v>
      </c>
      <c r="Q55" s="613"/>
      <c r="R55" s="632"/>
      <c r="S55" s="631">
        <f>R$118*各種係数!I49</f>
        <v>0</v>
      </c>
      <c r="T55" s="631">
        <f>S55*各種係数!E49</f>
        <v>0</v>
      </c>
      <c r="U55" s="631">
        <f>S55*各種係数!D49</f>
        <v>0</v>
      </c>
      <c r="V55" s="631">
        <f>逆行列係数!DH278</f>
        <v>0</v>
      </c>
      <c r="W55" s="631">
        <f>V55*各種係数!G49</f>
        <v>0</v>
      </c>
      <c r="X55" s="631">
        <f>V55*各種係数!H49</f>
        <v>0</v>
      </c>
      <c r="Y55" s="631">
        <f t="shared" si="0"/>
        <v>0</v>
      </c>
      <c r="Z55" s="631">
        <f t="shared" si="1"/>
        <v>0</v>
      </c>
      <c r="AA55" s="631">
        <f t="shared" si="2"/>
        <v>0</v>
      </c>
      <c r="AB55" s="631">
        <f>H55*各種係数!J49*各種係数!$N$5</f>
        <v>0</v>
      </c>
      <c r="AC55" s="631">
        <f>N55*各種係数!J49*各種係数!$N$5</f>
        <v>0</v>
      </c>
      <c r="AD55" s="631">
        <f>V55*各種係数!J49*各種係数!$N$5</f>
        <v>0</v>
      </c>
      <c r="AE55" s="631">
        <f t="shared" si="3"/>
        <v>0</v>
      </c>
      <c r="AF55" s="631">
        <f>H55*各種係数!K49*各種係数!$N$5</f>
        <v>0</v>
      </c>
      <c r="AG55" s="631">
        <f>N55*各種係数!K49*各種係数!$N$5</f>
        <v>0</v>
      </c>
      <c r="AH55" s="631">
        <f>V55*各種係数!K49*各種係数!$N$5</f>
        <v>0</v>
      </c>
      <c r="AI55" s="631">
        <f t="shared" si="4"/>
        <v>0</v>
      </c>
    </row>
    <row r="56" spans="2:35" x14ac:dyDescent="0.15">
      <c r="B56" s="430" t="s">
        <v>188</v>
      </c>
      <c r="C56" s="430">
        <v>19</v>
      </c>
      <c r="D56" s="430">
        <v>19</v>
      </c>
      <c r="E56" s="430" t="s">
        <v>266</v>
      </c>
      <c r="F56" s="630" t="s">
        <v>929</v>
      </c>
      <c r="G56" s="582">
        <f>価格変換!V54</f>
        <v>0</v>
      </c>
      <c r="H56" s="631">
        <f>G56*各種係数!F50</f>
        <v>0</v>
      </c>
      <c r="I56" s="631">
        <f>H56*各種係数!G50</f>
        <v>0</v>
      </c>
      <c r="J56" s="631">
        <f>H56*各種係数!H50</f>
        <v>0</v>
      </c>
      <c r="K56" s="631">
        <f>投入係数!DH164</f>
        <v>0</v>
      </c>
      <c r="L56" s="631">
        <f>K56*各種係数!E50</f>
        <v>0</v>
      </c>
      <c r="M56" s="631">
        <f>K56*各種係数!D50</f>
        <v>0</v>
      </c>
      <c r="N56" s="631">
        <f>逆行列係数!DH165</f>
        <v>0</v>
      </c>
      <c r="O56" s="631">
        <f>N56*各種係数!G50</f>
        <v>0</v>
      </c>
      <c r="P56" s="631">
        <f>N56*各種係数!H50</f>
        <v>0</v>
      </c>
      <c r="Q56" s="613"/>
      <c r="R56" s="632"/>
      <c r="S56" s="631">
        <f>R$118*各種係数!I50</f>
        <v>0</v>
      </c>
      <c r="T56" s="631">
        <f>S56*各種係数!E50</f>
        <v>0</v>
      </c>
      <c r="U56" s="631">
        <f>S56*各種係数!D50</f>
        <v>0</v>
      </c>
      <c r="V56" s="631">
        <f>逆行列係数!DH279</f>
        <v>0</v>
      </c>
      <c r="W56" s="631">
        <f>V56*各種係数!G50</f>
        <v>0</v>
      </c>
      <c r="X56" s="631">
        <f>V56*各種係数!H50</f>
        <v>0</v>
      </c>
      <c r="Y56" s="631">
        <f t="shared" si="0"/>
        <v>0</v>
      </c>
      <c r="Z56" s="631">
        <f t="shared" si="1"/>
        <v>0</v>
      </c>
      <c r="AA56" s="631">
        <f t="shared" si="2"/>
        <v>0</v>
      </c>
      <c r="AB56" s="631">
        <f>H56*各種係数!J50*各種係数!$N$5</f>
        <v>0</v>
      </c>
      <c r="AC56" s="631">
        <f>N56*各種係数!J50*各種係数!$N$5</f>
        <v>0</v>
      </c>
      <c r="AD56" s="631">
        <f>V56*各種係数!J50*各種係数!$N$5</f>
        <v>0</v>
      </c>
      <c r="AE56" s="631">
        <f t="shared" si="3"/>
        <v>0</v>
      </c>
      <c r="AF56" s="631">
        <f>H56*各種係数!K50*各種係数!$N$5</f>
        <v>0</v>
      </c>
      <c r="AG56" s="631">
        <f>N56*各種係数!K50*各種係数!$N$5</f>
        <v>0</v>
      </c>
      <c r="AH56" s="631">
        <f>V56*各種係数!K50*各種係数!$N$5</f>
        <v>0</v>
      </c>
      <c r="AI56" s="631">
        <f t="shared" si="4"/>
        <v>0</v>
      </c>
    </row>
    <row r="57" spans="2:35" x14ac:dyDescent="0.15">
      <c r="B57" s="430" t="s">
        <v>189</v>
      </c>
      <c r="C57" s="430">
        <v>19</v>
      </c>
      <c r="D57" s="430">
        <v>19</v>
      </c>
      <c r="E57" s="430" t="s">
        <v>266</v>
      </c>
      <c r="F57" s="630" t="s">
        <v>930</v>
      </c>
      <c r="G57" s="582">
        <f>価格変換!V55</f>
        <v>0</v>
      </c>
      <c r="H57" s="631">
        <f>G57*各種係数!F51</f>
        <v>0</v>
      </c>
      <c r="I57" s="631">
        <f>H57*各種係数!G51</f>
        <v>0</v>
      </c>
      <c r="J57" s="631">
        <f>H57*各種係数!H51</f>
        <v>0</v>
      </c>
      <c r="K57" s="631">
        <f>投入係数!DH165</f>
        <v>0</v>
      </c>
      <c r="L57" s="631">
        <f>K57*各種係数!E51</f>
        <v>0</v>
      </c>
      <c r="M57" s="631">
        <f>K57*各種係数!D51</f>
        <v>0</v>
      </c>
      <c r="N57" s="631">
        <f>逆行列係数!DH166</f>
        <v>0</v>
      </c>
      <c r="O57" s="631">
        <f>N57*各種係数!G51</f>
        <v>0</v>
      </c>
      <c r="P57" s="631">
        <f>N57*各種係数!H51</f>
        <v>0</v>
      </c>
      <c r="Q57" s="613"/>
      <c r="R57" s="632"/>
      <c r="S57" s="631">
        <f>R$118*各種係数!I51</f>
        <v>0</v>
      </c>
      <c r="T57" s="631">
        <f>S57*各種係数!E51</f>
        <v>0</v>
      </c>
      <c r="U57" s="631">
        <f>S57*各種係数!D51</f>
        <v>0</v>
      </c>
      <c r="V57" s="631">
        <f>逆行列係数!DH280</f>
        <v>0</v>
      </c>
      <c r="W57" s="631">
        <f>V57*各種係数!G51</f>
        <v>0</v>
      </c>
      <c r="X57" s="631">
        <f>V57*各種係数!H51</f>
        <v>0</v>
      </c>
      <c r="Y57" s="631">
        <f t="shared" si="0"/>
        <v>0</v>
      </c>
      <c r="Z57" s="631">
        <f t="shared" si="1"/>
        <v>0</v>
      </c>
      <c r="AA57" s="631">
        <f t="shared" si="2"/>
        <v>0</v>
      </c>
      <c r="AB57" s="631">
        <f>H57*各種係数!J51*各種係数!$N$5</f>
        <v>0</v>
      </c>
      <c r="AC57" s="631">
        <f>N57*各種係数!J51*各種係数!$N$5</f>
        <v>0</v>
      </c>
      <c r="AD57" s="631">
        <f>V57*各種係数!J51*各種係数!$N$5</f>
        <v>0</v>
      </c>
      <c r="AE57" s="631">
        <f t="shared" si="3"/>
        <v>0</v>
      </c>
      <c r="AF57" s="631">
        <f>H57*各種係数!K51*各種係数!$N$5</f>
        <v>0</v>
      </c>
      <c r="AG57" s="631">
        <f>N57*各種係数!K51*各種係数!$N$5</f>
        <v>0</v>
      </c>
      <c r="AH57" s="631">
        <f>V57*各種係数!K51*各種係数!$N$5</f>
        <v>0</v>
      </c>
      <c r="AI57" s="631">
        <f t="shared" si="4"/>
        <v>0</v>
      </c>
    </row>
    <row r="58" spans="2:35" x14ac:dyDescent="0.15">
      <c r="B58" s="430" t="s">
        <v>190</v>
      </c>
      <c r="C58" s="430">
        <v>20</v>
      </c>
      <c r="D58" s="430">
        <v>20</v>
      </c>
      <c r="E58" s="430" t="s">
        <v>266</v>
      </c>
      <c r="F58" s="630" t="s">
        <v>931</v>
      </c>
      <c r="G58" s="582">
        <f>価格変換!V56</f>
        <v>0</v>
      </c>
      <c r="H58" s="631">
        <f>G58*各種係数!F52</f>
        <v>0</v>
      </c>
      <c r="I58" s="631">
        <f>H58*各種係数!G52</f>
        <v>0</v>
      </c>
      <c r="J58" s="631">
        <f>H58*各種係数!H52</f>
        <v>0</v>
      </c>
      <c r="K58" s="631">
        <f>投入係数!DH166</f>
        <v>0</v>
      </c>
      <c r="L58" s="631">
        <f>K58*各種係数!E52</f>
        <v>0</v>
      </c>
      <c r="M58" s="631">
        <f>K58*各種係数!D52</f>
        <v>0</v>
      </c>
      <c r="N58" s="631">
        <f>逆行列係数!DH167</f>
        <v>0</v>
      </c>
      <c r="O58" s="631">
        <f>N58*各種係数!G52</f>
        <v>0</v>
      </c>
      <c r="P58" s="631">
        <f>N58*各種係数!H52</f>
        <v>0</v>
      </c>
      <c r="Q58" s="613"/>
      <c r="R58" s="632"/>
      <c r="S58" s="631">
        <f>R$118*各種係数!I52</f>
        <v>0</v>
      </c>
      <c r="T58" s="631">
        <f>S58*各種係数!E52</f>
        <v>0</v>
      </c>
      <c r="U58" s="631">
        <f>S58*各種係数!D52</f>
        <v>0</v>
      </c>
      <c r="V58" s="631">
        <f>逆行列係数!DH281</f>
        <v>0</v>
      </c>
      <c r="W58" s="631">
        <f>V58*各種係数!G52</f>
        <v>0</v>
      </c>
      <c r="X58" s="631">
        <f>V58*各種係数!H52</f>
        <v>0</v>
      </c>
      <c r="Y58" s="631">
        <f t="shared" si="0"/>
        <v>0</v>
      </c>
      <c r="Z58" s="631">
        <f t="shared" si="1"/>
        <v>0</v>
      </c>
      <c r="AA58" s="631">
        <f t="shared" si="2"/>
        <v>0</v>
      </c>
      <c r="AB58" s="631">
        <f>H58*各種係数!J52*各種係数!$N$5</f>
        <v>0</v>
      </c>
      <c r="AC58" s="631">
        <f>N58*各種係数!J52*各種係数!$N$5</f>
        <v>0</v>
      </c>
      <c r="AD58" s="631">
        <f>V58*各種係数!J52*各種係数!$N$5</f>
        <v>0</v>
      </c>
      <c r="AE58" s="631">
        <f t="shared" si="3"/>
        <v>0</v>
      </c>
      <c r="AF58" s="631">
        <f>H58*各種係数!K52*各種係数!$N$5</f>
        <v>0</v>
      </c>
      <c r="AG58" s="631">
        <f>N58*各種係数!K52*各種係数!$N$5</f>
        <v>0</v>
      </c>
      <c r="AH58" s="631">
        <f>V58*各種係数!K52*各種係数!$N$5</f>
        <v>0</v>
      </c>
      <c r="AI58" s="631">
        <f t="shared" si="4"/>
        <v>0</v>
      </c>
    </row>
    <row r="59" spans="2:35" x14ac:dyDescent="0.15">
      <c r="B59" s="430" t="s">
        <v>191</v>
      </c>
      <c r="C59" s="430">
        <v>20</v>
      </c>
      <c r="D59" s="430">
        <v>20</v>
      </c>
      <c r="E59" s="430" t="s">
        <v>266</v>
      </c>
      <c r="F59" s="630" t="s">
        <v>932</v>
      </c>
      <c r="G59" s="582">
        <f>価格変換!V57</f>
        <v>0</v>
      </c>
      <c r="H59" s="631">
        <f>G59*各種係数!F53</f>
        <v>0</v>
      </c>
      <c r="I59" s="631">
        <f>H59*各種係数!G53</f>
        <v>0</v>
      </c>
      <c r="J59" s="631">
        <f>H59*各種係数!H53</f>
        <v>0</v>
      </c>
      <c r="K59" s="631">
        <f>投入係数!DH167</f>
        <v>0</v>
      </c>
      <c r="L59" s="631">
        <f>K59*各種係数!E53</f>
        <v>0</v>
      </c>
      <c r="M59" s="631">
        <f>K59*各種係数!D53</f>
        <v>0</v>
      </c>
      <c r="N59" s="631">
        <f>逆行列係数!DH168</f>
        <v>0</v>
      </c>
      <c r="O59" s="631">
        <f>N59*各種係数!G53</f>
        <v>0</v>
      </c>
      <c r="P59" s="631">
        <f>N59*各種係数!H53</f>
        <v>0</v>
      </c>
      <c r="Q59" s="613"/>
      <c r="R59" s="632"/>
      <c r="S59" s="631">
        <f>R$118*各種係数!I53</f>
        <v>0</v>
      </c>
      <c r="T59" s="631">
        <f>S59*各種係数!E53</f>
        <v>0</v>
      </c>
      <c r="U59" s="631">
        <f>S59*各種係数!D53</f>
        <v>0</v>
      </c>
      <c r="V59" s="631">
        <f>逆行列係数!DH282</f>
        <v>0</v>
      </c>
      <c r="W59" s="631">
        <f>V59*各種係数!G53</f>
        <v>0</v>
      </c>
      <c r="X59" s="631">
        <f>V59*各種係数!H53</f>
        <v>0</v>
      </c>
      <c r="Y59" s="631">
        <f t="shared" si="0"/>
        <v>0</v>
      </c>
      <c r="Z59" s="631">
        <f t="shared" si="1"/>
        <v>0</v>
      </c>
      <c r="AA59" s="631">
        <f t="shared" si="2"/>
        <v>0</v>
      </c>
      <c r="AB59" s="631">
        <f>H59*各種係数!J53*各種係数!$N$5</f>
        <v>0</v>
      </c>
      <c r="AC59" s="631">
        <f>N59*各種係数!J53*各種係数!$N$5</f>
        <v>0</v>
      </c>
      <c r="AD59" s="631">
        <f>V59*各種係数!J53*各種係数!$N$5</f>
        <v>0</v>
      </c>
      <c r="AE59" s="631">
        <f t="shared" si="3"/>
        <v>0</v>
      </c>
      <c r="AF59" s="631">
        <f>H59*各種係数!K53*各種係数!$N$5</f>
        <v>0</v>
      </c>
      <c r="AG59" s="631">
        <f>N59*各種係数!K53*各種係数!$N$5</f>
        <v>0</v>
      </c>
      <c r="AH59" s="631">
        <f>V59*各種係数!K53*各種係数!$N$5</f>
        <v>0</v>
      </c>
      <c r="AI59" s="631">
        <f t="shared" si="4"/>
        <v>0</v>
      </c>
    </row>
    <row r="60" spans="2:35" x14ac:dyDescent="0.15">
      <c r="B60" s="430" t="s">
        <v>192</v>
      </c>
      <c r="C60" s="430">
        <v>20</v>
      </c>
      <c r="D60" s="430">
        <v>20</v>
      </c>
      <c r="E60" s="430" t="s">
        <v>266</v>
      </c>
      <c r="F60" s="630" t="s">
        <v>933</v>
      </c>
      <c r="G60" s="582">
        <f>価格変換!V58</f>
        <v>0</v>
      </c>
      <c r="H60" s="631">
        <f>G60*各種係数!F54</f>
        <v>0</v>
      </c>
      <c r="I60" s="631">
        <f>H60*各種係数!G54</f>
        <v>0</v>
      </c>
      <c r="J60" s="631">
        <f>H60*各種係数!H54</f>
        <v>0</v>
      </c>
      <c r="K60" s="631">
        <f>投入係数!DH168</f>
        <v>0</v>
      </c>
      <c r="L60" s="631">
        <f>K60*各種係数!E54</f>
        <v>0</v>
      </c>
      <c r="M60" s="631">
        <f>K60*各種係数!D54</f>
        <v>0</v>
      </c>
      <c r="N60" s="631">
        <f>逆行列係数!DH169</f>
        <v>0</v>
      </c>
      <c r="O60" s="631">
        <f>N60*各種係数!G54</f>
        <v>0</v>
      </c>
      <c r="P60" s="631">
        <f>N60*各種係数!H54</f>
        <v>0</v>
      </c>
      <c r="Q60" s="613"/>
      <c r="R60" s="632"/>
      <c r="S60" s="631">
        <f>R$118*各種係数!I54</f>
        <v>0</v>
      </c>
      <c r="T60" s="631">
        <f>S60*各種係数!E54</f>
        <v>0</v>
      </c>
      <c r="U60" s="631">
        <f>S60*各種係数!D54</f>
        <v>0</v>
      </c>
      <c r="V60" s="631">
        <f>逆行列係数!DH283</f>
        <v>0</v>
      </c>
      <c r="W60" s="631">
        <f>V60*各種係数!G54</f>
        <v>0</v>
      </c>
      <c r="X60" s="631">
        <f>V60*各種係数!H54</f>
        <v>0</v>
      </c>
      <c r="Y60" s="631">
        <f t="shared" si="0"/>
        <v>0</v>
      </c>
      <c r="Z60" s="631">
        <f t="shared" si="1"/>
        <v>0</v>
      </c>
      <c r="AA60" s="631">
        <f t="shared" si="2"/>
        <v>0</v>
      </c>
      <c r="AB60" s="631">
        <f>H60*各種係数!J54*各種係数!$N$5</f>
        <v>0</v>
      </c>
      <c r="AC60" s="631">
        <f>N60*各種係数!J54*各種係数!$N$5</f>
        <v>0</v>
      </c>
      <c r="AD60" s="631">
        <f>V60*各種係数!J54*各種係数!$N$5</f>
        <v>0</v>
      </c>
      <c r="AE60" s="631">
        <f t="shared" si="3"/>
        <v>0</v>
      </c>
      <c r="AF60" s="631">
        <f>H60*各種係数!K54*各種係数!$N$5</f>
        <v>0</v>
      </c>
      <c r="AG60" s="631">
        <f>N60*各種係数!K54*各種係数!$N$5</f>
        <v>0</v>
      </c>
      <c r="AH60" s="631">
        <f>V60*各種係数!K54*各種係数!$N$5</f>
        <v>0</v>
      </c>
      <c r="AI60" s="631">
        <f t="shared" si="4"/>
        <v>0</v>
      </c>
    </row>
    <row r="61" spans="2:35" x14ac:dyDescent="0.15">
      <c r="B61" s="430" t="s">
        <v>193</v>
      </c>
      <c r="C61" s="430">
        <v>20</v>
      </c>
      <c r="D61" s="430">
        <v>20</v>
      </c>
      <c r="E61" s="430" t="s">
        <v>266</v>
      </c>
      <c r="F61" s="630" t="s">
        <v>934</v>
      </c>
      <c r="G61" s="582">
        <f>価格変換!V59</f>
        <v>0</v>
      </c>
      <c r="H61" s="631">
        <f>G61*各種係数!F55</f>
        <v>0</v>
      </c>
      <c r="I61" s="631">
        <f>H61*各種係数!G55</f>
        <v>0</v>
      </c>
      <c r="J61" s="631">
        <f>H61*各種係数!H55</f>
        <v>0</v>
      </c>
      <c r="K61" s="631">
        <f>投入係数!DH169</f>
        <v>0</v>
      </c>
      <c r="L61" s="631">
        <f>K61*各種係数!E55</f>
        <v>0</v>
      </c>
      <c r="M61" s="631">
        <f>K61*各種係数!D55</f>
        <v>0</v>
      </c>
      <c r="N61" s="631">
        <f>逆行列係数!DH170</f>
        <v>0</v>
      </c>
      <c r="O61" s="631">
        <f>N61*各種係数!G55</f>
        <v>0</v>
      </c>
      <c r="P61" s="631">
        <f>N61*各種係数!H55</f>
        <v>0</v>
      </c>
      <c r="Q61" s="613"/>
      <c r="R61" s="632"/>
      <c r="S61" s="631">
        <f>R$118*各種係数!I55</f>
        <v>0</v>
      </c>
      <c r="T61" s="631">
        <f>S61*各種係数!E55</f>
        <v>0</v>
      </c>
      <c r="U61" s="631">
        <f>S61*各種係数!D55</f>
        <v>0</v>
      </c>
      <c r="V61" s="631">
        <f>逆行列係数!DH284</f>
        <v>0</v>
      </c>
      <c r="W61" s="631">
        <f>V61*各種係数!G55</f>
        <v>0</v>
      </c>
      <c r="X61" s="631">
        <f>V61*各種係数!H55</f>
        <v>0</v>
      </c>
      <c r="Y61" s="631">
        <f t="shared" si="0"/>
        <v>0</v>
      </c>
      <c r="Z61" s="631">
        <f t="shared" si="1"/>
        <v>0</v>
      </c>
      <c r="AA61" s="631">
        <f t="shared" si="2"/>
        <v>0</v>
      </c>
      <c r="AB61" s="631">
        <f>H61*各種係数!J55*各種係数!$N$5</f>
        <v>0</v>
      </c>
      <c r="AC61" s="631">
        <f>N61*各種係数!J55*各種係数!$N$5</f>
        <v>0</v>
      </c>
      <c r="AD61" s="631">
        <f>V61*各種係数!J55*各種係数!$N$5</f>
        <v>0</v>
      </c>
      <c r="AE61" s="631">
        <f t="shared" si="3"/>
        <v>0</v>
      </c>
      <c r="AF61" s="631">
        <f>H61*各種係数!K55*各種係数!$N$5</f>
        <v>0</v>
      </c>
      <c r="AG61" s="631">
        <f>N61*各種係数!K55*各種係数!$N$5</f>
        <v>0</v>
      </c>
      <c r="AH61" s="631">
        <f>V61*各種係数!K55*各種係数!$N$5</f>
        <v>0</v>
      </c>
      <c r="AI61" s="631">
        <f t="shared" si="4"/>
        <v>0</v>
      </c>
    </row>
    <row r="62" spans="2:35" x14ac:dyDescent="0.15">
      <c r="B62" s="430" t="s">
        <v>194</v>
      </c>
      <c r="C62" s="430">
        <v>21</v>
      </c>
      <c r="D62" s="430">
        <v>21</v>
      </c>
      <c r="E62" s="430" t="s">
        <v>266</v>
      </c>
      <c r="F62" s="630" t="s">
        <v>342</v>
      </c>
      <c r="G62" s="582">
        <f>価格変換!V60</f>
        <v>0</v>
      </c>
      <c r="H62" s="631">
        <f>G62*各種係数!F56</f>
        <v>0</v>
      </c>
      <c r="I62" s="631">
        <f>H62*各種係数!G56</f>
        <v>0</v>
      </c>
      <c r="J62" s="631">
        <f>H62*各種係数!H56</f>
        <v>0</v>
      </c>
      <c r="K62" s="631">
        <f>投入係数!DH170</f>
        <v>0</v>
      </c>
      <c r="L62" s="631">
        <f>K62*各種係数!E56</f>
        <v>0</v>
      </c>
      <c r="M62" s="631">
        <f>K62*各種係数!D56</f>
        <v>0</v>
      </c>
      <c r="N62" s="631">
        <f>逆行列係数!DH171</f>
        <v>0</v>
      </c>
      <c r="O62" s="631">
        <f>N62*各種係数!G56</f>
        <v>0</v>
      </c>
      <c r="P62" s="631">
        <f>N62*各種係数!H56</f>
        <v>0</v>
      </c>
      <c r="Q62" s="613"/>
      <c r="R62" s="632"/>
      <c r="S62" s="631">
        <f>R$118*各種係数!I56</f>
        <v>0</v>
      </c>
      <c r="T62" s="631">
        <f>S62*各種係数!E56</f>
        <v>0</v>
      </c>
      <c r="U62" s="631">
        <f>S62*各種係数!D56</f>
        <v>0</v>
      </c>
      <c r="V62" s="631">
        <f>逆行列係数!DH285</f>
        <v>0</v>
      </c>
      <c r="W62" s="631">
        <f>V62*各種係数!G56</f>
        <v>0</v>
      </c>
      <c r="X62" s="631">
        <f>V62*各種係数!H56</f>
        <v>0</v>
      </c>
      <c r="Y62" s="631">
        <f t="shared" si="0"/>
        <v>0</v>
      </c>
      <c r="Z62" s="631">
        <f t="shared" si="1"/>
        <v>0</v>
      </c>
      <c r="AA62" s="631">
        <f t="shared" si="2"/>
        <v>0</v>
      </c>
      <c r="AB62" s="631">
        <f>H62*各種係数!J56*各種係数!$N$5</f>
        <v>0</v>
      </c>
      <c r="AC62" s="631">
        <f>N62*各種係数!J56*各種係数!$N$5</f>
        <v>0</v>
      </c>
      <c r="AD62" s="631">
        <f>V62*各種係数!J56*各種係数!$N$5</f>
        <v>0</v>
      </c>
      <c r="AE62" s="631">
        <f t="shared" si="3"/>
        <v>0</v>
      </c>
      <c r="AF62" s="631">
        <f>H62*各種係数!K56*各種係数!$N$5</f>
        <v>0</v>
      </c>
      <c r="AG62" s="631">
        <f>N62*各種係数!K56*各種係数!$N$5</f>
        <v>0</v>
      </c>
      <c r="AH62" s="631">
        <f>V62*各種係数!K56*各種係数!$N$5</f>
        <v>0</v>
      </c>
      <c r="AI62" s="631">
        <f t="shared" si="4"/>
        <v>0</v>
      </c>
    </row>
    <row r="63" spans="2:35" x14ac:dyDescent="0.15">
      <c r="B63" s="430" t="s">
        <v>195</v>
      </c>
      <c r="C63" s="430">
        <v>21</v>
      </c>
      <c r="D63" s="430">
        <v>21</v>
      </c>
      <c r="E63" s="430" t="s">
        <v>266</v>
      </c>
      <c r="F63" s="630" t="s">
        <v>935</v>
      </c>
      <c r="G63" s="582">
        <f>価格変換!V61</f>
        <v>0</v>
      </c>
      <c r="H63" s="631">
        <f>G63*各種係数!F57</f>
        <v>0</v>
      </c>
      <c r="I63" s="631">
        <f>H63*各種係数!G57</f>
        <v>0</v>
      </c>
      <c r="J63" s="631">
        <f>H63*各種係数!H57</f>
        <v>0</v>
      </c>
      <c r="K63" s="631">
        <f>投入係数!DH171</f>
        <v>0</v>
      </c>
      <c r="L63" s="631">
        <f>K63*各種係数!E57</f>
        <v>0</v>
      </c>
      <c r="M63" s="631">
        <f>K63*各種係数!D57</f>
        <v>0</v>
      </c>
      <c r="N63" s="631">
        <f>逆行列係数!DH172</f>
        <v>0</v>
      </c>
      <c r="O63" s="631">
        <f>N63*各種係数!G57</f>
        <v>0</v>
      </c>
      <c r="P63" s="631">
        <f>N63*各種係数!H57</f>
        <v>0</v>
      </c>
      <c r="Q63" s="613"/>
      <c r="R63" s="632"/>
      <c r="S63" s="631">
        <f>R$118*各種係数!I57</f>
        <v>0</v>
      </c>
      <c r="T63" s="631">
        <f>S63*各種係数!E57</f>
        <v>0</v>
      </c>
      <c r="U63" s="631">
        <f>S63*各種係数!D57</f>
        <v>0</v>
      </c>
      <c r="V63" s="631">
        <f>逆行列係数!DH286</f>
        <v>0</v>
      </c>
      <c r="W63" s="631">
        <f>V63*各種係数!G57</f>
        <v>0</v>
      </c>
      <c r="X63" s="631">
        <f>V63*各種係数!H57</f>
        <v>0</v>
      </c>
      <c r="Y63" s="631">
        <f t="shared" si="0"/>
        <v>0</v>
      </c>
      <c r="Z63" s="631">
        <f t="shared" si="1"/>
        <v>0</v>
      </c>
      <c r="AA63" s="631">
        <f t="shared" si="2"/>
        <v>0</v>
      </c>
      <c r="AB63" s="631">
        <f>H63*各種係数!J57*各種係数!$N$5</f>
        <v>0</v>
      </c>
      <c r="AC63" s="631">
        <f>N63*各種係数!J57*各種係数!$N$5</f>
        <v>0</v>
      </c>
      <c r="AD63" s="631">
        <f>V63*各種係数!J57*各種係数!$N$5</f>
        <v>0</v>
      </c>
      <c r="AE63" s="631">
        <f t="shared" si="3"/>
        <v>0</v>
      </c>
      <c r="AF63" s="631">
        <f>H63*各種係数!K57*各種係数!$N$5</f>
        <v>0</v>
      </c>
      <c r="AG63" s="631">
        <f>N63*各種係数!K57*各種係数!$N$5</f>
        <v>0</v>
      </c>
      <c r="AH63" s="631">
        <f>V63*各種係数!K57*各種係数!$N$5</f>
        <v>0</v>
      </c>
      <c r="AI63" s="631">
        <f t="shared" si="4"/>
        <v>0</v>
      </c>
    </row>
    <row r="64" spans="2:35" x14ac:dyDescent="0.15">
      <c r="B64" s="430" t="s">
        <v>196</v>
      </c>
      <c r="C64" s="430">
        <v>22</v>
      </c>
      <c r="D64" s="430">
        <v>22</v>
      </c>
      <c r="E64" s="430" t="s">
        <v>266</v>
      </c>
      <c r="F64" s="630" t="s">
        <v>936</v>
      </c>
      <c r="G64" s="582">
        <f>価格変換!V62</f>
        <v>0</v>
      </c>
      <c r="H64" s="631">
        <f>G64*各種係数!F58</f>
        <v>0</v>
      </c>
      <c r="I64" s="631">
        <f>H64*各種係数!G58</f>
        <v>0</v>
      </c>
      <c r="J64" s="631">
        <f>H64*各種係数!H58</f>
        <v>0</v>
      </c>
      <c r="K64" s="631">
        <f>投入係数!DH172</f>
        <v>0</v>
      </c>
      <c r="L64" s="631">
        <f>K64*各種係数!E58</f>
        <v>0</v>
      </c>
      <c r="M64" s="631">
        <f>K64*各種係数!D58</f>
        <v>0</v>
      </c>
      <c r="N64" s="631">
        <f>逆行列係数!DH173</f>
        <v>0</v>
      </c>
      <c r="O64" s="631">
        <f>N64*各種係数!G58</f>
        <v>0</v>
      </c>
      <c r="P64" s="631">
        <f>N64*各種係数!H58</f>
        <v>0</v>
      </c>
      <c r="Q64" s="613"/>
      <c r="R64" s="632"/>
      <c r="S64" s="631">
        <f>R$118*各種係数!I58</f>
        <v>0</v>
      </c>
      <c r="T64" s="631">
        <f>S64*各種係数!E58</f>
        <v>0</v>
      </c>
      <c r="U64" s="631">
        <f>S64*各種係数!D58</f>
        <v>0</v>
      </c>
      <c r="V64" s="631">
        <f>逆行列係数!DH287</f>
        <v>0</v>
      </c>
      <c r="W64" s="631">
        <f>V64*各種係数!G58</f>
        <v>0</v>
      </c>
      <c r="X64" s="631">
        <f>V64*各種係数!H58</f>
        <v>0</v>
      </c>
      <c r="Y64" s="631">
        <f t="shared" si="0"/>
        <v>0</v>
      </c>
      <c r="Z64" s="631">
        <f t="shared" si="1"/>
        <v>0</v>
      </c>
      <c r="AA64" s="631">
        <f t="shared" si="2"/>
        <v>0</v>
      </c>
      <c r="AB64" s="631">
        <f>H64*各種係数!J58*各種係数!$N$5</f>
        <v>0</v>
      </c>
      <c r="AC64" s="631">
        <f>N64*各種係数!J58*各種係数!$N$5</f>
        <v>0</v>
      </c>
      <c r="AD64" s="631">
        <f>V64*各種係数!J58*各種係数!$N$5</f>
        <v>0</v>
      </c>
      <c r="AE64" s="631">
        <f t="shared" si="3"/>
        <v>0</v>
      </c>
      <c r="AF64" s="631">
        <f>H64*各種係数!K58*各種係数!$N$5</f>
        <v>0</v>
      </c>
      <c r="AG64" s="631">
        <f>N64*各種係数!K58*各種係数!$N$5</f>
        <v>0</v>
      </c>
      <c r="AH64" s="631">
        <f>V64*各種係数!K58*各種係数!$N$5</f>
        <v>0</v>
      </c>
      <c r="AI64" s="631">
        <f t="shared" si="4"/>
        <v>0</v>
      </c>
    </row>
    <row r="65" spans="2:35" x14ac:dyDescent="0.15">
      <c r="B65" s="430" t="s">
        <v>197</v>
      </c>
      <c r="C65" s="430">
        <v>22</v>
      </c>
      <c r="D65" s="430">
        <v>22</v>
      </c>
      <c r="E65" s="430" t="s">
        <v>266</v>
      </c>
      <c r="F65" s="630" t="s">
        <v>937</v>
      </c>
      <c r="G65" s="582">
        <f>価格変換!V63</f>
        <v>0</v>
      </c>
      <c r="H65" s="631">
        <f>G65*各種係数!F59</f>
        <v>0</v>
      </c>
      <c r="I65" s="631">
        <f>H65*各種係数!G59</f>
        <v>0</v>
      </c>
      <c r="J65" s="631">
        <f>H65*各種係数!H59</f>
        <v>0</v>
      </c>
      <c r="K65" s="631">
        <f>投入係数!DH173</f>
        <v>0</v>
      </c>
      <c r="L65" s="631">
        <f>K65*各種係数!E59</f>
        <v>0</v>
      </c>
      <c r="M65" s="631">
        <f>K65*各種係数!D59</f>
        <v>0</v>
      </c>
      <c r="N65" s="631">
        <f>逆行列係数!DH174</f>
        <v>0</v>
      </c>
      <c r="O65" s="631">
        <f>N65*各種係数!G59</f>
        <v>0</v>
      </c>
      <c r="P65" s="631">
        <f>N65*各種係数!H59</f>
        <v>0</v>
      </c>
      <c r="Q65" s="613"/>
      <c r="R65" s="632"/>
      <c r="S65" s="631">
        <f>R$118*各種係数!I59</f>
        <v>0</v>
      </c>
      <c r="T65" s="631">
        <f>S65*各種係数!E59</f>
        <v>0</v>
      </c>
      <c r="U65" s="631">
        <f>S65*各種係数!D59</f>
        <v>0</v>
      </c>
      <c r="V65" s="631">
        <f>逆行列係数!DH288</f>
        <v>0</v>
      </c>
      <c r="W65" s="631">
        <f>V65*各種係数!G59</f>
        <v>0</v>
      </c>
      <c r="X65" s="631">
        <f>V65*各種係数!H59</f>
        <v>0</v>
      </c>
      <c r="Y65" s="631">
        <f t="shared" si="0"/>
        <v>0</v>
      </c>
      <c r="Z65" s="631">
        <f t="shared" si="1"/>
        <v>0</v>
      </c>
      <c r="AA65" s="631">
        <f t="shared" si="2"/>
        <v>0</v>
      </c>
      <c r="AB65" s="631">
        <f>H65*各種係数!J59*各種係数!$N$5</f>
        <v>0</v>
      </c>
      <c r="AC65" s="631">
        <f>N65*各種係数!J59*各種係数!$N$5</f>
        <v>0</v>
      </c>
      <c r="AD65" s="631">
        <f>V65*各種係数!J59*各種係数!$N$5</f>
        <v>0</v>
      </c>
      <c r="AE65" s="631">
        <f t="shared" si="3"/>
        <v>0</v>
      </c>
      <c r="AF65" s="631">
        <f>H65*各種係数!K59*各種係数!$N$5</f>
        <v>0</v>
      </c>
      <c r="AG65" s="631">
        <f>N65*各種係数!K59*各種係数!$N$5</f>
        <v>0</v>
      </c>
      <c r="AH65" s="631">
        <f>V65*各種係数!K59*各種係数!$N$5</f>
        <v>0</v>
      </c>
      <c r="AI65" s="631">
        <f t="shared" si="4"/>
        <v>0</v>
      </c>
    </row>
    <row r="66" spans="2:35" x14ac:dyDescent="0.15">
      <c r="B66" s="430" t="s">
        <v>198</v>
      </c>
      <c r="C66" s="430">
        <v>22</v>
      </c>
      <c r="D66" s="430">
        <v>22</v>
      </c>
      <c r="E66" s="430" t="s">
        <v>266</v>
      </c>
      <c r="F66" s="639" t="s">
        <v>938</v>
      </c>
      <c r="G66" s="582">
        <f>価格変換!V64</f>
        <v>0</v>
      </c>
      <c r="H66" s="631">
        <f>G66*各種係数!F60</f>
        <v>0</v>
      </c>
      <c r="I66" s="631">
        <f>H66*各種係数!G60</f>
        <v>0</v>
      </c>
      <c r="J66" s="631">
        <f>H66*各種係数!H60</f>
        <v>0</v>
      </c>
      <c r="K66" s="631">
        <f>投入係数!DH174</f>
        <v>0</v>
      </c>
      <c r="L66" s="631">
        <f>K66*各種係数!E60</f>
        <v>0</v>
      </c>
      <c r="M66" s="631">
        <f>K66*各種係数!D60</f>
        <v>0</v>
      </c>
      <c r="N66" s="631">
        <f>逆行列係数!DH175</f>
        <v>0</v>
      </c>
      <c r="O66" s="631">
        <f>N66*各種係数!G60</f>
        <v>0</v>
      </c>
      <c r="P66" s="631">
        <f>N66*各種係数!H60</f>
        <v>0</v>
      </c>
      <c r="Q66" s="613"/>
      <c r="R66" s="632"/>
      <c r="S66" s="631">
        <f>R$118*各種係数!I60</f>
        <v>0</v>
      </c>
      <c r="T66" s="631">
        <f>S66*各種係数!E60</f>
        <v>0</v>
      </c>
      <c r="U66" s="631">
        <f>S66*各種係数!D60</f>
        <v>0</v>
      </c>
      <c r="V66" s="631">
        <f>逆行列係数!DH289</f>
        <v>0</v>
      </c>
      <c r="W66" s="631">
        <f>V66*各種係数!G60</f>
        <v>0</v>
      </c>
      <c r="X66" s="631">
        <f>V66*各種係数!H60</f>
        <v>0</v>
      </c>
      <c r="Y66" s="631">
        <f t="shared" si="0"/>
        <v>0</v>
      </c>
      <c r="Z66" s="631">
        <f t="shared" si="1"/>
        <v>0</v>
      </c>
      <c r="AA66" s="631">
        <f t="shared" si="2"/>
        <v>0</v>
      </c>
      <c r="AB66" s="631">
        <f>H66*各種係数!J60*各種係数!$N$5</f>
        <v>0</v>
      </c>
      <c r="AC66" s="631">
        <f>N66*各種係数!J60*各種係数!$N$5</f>
        <v>0</v>
      </c>
      <c r="AD66" s="631">
        <f>V66*各種係数!J60*各種係数!$N$5</f>
        <v>0</v>
      </c>
      <c r="AE66" s="631">
        <f t="shared" si="3"/>
        <v>0</v>
      </c>
      <c r="AF66" s="631">
        <f>H66*各種係数!K60*各種係数!$N$5</f>
        <v>0</v>
      </c>
      <c r="AG66" s="631">
        <f>N66*各種係数!K60*各種係数!$N$5</f>
        <v>0</v>
      </c>
      <c r="AH66" s="631">
        <f>V66*各種係数!K60*各種係数!$N$5</f>
        <v>0</v>
      </c>
      <c r="AI66" s="631">
        <f t="shared" si="4"/>
        <v>0</v>
      </c>
    </row>
    <row r="67" spans="2:35" x14ac:dyDescent="0.15">
      <c r="B67" s="430" t="s">
        <v>199</v>
      </c>
      <c r="C67" s="430">
        <v>22</v>
      </c>
      <c r="D67" s="430">
        <v>22</v>
      </c>
      <c r="E67" s="430" t="s">
        <v>266</v>
      </c>
      <c r="F67" s="630" t="s">
        <v>939</v>
      </c>
      <c r="G67" s="582">
        <f>価格変換!V65</f>
        <v>0</v>
      </c>
      <c r="H67" s="631">
        <f>G67*各種係数!F61</f>
        <v>0</v>
      </c>
      <c r="I67" s="631">
        <f>H67*各種係数!G61</f>
        <v>0</v>
      </c>
      <c r="J67" s="631">
        <f>H67*各種係数!H61</f>
        <v>0</v>
      </c>
      <c r="K67" s="631">
        <f>投入係数!DH175</f>
        <v>0</v>
      </c>
      <c r="L67" s="631">
        <f>K67*各種係数!E61</f>
        <v>0</v>
      </c>
      <c r="M67" s="631">
        <f>K67*各種係数!D61</f>
        <v>0</v>
      </c>
      <c r="N67" s="631">
        <f>逆行列係数!DH176</f>
        <v>0</v>
      </c>
      <c r="O67" s="631">
        <f>N67*各種係数!G61</f>
        <v>0</v>
      </c>
      <c r="P67" s="631">
        <f>N67*各種係数!H61</f>
        <v>0</v>
      </c>
      <c r="Q67" s="613"/>
      <c r="R67" s="632"/>
      <c r="S67" s="631">
        <f>R$118*各種係数!I61</f>
        <v>0</v>
      </c>
      <c r="T67" s="631">
        <f>S67*各種係数!E61</f>
        <v>0</v>
      </c>
      <c r="U67" s="631">
        <f>S67*各種係数!D61</f>
        <v>0</v>
      </c>
      <c r="V67" s="631">
        <f>逆行列係数!DH290</f>
        <v>0</v>
      </c>
      <c r="W67" s="631">
        <f>V67*各種係数!G61</f>
        <v>0</v>
      </c>
      <c r="X67" s="631">
        <f>V67*各種係数!H61</f>
        <v>0</v>
      </c>
      <c r="Y67" s="631">
        <f t="shared" si="0"/>
        <v>0</v>
      </c>
      <c r="Z67" s="631">
        <f t="shared" si="1"/>
        <v>0</v>
      </c>
      <c r="AA67" s="631">
        <f t="shared" si="2"/>
        <v>0</v>
      </c>
      <c r="AB67" s="631">
        <f>H67*各種係数!J61*各種係数!$N$5</f>
        <v>0</v>
      </c>
      <c r="AC67" s="631">
        <f>N67*各種係数!J61*各種係数!$N$5</f>
        <v>0</v>
      </c>
      <c r="AD67" s="631">
        <f>V67*各種係数!J61*各種係数!$N$5</f>
        <v>0</v>
      </c>
      <c r="AE67" s="631">
        <f t="shared" si="3"/>
        <v>0</v>
      </c>
      <c r="AF67" s="631">
        <f>H67*各種係数!K61*各種係数!$N$5</f>
        <v>0</v>
      </c>
      <c r="AG67" s="631">
        <f>N67*各種係数!K61*各種係数!$N$5</f>
        <v>0</v>
      </c>
      <c r="AH67" s="631">
        <f>V67*各種係数!K61*各種係数!$N$5</f>
        <v>0</v>
      </c>
      <c r="AI67" s="631">
        <f t="shared" si="4"/>
        <v>0</v>
      </c>
    </row>
    <row r="68" spans="2:35" x14ac:dyDescent="0.15">
      <c r="B68" s="430" t="s">
        <v>200</v>
      </c>
      <c r="C68" s="430">
        <v>22</v>
      </c>
      <c r="D68" s="430">
        <v>22</v>
      </c>
      <c r="E68" s="430" t="s">
        <v>266</v>
      </c>
      <c r="F68" s="630" t="s">
        <v>940</v>
      </c>
      <c r="G68" s="582">
        <f>価格変換!V66</f>
        <v>0</v>
      </c>
      <c r="H68" s="631">
        <f>G68*各種係数!F62</f>
        <v>0</v>
      </c>
      <c r="I68" s="631">
        <f>H68*各種係数!G62</f>
        <v>0</v>
      </c>
      <c r="J68" s="631">
        <f>H68*各種係数!H62</f>
        <v>0</v>
      </c>
      <c r="K68" s="631">
        <f>投入係数!DH176</f>
        <v>0</v>
      </c>
      <c r="L68" s="631">
        <f>K68*各種係数!E62</f>
        <v>0</v>
      </c>
      <c r="M68" s="631">
        <f>K68*各種係数!D62</f>
        <v>0</v>
      </c>
      <c r="N68" s="631">
        <f>逆行列係数!DH177</f>
        <v>0</v>
      </c>
      <c r="O68" s="631">
        <f>N68*各種係数!G62</f>
        <v>0</v>
      </c>
      <c r="P68" s="631">
        <f>N68*各種係数!H62</f>
        <v>0</v>
      </c>
      <c r="Q68" s="613"/>
      <c r="R68" s="632"/>
      <c r="S68" s="631">
        <f>R$118*各種係数!I62</f>
        <v>0</v>
      </c>
      <c r="T68" s="631">
        <f>S68*各種係数!E62</f>
        <v>0</v>
      </c>
      <c r="U68" s="631">
        <f>S68*各種係数!D62</f>
        <v>0</v>
      </c>
      <c r="V68" s="631">
        <f>逆行列係数!DH291</f>
        <v>0</v>
      </c>
      <c r="W68" s="631">
        <f>V68*各種係数!G62</f>
        <v>0</v>
      </c>
      <c r="X68" s="631">
        <f>V68*各種係数!H62</f>
        <v>0</v>
      </c>
      <c r="Y68" s="631">
        <f t="shared" si="0"/>
        <v>0</v>
      </c>
      <c r="Z68" s="631">
        <f t="shared" si="1"/>
        <v>0</v>
      </c>
      <c r="AA68" s="631">
        <f t="shared" si="2"/>
        <v>0</v>
      </c>
      <c r="AB68" s="631">
        <f>H68*各種係数!J62*各種係数!$N$5</f>
        <v>0</v>
      </c>
      <c r="AC68" s="631">
        <f>N68*各種係数!J62*各種係数!$N$5</f>
        <v>0</v>
      </c>
      <c r="AD68" s="631">
        <f>V68*各種係数!J62*各種係数!$N$5</f>
        <v>0</v>
      </c>
      <c r="AE68" s="631">
        <f t="shared" si="3"/>
        <v>0</v>
      </c>
      <c r="AF68" s="631">
        <f>H68*各種係数!K62*各種係数!$N$5</f>
        <v>0</v>
      </c>
      <c r="AG68" s="631">
        <f>N68*各種係数!K62*各種係数!$N$5</f>
        <v>0</v>
      </c>
      <c r="AH68" s="631">
        <f>V68*各種係数!K62*各種係数!$N$5</f>
        <v>0</v>
      </c>
      <c r="AI68" s="631">
        <f t="shared" si="4"/>
        <v>0</v>
      </c>
    </row>
    <row r="69" spans="2:35" x14ac:dyDescent="0.15">
      <c r="B69" s="430" t="s">
        <v>201</v>
      </c>
      <c r="C69" s="430">
        <v>23</v>
      </c>
      <c r="D69" s="430">
        <v>23</v>
      </c>
      <c r="E69" s="430" t="s">
        <v>266</v>
      </c>
      <c r="F69" s="630" t="s">
        <v>941</v>
      </c>
      <c r="G69" s="582">
        <f>価格変換!V67</f>
        <v>0</v>
      </c>
      <c r="H69" s="631">
        <f>G69*各種係数!F63</f>
        <v>0</v>
      </c>
      <c r="I69" s="631">
        <f>H69*各種係数!G63</f>
        <v>0</v>
      </c>
      <c r="J69" s="631">
        <f>H69*各種係数!H63</f>
        <v>0</v>
      </c>
      <c r="K69" s="631">
        <f>投入係数!DH177</f>
        <v>0</v>
      </c>
      <c r="L69" s="631">
        <f>K69*各種係数!E63</f>
        <v>0</v>
      </c>
      <c r="M69" s="631">
        <f>K69*各種係数!D63</f>
        <v>0</v>
      </c>
      <c r="N69" s="631">
        <f>逆行列係数!DH178</f>
        <v>0</v>
      </c>
      <c r="O69" s="631">
        <f>N69*各種係数!G63</f>
        <v>0</v>
      </c>
      <c r="P69" s="631">
        <f>N69*各種係数!H63</f>
        <v>0</v>
      </c>
      <c r="Q69" s="613"/>
      <c r="R69" s="632"/>
      <c r="S69" s="631">
        <f>R$118*各種係数!I63</f>
        <v>0</v>
      </c>
      <c r="T69" s="631">
        <f>S69*各種係数!E63</f>
        <v>0</v>
      </c>
      <c r="U69" s="631">
        <f>S69*各種係数!D63</f>
        <v>0</v>
      </c>
      <c r="V69" s="631">
        <f>逆行列係数!DH292</f>
        <v>0</v>
      </c>
      <c r="W69" s="631">
        <f>V69*各種係数!G63</f>
        <v>0</v>
      </c>
      <c r="X69" s="631">
        <f>V69*各種係数!H63</f>
        <v>0</v>
      </c>
      <c r="Y69" s="631">
        <f t="shared" si="0"/>
        <v>0</v>
      </c>
      <c r="Z69" s="631">
        <f t="shared" si="1"/>
        <v>0</v>
      </c>
      <c r="AA69" s="631">
        <f t="shared" si="2"/>
        <v>0</v>
      </c>
      <c r="AB69" s="631">
        <f>H69*各種係数!J63*各種係数!$N$5</f>
        <v>0</v>
      </c>
      <c r="AC69" s="631">
        <f>N69*各種係数!J63*各種係数!$N$5</f>
        <v>0</v>
      </c>
      <c r="AD69" s="631">
        <f>V69*各種係数!J63*各種係数!$N$5</f>
        <v>0</v>
      </c>
      <c r="AE69" s="631">
        <f t="shared" si="3"/>
        <v>0</v>
      </c>
      <c r="AF69" s="631">
        <f>H69*各種係数!K63*各種係数!$N$5</f>
        <v>0</v>
      </c>
      <c r="AG69" s="631">
        <f>N69*各種係数!K63*各種係数!$N$5</f>
        <v>0</v>
      </c>
      <c r="AH69" s="631">
        <f>V69*各種係数!K63*各種係数!$N$5</f>
        <v>0</v>
      </c>
      <c r="AI69" s="631">
        <f t="shared" si="4"/>
        <v>0</v>
      </c>
    </row>
    <row r="70" spans="2:35" x14ac:dyDescent="0.15">
      <c r="B70" s="430" t="s">
        <v>202</v>
      </c>
      <c r="C70" s="430">
        <v>23</v>
      </c>
      <c r="D70" s="430">
        <v>23</v>
      </c>
      <c r="E70" s="430" t="s">
        <v>266</v>
      </c>
      <c r="F70" s="630" t="s">
        <v>942</v>
      </c>
      <c r="G70" s="582">
        <f>価格変換!V68</f>
        <v>0</v>
      </c>
      <c r="H70" s="631">
        <f>G70*各種係数!F64</f>
        <v>0</v>
      </c>
      <c r="I70" s="631">
        <f>H70*各種係数!G64</f>
        <v>0</v>
      </c>
      <c r="J70" s="631">
        <f>H70*各種係数!H64</f>
        <v>0</v>
      </c>
      <c r="K70" s="631">
        <f>投入係数!DH178</f>
        <v>0</v>
      </c>
      <c r="L70" s="631">
        <f>K70*各種係数!E64</f>
        <v>0</v>
      </c>
      <c r="M70" s="631">
        <f>K70*各種係数!D64</f>
        <v>0</v>
      </c>
      <c r="N70" s="631">
        <f>逆行列係数!DH179</f>
        <v>0</v>
      </c>
      <c r="O70" s="631">
        <f>N70*各種係数!G64</f>
        <v>0</v>
      </c>
      <c r="P70" s="631">
        <f>N70*各種係数!H64</f>
        <v>0</v>
      </c>
      <c r="Q70" s="613"/>
      <c r="R70" s="632"/>
      <c r="S70" s="631">
        <f>R$118*各種係数!I64</f>
        <v>0</v>
      </c>
      <c r="T70" s="631">
        <f>S70*各種係数!E64</f>
        <v>0</v>
      </c>
      <c r="U70" s="631">
        <f>S70*各種係数!D64</f>
        <v>0</v>
      </c>
      <c r="V70" s="631">
        <f>逆行列係数!DH293</f>
        <v>0</v>
      </c>
      <c r="W70" s="631">
        <f>V70*各種係数!G64</f>
        <v>0</v>
      </c>
      <c r="X70" s="631">
        <f>V70*各種係数!H64</f>
        <v>0</v>
      </c>
      <c r="Y70" s="631">
        <f t="shared" si="0"/>
        <v>0</v>
      </c>
      <c r="Z70" s="631">
        <f t="shared" si="1"/>
        <v>0</v>
      </c>
      <c r="AA70" s="631">
        <f t="shared" si="2"/>
        <v>0</v>
      </c>
      <c r="AB70" s="631">
        <f>H70*各種係数!J64*各種係数!$N$5</f>
        <v>0</v>
      </c>
      <c r="AC70" s="631">
        <f>N70*各種係数!J64*各種係数!$N$5</f>
        <v>0</v>
      </c>
      <c r="AD70" s="631">
        <f>V70*各種係数!J64*各種係数!$N$5</f>
        <v>0</v>
      </c>
      <c r="AE70" s="631">
        <f t="shared" si="3"/>
        <v>0</v>
      </c>
      <c r="AF70" s="631">
        <f>H70*各種係数!K64*各種係数!$N$5</f>
        <v>0</v>
      </c>
      <c r="AG70" s="631">
        <f>N70*各種係数!K64*各種係数!$N$5</f>
        <v>0</v>
      </c>
      <c r="AH70" s="631">
        <f>V70*各種係数!K64*各種係数!$N$5</f>
        <v>0</v>
      </c>
      <c r="AI70" s="631">
        <f t="shared" si="4"/>
        <v>0</v>
      </c>
    </row>
    <row r="71" spans="2:35" x14ac:dyDescent="0.15">
      <c r="B71" s="430" t="s">
        <v>203</v>
      </c>
      <c r="C71" s="430">
        <v>24</v>
      </c>
      <c r="D71" s="430">
        <v>24</v>
      </c>
      <c r="E71" s="430" t="s">
        <v>270</v>
      </c>
      <c r="F71" s="630" t="s">
        <v>943</v>
      </c>
      <c r="G71" s="582">
        <f>価格変換!V69</f>
        <v>0</v>
      </c>
      <c r="H71" s="631">
        <f>G71*各種係数!F65</f>
        <v>0</v>
      </c>
      <c r="I71" s="631">
        <f>H71*各種係数!G65</f>
        <v>0</v>
      </c>
      <c r="J71" s="631">
        <f>H71*各種係数!H65</f>
        <v>0</v>
      </c>
      <c r="K71" s="631">
        <f>投入係数!DH179</f>
        <v>0</v>
      </c>
      <c r="L71" s="631">
        <f>K71*各種係数!E65</f>
        <v>0</v>
      </c>
      <c r="M71" s="631">
        <f>K71*各種係数!D65</f>
        <v>0</v>
      </c>
      <c r="N71" s="631">
        <f>逆行列係数!DH180</f>
        <v>0</v>
      </c>
      <c r="O71" s="631">
        <f>N71*各種係数!G65</f>
        <v>0</v>
      </c>
      <c r="P71" s="631">
        <f>N71*各種係数!H65</f>
        <v>0</v>
      </c>
      <c r="Q71" s="613"/>
      <c r="R71" s="632"/>
      <c r="S71" s="631">
        <f>R$118*各種係数!I65</f>
        <v>0</v>
      </c>
      <c r="T71" s="631">
        <f>S71*各種係数!E65</f>
        <v>0</v>
      </c>
      <c r="U71" s="631">
        <f>S71*各種係数!D65</f>
        <v>0</v>
      </c>
      <c r="V71" s="631">
        <f>逆行列係数!DH294</f>
        <v>0</v>
      </c>
      <c r="W71" s="631">
        <f>V71*各種係数!G65</f>
        <v>0</v>
      </c>
      <c r="X71" s="631">
        <f>V71*各種係数!H65</f>
        <v>0</v>
      </c>
      <c r="Y71" s="631">
        <f t="shared" si="0"/>
        <v>0</v>
      </c>
      <c r="Z71" s="631">
        <f t="shared" si="1"/>
        <v>0</v>
      </c>
      <c r="AA71" s="631">
        <f t="shared" si="2"/>
        <v>0</v>
      </c>
      <c r="AB71" s="631">
        <f>H71*各種係数!J65*各種係数!$N$5</f>
        <v>0</v>
      </c>
      <c r="AC71" s="631">
        <f>N71*各種係数!J65*各種係数!$N$5</f>
        <v>0</v>
      </c>
      <c r="AD71" s="631">
        <f>V71*各種係数!J65*各種係数!$N$5</f>
        <v>0</v>
      </c>
      <c r="AE71" s="631">
        <f t="shared" si="3"/>
        <v>0</v>
      </c>
      <c r="AF71" s="631">
        <f>H71*各種係数!K65*各種係数!$N$5</f>
        <v>0</v>
      </c>
      <c r="AG71" s="631">
        <f>N71*各種係数!K65*各種係数!$N$5</f>
        <v>0</v>
      </c>
      <c r="AH71" s="631">
        <f>V71*各種係数!K65*各種係数!$N$5</f>
        <v>0</v>
      </c>
      <c r="AI71" s="631">
        <f t="shared" si="4"/>
        <v>0</v>
      </c>
    </row>
    <row r="72" spans="2:35" x14ac:dyDescent="0.15">
      <c r="B72" s="430" t="s">
        <v>204</v>
      </c>
      <c r="C72" s="430">
        <v>24</v>
      </c>
      <c r="D72" s="430">
        <v>24</v>
      </c>
      <c r="E72" s="430" t="s">
        <v>270</v>
      </c>
      <c r="F72" s="630" t="s">
        <v>944</v>
      </c>
      <c r="G72" s="582">
        <f>価格変換!V70</f>
        <v>0</v>
      </c>
      <c r="H72" s="631">
        <f>G72*各種係数!F66</f>
        <v>0</v>
      </c>
      <c r="I72" s="631">
        <f>H72*各種係数!G66</f>
        <v>0</v>
      </c>
      <c r="J72" s="631">
        <f>H72*各種係数!H66</f>
        <v>0</v>
      </c>
      <c r="K72" s="631">
        <f>投入係数!DH180</f>
        <v>0</v>
      </c>
      <c r="L72" s="631">
        <f>K72*各種係数!E66</f>
        <v>0</v>
      </c>
      <c r="M72" s="631">
        <f>K72*各種係数!D66</f>
        <v>0</v>
      </c>
      <c r="N72" s="631">
        <f>逆行列係数!DH181</f>
        <v>0</v>
      </c>
      <c r="O72" s="631">
        <f>N72*各種係数!G66</f>
        <v>0</v>
      </c>
      <c r="P72" s="631">
        <f>N72*各種係数!H66</f>
        <v>0</v>
      </c>
      <c r="Q72" s="613"/>
      <c r="R72" s="632"/>
      <c r="S72" s="631">
        <f>R$118*各種係数!I66</f>
        <v>0</v>
      </c>
      <c r="T72" s="631">
        <f>S72*各種係数!E66</f>
        <v>0</v>
      </c>
      <c r="U72" s="631">
        <f>S72*各種係数!D66</f>
        <v>0</v>
      </c>
      <c r="V72" s="631">
        <f>逆行列係数!DH295</f>
        <v>0</v>
      </c>
      <c r="W72" s="631">
        <f>V72*各種係数!G66</f>
        <v>0</v>
      </c>
      <c r="X72" s="631">
        <f>V72*各種係数!H66</f>
        <v>0</v>
      </c>
      <c r="Y72" s="631">
        <f t="shared" si="0"/>
        <v>0</v>
      </c>
      <c r="Z72" s="631">
        <f t="shared" si="1"/>
        <v>0</v>
      </c>
      <c r="AA72" s="631">
        <f t="shared" si="2"/>
        <v>0</v>
      </c>
      <c r="AB72" s="631">
        <f>H72*各種係数!J66*各種係数!$N$5</f>
        <v>0</v>
      </c>
      <c r="AC72" s="631">
        <f>N72*各種係数!J66*各種係数!$N$5</f>
        <v>0</v>
      </c>
      <c r="AD72" s="631">
        <f>V72*各種係数!J66*各種係数!$N$5</f>
        <v>0</v>
      </c>
      <c r="AE72" s="631">
        <f t="shared" si="3"/>
        <v>0</v>
      </c>
      <c r="AF72" s="631">
        <f>H72*各種係数!K66*各種係数!$N$5</f>
        <v>0</v>
      </c>
      <c r="AG72" s="631">
        <f>N72*各種係数!K66*各種係数!$N$5</f>
        <v>0</v>
      </c>
      <c r="AH72" s="631">
        <f>V72*各種係数!K66*各種係数!$N$5</f>
        <v>0</v>
      </c>
      <c r="AI72" s="631">
        <f t="shared" si="4"/>
        <v>0</v>
      </c>
    </row>
    <row r="73" spans="2:35" x14ac:dyDescent="0.15">
      <c r="B73" s="430" t="s">
        <v>205</v>
      </c>
      <c r="C73" s="430">
        <v>25</v>
      </c>
      <c r="D73" s="430">
        <v>24</v>
      </c>
      <c r="E73" s="430" t="s">
        <v>270</v>
      </c>
      <c r="F73" s="630" t="s">
        <v>945</v>
      </c>
      <c r="G73" s="582">
        <f>価格変換!V71</f>
        <v>0</v>
      </c>
      <c r="H73" s="631">
        <f>G73*各種係数!F67</f>
        <v>0</v>
      </c>
      <c r="I73" s="631">
        <f>H73*各種係数!G67</f>
        <v>0</v>
      </c>
      <c r="J73" s="631">
        <f>H73*各種係数!H67</f>
        <v>0</v>
      </c>
      <c r="K73" s="631">
        <f>投入係数!DH181</f>
        <v>0</v>
      </c>
      <c r="L73" s="631">
        <f>K73*各種係数!E67</f>
        <v>0</v>
      </c>
      <c r="M73" s="631">
        <f>K73*各種係数!D67</f>
        <v>0</v>
      </c>
      <c r="N73" s="631">
        <f>逆行列係数!DH182</f>
        <v>0</v>
      </c>
      <c r="O73" s="631">
        <f>N73*各種係数!G67</f>
        <v>0</v>
      </c>
      <c r="P73" s="631">
        <f>N73*各種係数!H67</f>
        <v>0</v>
      </c>
      <c r="Q73" s="613"/>
      <c r="R73" s="632"/>
      <c r="S73" s="631">
        <f>R$118*各種係数!I67</f>
        <v>0</v>
      </c>
      <c r="T73" s="631">
        <f>S73*各種係数!E67</f>
        <v>0</v>
      </c>
      <c r="U73" s="631">
        <f>S73*各種係数!D67</f>
        <v>0</v>
      </c>
      <c r="V73" s="631">
        <f>逆行列係数!DH296</f>
        <v>0</v>
      </c>
      <c r="W73" s="631">
        <f>V73*各種係数!G67</f>
        <v>0</v>
      </c>
      <c r="X73" s="631">
        <f>V73*各種係数!H67</f>
        <v>0</v>
      </c>
      <c r="Y73" s="631">
        <f t="shared" si="0"/>
        <v>0</v>
      </c>
      <c r="Z73" s="631">
        <f t="shared" si="1"/>
        <v>0</v>
      </c>
      <c r="AA73" s="631">
        <f t="shared" si="2"/>
        <v>0</v>
      </c>
      <c r="AB73" s="631">
        <f>H73*各種係数!J67*各種係数!$N$5</f>
        <v>0</v>
      </c>
      <c r="AC73" s="631">
        <f>N73*各種係数!J67*各種係数!$N$5</f>
        <v>0</v>
      </c>
      <c r="AD73" s="631">
        <f>V73*各種係数!J67*各種係数!$N$5</f>
        <v>0</v>
      </c>
      <c r="AE73" s="631">
        <f t="shared" si="3"/>
        <v>0</v>
      </c>
      <c r="AF73" s="631">
        <f>H73*各種係数!K67*各種係数!$N$5</f>
        <v>0</v>
      </c>
      <c r="AG73" s="631">
        <f>N73*各種係数!K67*各種係数!$N$5</f>
        <v>0</v>
      </c>
      <c r="AH73" s="631">
        <f>V73*各種係数!K67*各種係数!$N$5</f>
        <v>0</v>
      </c>
      <c r="AI73" s="631">
        <f t="shared" si="4"/>
        <v>0</v>
      </c>
    </row>
    <row r="74" spans="2:35" x14ac:dyDescent="0.15">
      <c r="B74" s="430" t="s">
        <v>206</v>
      </c>
      <c r="C74" s="430">
        <v>26</v>
      </c>
      <c r="D74" s="430">
        <v>24</v>
      </c>
      <c r="E74" s="430" t="s">
        <v>270</v>
      </c>
      <c r="F74" s="630" t="s">
        <v>946</v>
      </c>
      <c r="G74" s="582">
        <f>価格変換!V72</f>
        <v>0</v>
      </c>
      <c r="H74" s="631">
        <f>G74*各種係数!F68</f>
        <v>0</v>
      </c>
      <c r="I74" s="631">
        <f>H74*各種係数!G68</f>
        <v>0</v>
      </c>
      <c r="J74" s="631">
        <f>H74*各種係数!H68</f>
        <v>0</v>
      </c>
      <c r="K74" s="631">
        <f>投入係数!DH182</f>
        <v>0</v>
      </c>
      <c r="L74" s="631">
        <f>K74*各種係数!E68</f>
        <v>0</v>
      </c>
      <c r="M74" s="631">
        <f>K74*各種係数!D68</f>
        <v>0</v>
      </c>
      <c r="N74" s="631">
        <f>逆行列係数!DH183</f>
        <v>0</v>
      </c>
      <c r="O74" s="631">
        <f>N74*各種係数!G68</f>
        <v>0</v>
      </c>
      <c r="P74" s="631">
        <f>N74*各種係数!H68</f>
        <v>0</v>
      </c>
      <c r="Q74" s="613"/>
      <c r="R74" s="632"/>
      <c r="S74" s="631">
        <f>R$118*各種係数!I68</f>
        <v>0</v>
      </c>
      <c r="T74" s="631">
        <f>S74*各種係数!E68</f>
        <v>0</v>
      </c>
      <c r="U74" s="631">
        <f>S74*各種係数!D68</f>
        <v>0</v>
      </c>
      <c r="V74" s="631">
        <f>逆行列係数!DH297</f>
        <v>0</v>
      </c>
      <c r="W74" s="631">
        <f>V74*各種係数!G68</f>
        <v>0</v>
      </c>
      <c r="X74" s="631">
        <f>V74*各種係数!H68</f>
        <v>0</v>
      </c>
      <c r="Y74" s="631">
        <f t="shared" si="0"/>
        <v>0</v>
      </c>
      <c r="Z74" s="631">
        <f t="shared" si="1"/>
        <v>0</v>
      </c>
      <c r="AA74" s="631">
        <f t="shared" si="2"/>
        <v>0</v>
      </c>
      <c r="AB74" s="631">
        <f>H74*各種係数!J68*各種係数!$N$5</f>
        <v>0</v>
      </c>
      <c r="AC74" s="631">
        <f>N74*各種係数!J68*各種係数!$N$5</f>
        <v>0</v>
      </c>
      <c r="AD74" s="631">
        <f>V74*各種係数!J68*各種係数!$N$5</f>
        <v>0</v>
      </c>
      <c r="AE74" s="631">
        <f t="shared" si="3"/>
        <v>0</v>
      </c>
      <c r="AF74" s="631">
        <f>H74*各種係数!K68*各種係数!$N$5</f>
        <v>0</v>
      </c>
      <c r="AG74" s="631">
        <f>N74*各種係数!K68*各種係数!$N$5</f>
        <v>0</v>
      </c>
      <c r="AH74" s="631">
        <f>V74*各種係数!K68*各種係数!$N$5</f>
        <v>0</v>
      </c>
      <c r="AI74" s="631">
        <f t="shared" si="4"/>
        <v>0</v>
      </c>
    </row>
    <row r="75" spans="2:35" x14ac:dyDescent="0.15">
      <c r="B75" s="430" t="s">
        <v>207</v>
      </c>
      <c r="C75" s="430">
        <v>27</v>
      </c>
      <c r="D75" s="430">
        <v>25</v>
      </c>
      <c r="E75" s="430" t="s">
        <v>276</v>
      </c>
      <c r="F75" s="630" t="s">
        <v>816</v>
      </c>
      <c r="G75" s="582">
        <f>価格変換!V73</f>
        <v>0</v>
      </c>
      <c r="H75" s="631">
        <f>G75*各種係数!F69</f>
        <v>0</v>
      </c>
      <c r="I75" s="631">
        <f>H75*各種係数!G69</f>
        <v>0</v>
      </c>
      <c r="J75" s="631">
        <f>H75*各種係数!H69</f>
        <v>0</v>
      </c>
      <c r="K75" s="631">
        <f>投入係数!DH183</f>
        <v>0</v>
      </c>
      <c r="L75" s="631">
        <f>K75*各種係数!E69</f>
        <v>0</v>
      </c>
      <c r="M75" s="631">
        <f>K75*各種係数!D69</f>
        <v>0</v>
      </c>
      <c r="N75" s="631">
        <f>逆行列係数!DH184</f>
        <v>0</v>
      </c>
      <c r="O75" s="631">
        <f>N75*各種係数!G69</f>
        <v>0</v>
      </c>
      <c r="P75" s="631">
        <f>N75*各種係数!H69</f>
        <v>0</v>
      </c>
      <c r="Q75" s="613"/>
      <c r="R75" s="632"/>
      <c r="S75" s="631">
        <f>R$118*各種係数!I69</f>
        <v>0</v>
      </c>
      <c r="T75" s="631">
        <f>S75*各種係数!E69</f>
        <v>0</v>
      </c>
      <c r="U75" s="631">
        <f>S75*各種係数!D69</f>
        <v>0</v>
      </c>
      <c r="V75" s="631">
        <f>逆行列係数!DH298</f>
        <v>0</v>
      </c>
      <c r="W75" s="631">
        <f>V75*各種係数!G69</f>
        <v>0</v>
      </c>
      <c r="X75" s="631">
        <f>V75*各種係数!H69</f>
        <v>0</v>
      </c>
      <c r="Y75" s="631">
        <f t="shared" ref="Y75:Y117" si="5">H75+N75+V75</f>
        <v>0</v>
      </c>
      <c r="Z75" s="631">
        <f t="shared" ref="Z75:Z117" si="6">I75+O75+W75</f>
        <v>0</v>
      </c>
      <c r="AA75" s="631">
        <f t="shared" ref="AA75:AA117" si="7">J75+P75+X75</f>
        <v>0</v>
      </c>
      <c r="AB75" s="631">
        <f>H75*各種係数!J69*各種係数!$N$5</f>
        <v>0</v>
      </c>
      <c r="AC75" s="631">
        <f>N75*各種係数!J69*各種係数!$N$5</f>
        <v>0</v>
      </c>
      <c r="AD75" s="631">
        <f>V75*各種係数!J69*各種係数!$N$5</f>
        <v>0</v>
      </c>
      <c r="AE75" s="631">
        <f t="shared" ref="AE75:AE117" si="8">SUM(AB75:AD75)</f>
        <v>0</v>
      </c>
      <c r="AF75" s="631">
        <f>H75*各種係数!K69*各種係数!$N$5</f>
        <v>0</v>
      </c>
      <c r="AG75" s="631">
        <f>N75*各種係数!K69*各種係数!$N$5</f>
        <v>0</v>
      </c>
      <c r="AH75" s="631">
        <f>V75*各種係数!K69*各種係数!$N$5</f>
        <v>0</v>
      </c>
      <c r="AI75" s="631">
        <f t="shared" ref="AI75:AI117" si="9">SUM(AF75:AH75)</f>
        <v>0</v>
      </c>
    </row>
    <row r="76" spans="2:35" x14ac:dyDescent="0.15">
      <c r="B76" s="430" t="s">
        <v>208</v>
      </c>
      <c r="C76" s="430">
        <v>27</v>
      </c>
      <c r="D76" s="430">
        <v>25</v>
      </c>
      <c r="E76" s="430" t="s">
        <v>276</v>
      </c>
      <c r="F76" s="630" t="s">
        <v>947</v>
      </c>
      <c r="G76" s="582">
        <f>価格変換!V74</f>
        <v>0</v>
      </c>
      <c r="H76" s="631">
        <f>G76*各種係数!F70</f>
        <v>0</v>
      </c>
      <c r="I76" s="631">
        <f>H76*各種係数!G70</f>
        <v>0</v>
      </c>
      <c r="J76" s="631">
        <f>H76*各種係数!H70</f>
        <v>0</v>
      </c>
      <c r="K76" s="631">
        <f>投入係数!DH184</f>
        <v>0</v>
      </c>
      <c r="L76" s="631">
        <f>K76*各種係数!E70</f>
        <v>0</v>
      </c>
      <c r="M76" s="631">
        <f>K76*各種係数!D70</f>
        <v>0</v>
      </c>
      <c r="N76" s="631">
        <f>逆行列係数!DH185</f>
        <v>0</v>
      </c>
      <c r="O76" s="631">
        <f>N76*各種係数!G70</f>
        <v>0</v>
      </c>
      <c r="P76" s="631">
        <f>N76*各種係数!H70</f>
        <v>0</v>
      </c>
      <c r="Q76" s="613"/>
      <c r="R76" s="632"/>
      <c r="S76" s="631">
        <f>R$118*各種係数!I70</f>
        <v>0</v>
      </c>
      <c r="T76" s="631">
        <f>S76*各種係数!E70</f>
        <v>0</v>
      </c>
      <c r="U76" s="631">
        <f>S76*各種係数!D70</f>
        <v>0</v>
      </c>
      <c r="V76" s="631">
        <f>逆行列係数!DH299</f>
        <v>0</v>
      </c>
      <c r="W76" s="631">
        <f>V76*各種係数!G70</f>
        <v>0</v>
      </c>
      <c r="X76" s="631">
        <f>V76*各種係数!H70</f>
        <v>0</v>
      </c>
      <c r="Y76" s="631">
        <f t="shared" si="5"/>
        <v>0</v>
      </c>
      <c r="Z76" s="631">
        <f t="shared" si="6"/>
        <v>0</v>
      </c>
      <c r="AA76" s="631">
        <f t="shared" si="7"/>
        <v>0</v>
      </c>
      <c r="AB76" s="631">
        <f>H76*各種係数!J70*各種係数!$N$5</f>
        <v>0</v>
      </c>
      <c r="AC76" s="631">
        <f>N76*各種係数!J70*各種係数!$N$5</f>
        <v>0</v>
      </c>
      <c r="AD76" s="631">
        <f>V76*各種係数!J70*各種係数!$N$5</f>
        <v>0</v>
      </c>
      <c r="AE76" s="631">
        <f t="shared" si="8"/>
        <v>0</v>
      </c>
      <c r="AF76" s="631">
        <f>H76*各種係数!K70*各種係数!$N$5</f>
        <v>0</v>
      </c>
      <c r="AG76" s="631">
        <f>N76*各種係数!K70*各種係数!$N$5</f>
        <v>0</v>
      </c>
      <c r="AH76" s="631">
        <f>V76*各種係数!K70*各種係数!$N$5</f>
        <v>0</v>
      </c>
      <c r="AI76" s="631">
        <f t="shared" si="9"/>
        <v>0</v>
      </c>
    </row>
    <row r="77" spans="2:35" x14ac:dyDescent="0.15">
      <c r="B77" s="430" t="s">
        <v>209</v>
      </c>
      <c r="C77" s="430" t="s">
        <v>625</v>
      </c>
      <c r="D77" s="430" t="s">
        <v>621</v>
      </c>
      <c r="E77" s="430" t="s">
        <v>276</v>
      </c>
      <c r="F77" s="630" t="s">
        <v>948</v>
      </c>
      <c r="G77" s="582">
        <f>価格変換!V75</f>
        <v>0</v>
      </c>
      <c r="H77" s="631">
        <f>G77*各種係数!F71</f>
        <v>0</v>
      </c>
      <c r="I77" s="631">
        <f>H77*各種係数!G71</f>
        <v>0</v>
      </c>
      <c r="J77" s="631">
        <f>H77*各種係数!H71</f>
        <v>0</v>
      </c>
      <c r="K77" s="631">
        <f>投入係数!DH185</f>
        <v>0</v>
      </c>
      <c r="L77" s="631">
        <f>K77*各種係数!E71</f>
        <v>0</v>
      </c>
      <c r="M77" s="631">
        <f>K77*各種係数!D71</f>
        <v>0</v>
      </c>
      <c r="N77" s="631">
        <f>逆行列係数!DH186</f>
        <v>0</v>
      </c>
      <c r="O77" s="631">
        <f>N77*各種係数!G71</f>
        <v>0</v>
      </c>
      <c r="P77" s="631">
        <f>N77*各種係数!H71</f>
        <v>0</v>
      </c>
      <c r="Q77" s="613"/>
      <c r="R77" s="632"/>
      <c r="S77" s="631">
        <f>R$118*各種係数!I71</f>
        <v>0</v>
      </c>
      <c r="T77" s="631">
        <f>S77*各種係数!E71</f>
        <v>0</v>
      </c>
      <c r="U77" s="631">
        <f>S77*各種係数!D71</f>
        <v>0</v>
      </c>
      <c r="V77" s="631">
        <f>逆行列係数!DH300</f>
        <v>0</v>
      </c>
      <c r="W77" s="631">
        <f>V77*各種係数!G71</f>
        <v>0</v>
      </c>
      <c r="X77" s="631">
        <f>V77*各種係数!H71</f>
        <v>0</v>
      </c>
      <c r="Y77" s="631">
        <f t="shared" si="5"/>
        <v>0</v>
      </c>
      <c r="Z77" s="631">
        <f t="shared" si="6"/>
        <v>0</v>
      </c>
      <c r="AA77" s="631">
        <f t="shared" si="7"/>
        <v>0</v>
      </c>
      <c r="AB77" s="631">
        <f>H77*各種係数!J71*各種係数!$N$5</f>
        <v>0</v>
      </c>
      <c r="AC77" s="631">
        <f>N77*各種係数!J71*各種係数!$N$5</f>
        <v>0</v>
      </c>
      <c r="AD77" s="631">
        <f>V77*各種係数!J71*各種係数!$N$5</f>
        <v>0</v>
      </c>
      <c r="AE77" s="631">
        <f t="shared" si="8"/>
        <v>0</v>
      </c>
      <c r="AF77" s="631">
        <f>H77*各種係数!K71*各種係数!$N$5</f>
        <v>0</v>
      </c>
      <c r="AG77" s="631">
        <f>N77*各種係数!K71*各種係数!$N$5</f>
        <v>0</v>
      </c>
      <c r="AH77" s="631">
        <f>V77*各種係数!K71*各種係数!$N$5</f>
        <v>0</v>
      </c>
      <c r="AI77" s="631">
        <f t="shared" si="9"/>
        <v>0</v>
      </c>
    </row>
    <row r="78" spans="2:35" x14ac:dyDescent="0.15">
      <c r="B78" s="430" t="s">
        <v>210</v>
      </c>
      <c r="C78" s="430" t="s">
        <v>626</v>
      </c>
      <c r="D78" s="430" t="s">
        <v>623</v>
      </c>
      <c r="E78" s="430">
        <v>14</v>
      </c>
      <c r="F78" s="630" t="s">
        <v>949</v>
      </c>
      <c r="G78" s="582">
        <f>価格変換!V76</f>
        <v>0</v>
      </c>
      <c r="H78" s="631">
        <f>G78*各種係数!F72</f>
        <v>0</v>
      </c>
      <c r="I78" s="631">
        <f>H78*各種係数!G72</f>
        <v>0</v>
      </c>
      <c r="J78" s="631">
        <f>H78*各種係数!H72</f>
        <v>0</v>
      </c>
      <c r="K78" s="631">
        <f>投入係数!DH186</f>
        <v>0</v>
      </c>
      <c r="L78" s="631">
        <f>K78*各種係数!E72</f>
        <v>0</v>
      </c>
      <c r="M78" s="631">
        <f>K78*各種係数!D72</f>
        <v>0</v>
      </c>
      <c r="N78" s="631">
        <f>逆行列係数!DH187</f>
        <v>0</v>
      </c>
      <c r="O78" s="631">
        <f>N78*各種係数!G72</f>
        <v>0</v>
      </c>
      <c r="P78" s="631">
        <f>N78*各種係数!H72</f>
        <v>0</v>
      </c>
      <c r="Q78" s="613"/>
      <c r="R78" s="632"/>
      <c r="S78" s="631">
        <f>R$118*各種係数!I72</f>
        <v>0</v>
      </c>
      <c r="T78" s="631">
        <f>S78*各種係数!E72</f>
        <v>0</v>
      </c>
      <c r="U78" s="631">
        <f>S78*各種係数!D72</f>
        <v>0</v>
      </c>
      <c r="V78" s="631">
        <f>逆行列係数!DH301</f>
        <v>0</v>
      </c>
      <c r="W78" s="631">
        <f>V78*各種係数!G72</f>
        <v>0</v>
      </c>
      <c r="X78" s="631">
        <f>V78*各種係数!H72</f>
        <v>0</v>
      </c>
      <c r="Y78" s="631">
        <f t="shared" si="5"/>
        <v>0</v>
      </c>
      <c r="Z78" s="631">
        <f t="shared" si="6"/>
        <v>0</v>
      </c>
      <c r="AA78" s="631">
        <f t="shared" si="7"/>
        <v>0</v>
      </c>
      <c r="AB78" s="631">
        <f>H78*各種係数!J72*各種係数!$N$5</f>
        <v>0</v>
      </c>
      <c r="AC78" s="631">
        <f>N78*各種係数!J72*各種係数!$N$5</f>
        <v>0</v>
      </c>
      <c r="AD78" s="631">
        <f>V78*各種係数!J72*各種係数!$N$5</f>
        <v>0</v>
      </c>
      <c r="AE78" s="631">
        <f t="shared" si="8"/>
        <v>0</v>
      </c>
      <c r="AF78" s="631">
        <f>H78*各種係数!K72*各種係数!$N$5</f>
        <v>0</v>
      </c>
      <c r="AG78" s="631">
        <f>N78*各種係数!K72*各種係数!$N$5</f>
        <v>0</v>
      </c>
      <c r="AH78" s="631">
        <f>V78*各種係数!K72*各種係数!$N$5</f>
        <v>0</v>
      </c>
      <c r="AI78" s="631">
        <f t="shared" si="9"/>
        <v>0</v>
      </c>
    </row>
    <row r="79" spans="2:35" x14ac:dyDescent="0.15">
      <c r="B79" s="430" t="s">
        <v>211</v>
      </c>
      <c r="C79" s="430" t="s">
        <v>628</v>
      </c>
      <c r="D79" s="430" t="s">
        <v>625</v>
      </c>
      <c r="E79" s="430" t="s">
        <v>280</v>
      </c>
      <c r="F79" s="630" t="s">
        <v>950</v>
      </c>
      <c r="G79" s="582">
        <f>価格変換!V77</f>
        <v>0</v>
      </c>
      <c r="H79" s="631">
        <f>G79*各種係数!F73</f>
        <v>0</v>
      </c>
      <c r="I79" s="631">
        <f>H79*各種係数!G73</f>
        <v>0</v>
      </c>
      <c r="J79" s="631">
        <f>H79*各種係数!H73</f>
        <v>0</v>
      </c>
      <c r="K79" s="631">
        <f>投入係数!DH187</f>
        <v>0</v>
      </c>
      <c r="L79" s="631">
        <f>K79*各種係数!E73</f>
        <v>0</v>
      </c>
      <c r="M79" s="631">
        <f>K79*各種係数!D73</f>
        <v>0</v>
      </c>
      <c r="N79" s="631">
        <f>逆行列係数!DH188</f>
        <v>0</v>
      </c>
      <c r="O79" s="631">
        <f>N79*各種係数!G73</f>
        <v>0</v>
      </c>
      <c r="P79" s="631">
        <f>N79*各種係数!H73</f>
        <v>0</v>
      </c>
      <c r="Q79" s="613"/>
      <c r="R79" s="632"/>
      <c r="S79" s="631">
        <f>R$118*各種係数!I73</f>
        <v>0</v>
      </c>
      <c r="T79" s="631">
        <f>S79*各種係数!E73</f>
        <v>0</v>
      </c>
      <c r="U79" s="631">
        <f>S79*各種係数!D73</f>
        <v>0</v>
      </c>
      <c r="V79" s="631">
        <f>逆行列係数!DH302</f>
        <v>0</v>
      </c>
      <c r="W79" s="631">
        <f>V79*各種係数!G73</f>
        <v>0</v>
      </c>
      <c r="X79" s="631">
        <f>V79*各種係数!H73</f>
        <v>0</v>
      </c>
      <c r="Y79" s="631">
        <f t="shared" si="5"/>
        <v>0</v>
      </c>
      <c r="Z79" s="631">
        <f t="shared" si="6"/>
        <v>0</v>
      </c>
      <c r="AA79" s="631">
        <f t="shared" si="7"/>
        <v>0</v>
      </c>
      <c r="AB79" s="631">
        <f>H79*各種係数!J73*各種係数!$N$5</f>
        <v>0</v>
      </c>
      <c r="AC79" s="631">
        <f>N79*各種係数!J73*各種係数!$N$5</f>
        <v>0</v>
      </c>
      <c r="AD79" s="631">
        <f>V79*各種係数!J73*各種係数!$N$5</f>
        <v>0</v>
      </c>
      <c r="AE79" s="631">
        <f t="shared" si="8"/>
        <v>0</v>
      </c>
      <c r="AF79" s="631">
        <f>H79*各種係数!K73*各種係数!$N$5</f>
        <v>0</v>
      </c>
      <c r="AG79" s="631">
        <f>N79*各種係数!K73*各種係数!$N$5</f>
        <v>0</v>
      </c>
      <c r="AH79" s="631">
        <f>V79*各種係数!K73*各種係数!$N$5</f>
        <v>0</v>
      </c>
      <c r="AI79" s="631">
        <f t="shared" si="9"/>
        <v>0</v>
      </c>
    </row>
    <row r="80" spans="2:35" x14ac:dyDescent="0.15">
      <c r="B80" s="430" t="s">
        <v>212</v>
      </c>
      <c r="C80" s="430" t="s">
        <v>630</v>
      </c>
      <c r="D80" s="430" t="s">
        <v>626</v>
      </c>
      <c r="E80" s="430" t="s">
        <v>286</v>
      </c>
      <c r="F80" s="630" t="s">
        <v>951</v>
      </c>
      <c r="G80" s="582">
        <f>価格変換!V78</f>
        <v>0</v>
      </c>
      <c r="H80" s="631">
        <f>G80*各種係数!F74</f>
        <v>0</v>
      </c>
      <c r="I80" s="631">
        <f>H80*各種係数!G74</f>
        <v>0</v>
      </c>
      <c r="J80" s="631">
        <f>H80*各種係数!H74</f>
        <v>0</v>
      </c>
      <c r="K80" s="631">
        <f>投入係数!DH188</f>
        <v>0</v>
      </c>
      <c r="L80" s="631">
        <f>K80*各種係数!E74</f>
        <v>0</v>
      </c>
      <c r="M80" s="631">
        <f>K80*各種係数!D74</f>
        <v>0</v>
      </c>
      <c r="N80" s="631">
        <f>逆行列係数!DH189</f>
        <v>0</v>
      </c>
      <c r="O80" s="631">
        <f>N80*各種係数!G74</f>
        <v>0</v>
      </c>
      <c r="P80" s="631">
        <f>N80*各種係数!H74</f>
        <v>0</v>
      </c>
      <c r="Q80" s="613"/>
      <c r="R80" s="632"/>
      <c r="S80" s="631">
        <f>R$118*各種係数!I74</f>
        <v>0</v>
      </c>
      <c r="T80" s="631">
        <f>S80*各種係数!E74</f>
        <v>0</v>
      </c>
      <c r="U80" s="631">
        <f>S80*各種係数!D74</f>
        <v>0</v>
      </c>
      <c r="V80" s="631">
        <f>逆行列係数!DH303</f>
        <v>0</v>
      </c>
      <c r="W80" s="631">
        <f>V80*各種係数!G74</f>
        <v>0</v>
      </c>
      <c r="X80" s="631">
        <f>V80*各種係数!H74</f>
        <v>0</v>
      </c>
      <c r="Y80" s="631">
        <f t="shared" si="5"/>
        <v>0</v>
      </c>
      <c r="Z80" s="631">
        <f t="shared" si="6"/>
        <v>0</v>
      </c>
      <c r="AA80" s="631">
        <f t="shared" si="7"/>
        <v>0</v>
      </c>
      <c r="AB80" s="631">
        <f>H80*各種係数!J74*各種係数!$N$5</f>
        <v>0</v>
      </c>
      <c r="AC80" s="631">
        <f>N80*各種係数!J74*各種係数!$N$5</f>
        <v>0</v>
      </c>
      <c r="AD80" s="631">
        <f>V80*各種係数!J74*各種係数!$N$5</f>
        <v>0</v>
      </c>
      <c r="AE80" s="631">
        <f t="shared" si="8"/>
        <v>0</v>
      </c>
      <c r="AF80" s="631">
        <f>H80*各種係数!K74*各種係数!$N$5</f>
        <v>0</v>
      </c>
      <c r="AG80" s="631">
        <f>N80*各種係数!K74*各種係数!$N$5</f>
        <v>0</v>
      </c>
      <c r="AH80" s="631">
        <f>V80*各種係数!K74*各種係数!$N$5</f>
        <v>0</v>
      </c>
      <c r="AI80" s="631">
        <f t="shared" si="9"/>
        <v>0</v>
      </c>
    </row>
    <row r="81" spans="2:35" x14ac:dyDescent="0.15">
      <c r="B81" s="430" t="s">
        <v>213</v>
      </c>
      <c r="C81" s="430" t="s">
        <v>632</v>
      </c>
      <c r="D81" s="430" t="s">
        <v>628</v>
      </c>
      <c r="E81" s="430" t="s">
        <v>296</v>
      </c>
      <c r="F81" s="630" t="s">
        <v>952</v>
      </c>
      <c r="G81" s="582">
        <f>価格変換!V79</f>
        <v>0</v>
      </c>
      <c r="H81" s="631">
        <f>G81*各種係数!F75</f>
        <v>0</v>
      </c>
      <c r="I81" s="631">
        <f>H81*各種係数!G75</f>
        <v>0</v>
      </c>
      <c r="J81" s="631">
        <f>H81*各種係数!H75</f>
        <v>0</v>
      </c>
      <c r="K81" s="631">
        <f>投入係数!DH189</f>
        <v>0</v>
      </c>
      <c r="L81" s="631">
        <f>K81*各種係数!E75</f>
        <v>0</v>
      </c>
      <c r="M81" s="631">
        <f>K81*各種係数!D75</f>
        <v>0</v>
      </c>
      <c r="N81" s="631">
        <f>逆行列係数!DH190</f>
        <v>0</v>
      </c>
      <c r="O81" s="631">
        <f>N81*各種係数!G75</f>
        <v>0</v>
      </c>
      <c r="P81" s="631">
        <f>N81*各種係数!H75</f>
        <v>0</v>
      </c>
      <c r="Q81" s="613"/>
      <c r="R81" s="632"/>
      <c r="S81" s="631">
        <f>R$118*各種係数!I75</f>
        <v>0</v>
      </c>
      <c r="T81" s="631">
        <f>S81*各種係数!E75</f>
        <v>0</v>
      </c>
      <c r="U81" s="631">
        <f>S81*各種係数!D75</f>
        <v>0</v>
      </c>
      <c r="V81" s="631">
        <f>逆行列係数!DH304</f>
        <v>0</v>
      </c>
      <c r="W81" s="631">
        <f>V81*各種係数!G75</f>
        <v>0</v>
      </c>
      <c r="X81" s="631">
        <f>V81*各種係数!H75</f>
        <v>0</v>
      </c>
      <c r="Y81" s="631">
        <f t="shared" si="5"/>
        <v>0</v>
      </c>
      <c r="Z81" s="631">
        <f t="shared" si="6"/>
        <v>0</v>
      </c>
      <c r="AA81" s="631">
        <f t="shared" si="7"/>
        <v>0</v>
      </c>
      <c r="AB81" s="631">
        <f>H81*各種係数!J75*各種係数!$N$5</f>
        <v>0</v>
      </c>
      <c r="AC81" s="631">
        <f>N81*各種係数!J75*各種係数!$N$5</f>
        <v>0</v>
      </c>
      <c r="AD81" s="631">
        <f>V81*各種係数!J75*各種係数!$N$5</f>
        <v>0</v>
      </c>
      <c r="AE81" s="631">
        <f t="shared" si="8"/>
        <v>0</v>
      </c>
      <c r="AF81" s="631">
        <f>H81*各種係数!K75*各種係数!$N$5</f>
        <v>0</v>
      </c>
      <c r="AG81" s="631">
        <f>N81*各種係数!K75*各種係数!$N$5</f>
        <v>0</v>
      </c>
      <c r="AH81" s="631">
        <f>V81*各種係数!K75*各種係数!$N$5</f>
        <v>0</v>
      </c>
      <c r="AI81" s="631">
        <f t="shared" si="9"/>
        <v>0</v>
      </c>
    </row>
    <row r="82" spans="2:35" x14ac:dyDescent="0.15">
      <c r="B82" s="430" t="s">
        <v>214</v>
      </c>
      <c r="C82" s="430" t="s">
        <v>632</v>
      </c>
      <c r="D82" s="430" t="s">
        <v>628</v>
      </c>
      <c r="E82" s="430" t="s">
        <v>296</v>
      </c>
      <c r="F82" s="630" t="s">
        <v>953</v>
      </c>
      <c r="G82" s="582">
        <f>価格変換!V80</f>
        <v>0</v>
      </c>
      <c r="H82" s="631">
        <f>G82*各種係数!F76</f>
        <v>0</v>
      </c>
      <c r="I82" s="631">
        <f>H82*各種係数!G76</f>
        <v>0</v>
      </c>
      <c r="J82" s="631">
        <f>H82*各種係数!H76</f>
        <v>0</v>
      </c>
      <c r="K82" s="631">
        <f>投入係数!DH190</f>
        <v>0</v>
      </c>
      <c r="L82" s="631">
        <f>K82*各種係数!E76</f>
        <v>0</v>
      </c>
      <c r="M82" s="631">
        <f>K82*各種係数!D76</f>
        <v>0</v>
      </c>
      <c r="N82" s="631">
        <f>逆行列係数!DH191</f>
        <v>0</v>
      </c>
      <c r="O82" s="631">
        <f>N82*各種係数!G76</f>
        <v>0</v>
      </c>
      <c r="P82" s="631">
        <f>N82*各種係数!H76</f>
        <v>0</v>
      </c>
      <c r="Q82" s="613"/>
      <c r="R82" s="632"/>
      <c r="S82" s="631">
        <f>R$118*各種係数!I76</f>
        <v>0</v>
      </c>
      <c r="T82" s="631">
        <f>S82*各種係数!E76</f>
        <v>0</v>
      </c>
      <c r="U82" s="631">
        <f>S82*各種係数!D76</f>
        <v>0</v>
      </c>
      <c r="V82" s="631">
        <f>逆行列係数!DH305</f>
        <v>0</v>
      </c>
      <c r="W82" s="631">
        <f>V82*各種係数!G76</f>
        <v>0</v>
      </c>
      <c r="X82" s="631">
        <f>V82*各種係数!H76</f>
        <v>0</v>
      </c>
      <c r="Y82" s="631">
        <f t="shared" si="5"/>
        <v>0</v>
      </c>
      <c r="Z82" s="631">
        <f t="shared" si="6"/>
        <v>0</v>
      </c>
      <c r="AA82" s="631">
        <f t="shared" si="7"/>
        <v>0</v>
      </c>
      <c r="AB82" s="631">
        <f>H82*各種係数!J76*各種係数!$N$5</f>
        <v>0</v>
      </c>
      <c r="AC82" s="631">
        <f>N82*各種係数!J76*各種係数!$N$5</f>
        <v>0</v>
      </c>
      <c r="AD82" s="631">
        <f>V82*各種係数!J76*各種係数!$N$5</f>
        <v>0</v>
      </c>
      <c r="AE82" s="631">
        <f t="shared" si="8"/>
        <v>0</v>
      </c>
      <c r="AF82" s="631">
        <f>H82*各種係数!K76*各種係数!$N$5</f>
        <v>0</v>
      </c>
      <c r="AG82" s="631">
        <f>N82*各種係数!K76*各種係数!$N$5</f>
        <v>0</v>
      </c>
      <c r="AH82" s="631">
        <f>V82*各種係数!K76*各種係数!$N$5</f>
        <v>0</v>
      </c>
      <c r="AI82" s="631">
        <f t="shared" si="9"/>
        <v>0</v>
      </c>
    </row>
    <row r="83" spans="2:35" x14ac:dyDescent="0.15">
      <c r="B83" s="430" t="s">
        <v>215</v>
      </c>
      <c r="C83" s="430" t="s">
        <v>632</v>
      </c>
      <c r="D83" s="430" t="s">
        <v>628</v>
      </c>
      <c r="E83" s="430" t="s">
        <v>296</v>
      </c>
      <c r="F83" s="630" t="s">
        <v>954</v>
      </c>
      <c r="G83" s="582">
        <f>価格変換!V81</f>
        <v>0</v>
      </c>
      <c r="H83" s="631">
        <f>G83*各種係数!F77</f>
        <v>0</v>
      </c>
      <c r="I83" s="631">
        <f>H83*各種係数!G77</f>
        <v>0</v>
      </c>
      <c r="J83" s="631">
        <f>H83*各種係数!H77</f>
        <v>0</v>
      </c>
      <c r="K83" s="631">
        <f>投入係数!DH191</f>
        <v>0</v>
      </c>
      <c r="L83" s="631">
        <f>K83*各種係数!E77</f>
        <v>0</v>
      </c>
      <c r="M83" s="631">
        <f>K83*各種係数!D77</f>
        <v>0</v>
      </c>
      <c r="N83" s="631">
        <f>逆行列係数!DH192</f>
        <v>0</v>
      </c>
      <c r="O83" s="631">
        <f>N83*各種係数!G77</f>
        <v>0</v>
      </c>
      <c r="P83" s="631">
        <f>N83*各種係数!H77</f>
        <v>0</v>
      </c>
      <c r="Q83" s="613"/>
      <c r="R83" s="632"/>
      <c r="S83" s="631">
        <f>R$118*各種係数!I77</f>
        <v>0</v>
      </c>
      <c r="T83" s="631">
        <f>S83*各種係数!E77</f>
        <v>0</v>
      </c>
      <c r="U83" s="631">
        <f>S83*各種係数!D77</f>
        <v>0</v>
      </c>
      <c r="V83" s="631">
        <f>逆行列係数!DH306</f>
        <v>0</v>
      </c>
      <c r="W83" s="631">
        <f>V83*各種係数!G77</f>
        <v>0</v>
      </c>
      <c r="X83" s="631">
        <f>V83*各種係数!H77</f>
        <v>0</v>
      </c>
      <c r="Y83" s="631">
        <f t="shared" si="5"/>
        <v>0</v>
      </c>
      <c r="Z83" s="631">
        <f t="shared" si="6"/>
        <v>0</v>
      </c>
      <c r="AA83" s="631">
        <f t="shared" si="7"/>
        <v>0</v>
      </c>
      <c r="AB83" s="631">
        <f>H83*各種係数!J77*各種係数!$N$5</f>
        <v>0</v>
      </c>
      <c r="AC83" s="631">
        <f>N83*各種係数!J77*各種係数!$N$5</f>
        <v>0</v>
      </c>
      <c r="AD83" s="631">
        <f>V83*各種係数!J77*各種係数!$N$5</f>
        <v>0</v>
      </c>
      <c r="AE83" s="631">
        <f t="shared" si="8"/>
        <v>0</v>
      </c>
      <c r="AF83" s="631">
        <f>H83*各種係数!K77*各種係数!$N$5</f>
        <v>0</v>
      </c>
      <c r="AG83" s="631">
        <f>N83*各種係数!K77*各種係数!$N$5</f>
        <v>0</v>
      </c>
      <c r="AH83" s="631">
        <f>V83*各種係数!K77*各種係数!$N$5</f>
        <v>0</v>
      </c>
      <c r="AI83" s="631">
        <f t="shared" si="9"/>
        <v>0</v>
      </c>
    </row>
    <row r="84" spans="2:35" x14ac:dyDescent="0.15">
      <c r="B84" s="430" t="s">
        <v>216</v>
      </c>
      <c r="C84" s="430" t="s">
        <v>634</v>
      </c>
      <c r="D84" s="430" t="s">
        <v>630</v>
      </c>
      <c r="E84" s="430" t="s">
        <v>592</v>
      </c>
      <c r="F84" s="630" t="s">
        <v>955</v>
      </c>
      <c r="G84" s="582">
        <f>価格変換!V82</f>
        <v>0</v>
      </c>
      <c r="H84" s="631">
        <f>G84*各種係数!F78</f>
        <v>0</v>
      </c>
      <c r="I84" s="631">
        <f>H84*各種係数!G78</f>
        <v>0</v>
      </c>
      <c r="J84" s="631">
        <f>H84*各種係数!H78</f>
        <v>0</v>
      </c>
      <c r="K84" s="631">
        <f>投入係数!DH192</f>
        <v>0</v>
      </c>
      <c r="L84" s="631">
        <f>K84*各種係数!E78</f>
        <v>0</v>
      </c>
      <c r="M84" s="631">
        <f>K84*各種係数!D78</f>
        <v>0</v>
      </c>
      <c r="N84" s="631">
        <f>逆行列係数!DH193</f>
        <v>0</v>
      </c>
      <c r="O84" s="631">
        <f>N84*各種係数!G78</f>
        <v>0</v>
      </c>
      <c r="P84" s="631">
        <f>N84*各種係数!H78</f>
        <v>0</v>
      </c>
      <c r="Q84" s="613"/>
      <c r="R84" s="632"/>
      <c r="S84" s="631">
        <f>R$118*各種係数!I78</f>
        <v>0</v>
      </c>
      <c r="T84" s="631">
        <f>S84*各種係数!E78</f>
        <v>0</v>
      </c>
      <c r="U84" s="631">
        <f>S84*各種係数!D78</f>
        <v>0</v>
      </c>
      <c r="V84" s="631">
        <f>逆行列係数!DH307</f>
        <v>0</v>
      </c>
      <c r="W84" s="631">
        <f>V84*各種係数!G78</f>
        <v>0</v>
      </c>
      <c r="X84" s="631">
        <f>V84*各種係数!H78</f>
        <v>0</v>
      </c>
      <c r="Y84" s="631">
        <f t="shared" si="5"/>
        <v>0</v>
      </c>
      <c r="Z84" s="631">
        <f t="shared" si="6"/>
        <v>0</v>
      </c>
      <c r="AA84" s="631">
        <f t="shared" si="7"/>
        <v>0</v>
      </c>
      <c r="AB84" s="631">
        <f>H84*各種係数!J78*各種係数!$N$5</f>
        <v>0</v>
      </c>
      <c r="AC84" s="631">
        <f>N84*各種係数!J78*各種係数!$N$5</f>
        <v>0</v>
      </c>
      <c r="AD84" s="631">
        <f>V84*各種係数!J78*各種係数!$N$5</f>
        <v>0</v>
      </c>
      <c r="AE84" s="631">
        <f t="shared" si="8"/>
        <v>0</v>
      </c>
      <c r="AF84" s="631">
        <f>H84*各種係数!K78*各種係数!$N$5</f>
        <v>0</v>
      </c>
      <c r="AG84" s="631">
        <f>N84*各種係数!K78*各種係数!$N$5</f>
        <v>0</v>
      </c>
      <c r="AH84" s="631">
        <f>V84*各種係数!K78*各種係数!$N$5</f>
        <v>0</v>
      </c>
      <c r="AI84" s="631">
        <f t="shared" si="9"/>
        <v>0</v>
      </c>
    </row>
    <row r="85" spans="2:35" x14ac:dyDescent="0.15">
      <c r="B85" s="430" t="s">
        <v>217</v>
      </c>
      <c r="C85" s="430" t="s">
        <v>635</v>
      </c>
      <c r="D85" s="430" t="s">
        <v>630</v>
      </c>
      <c r="E85" s="430" t="s">
        <v>592</v>
      </c>
      <c r="F85" s="630" t="s">
        <v>956</v>
      </c>
      <c r="G85" s="582">
        <f>価格変換!V83</f>
        <v>0</v>
      </c>
      <c r="H85" s="631">
        <f>G85*各種係数!F79</f>
        <v>0</v>
      </c>
      <c r="I85" s="631">
        <f>H85*各種係数!G79</f>
        <v>0</v>
      </c>
      <c r="J85" s="631">
        <f>H85*各種係数!H79</f>
        <v>0</v>
      </c>
      <c r="K85" s="631">
        <f>投入係数!DH193</f>
        <v>0</v>
      </c>
      <c r="L85" s="631">
        <f>K85*各種係数!E79</f>
        <v>0</v>
      </c>
      <c r="M85" s="631">
        <f>K85*各種係数!D79</f>
        <v>0</v>
      </c>
      <c r="N85" s="631">
        <f>逆行列係数!DH194</f>
        <v>0</v>
      </c>
      <c r="O85" s="631">
        <f>N85*各種係数!G79</f>
        <v>0</v>
      </c>
      <c r="P85" s="631">
        <f>N85*各種係数!H79</f>
        <v>0</v>
      </c>
      <c r="Q85" s="613"/>
      <c r="R85" s="632"/>
      <c r="S85" s="631">
        <f>R$118*各種係数!I79</f>
        <v>0</v>
      </c>
      <c r="T85" s="631">
        <f>S85*各種係数!E79</f>
        <v>0</v>
      </c>
      <c r="U85" s="631">
        <f>S85*各種係数!D79</f>
        <v>0</v>
      </c>
      <c r="V85" s="631">
        <f>逆行列係数!DH308</f>
        <v>0</v>
      </c>
      <c r="W85" s="631">
        <f>V85*各種係数!G79</f>
        <v>0</v>
      </c>
      <c r="X85" s="631">
        <f>V85*各種係数!H79</f>
        <v>0</v>
      </c>
      <c r="Y85" s="631">
        <f t="shared" si="5"/>
        <v>0</v>
      </c>
      <c r="Z85" s="631">
        <f t="shared" si="6"/>
        <v>0</v>
      </c>
      <c r="AA85" s="631">
        <f t="shared" si="7"/>
        <v>0</v>
      </c>
      <c r="AB85" s="631">
        <f>H85*各種係数!J79*各種係数!$N$5</f>
        <v>0</v>
      </c>
      <c r="AC85" s="631">
        <f>N85*各種係数!J79*各種係数!$N$5</f>
        <v>0</v>
      </c>
      <c r="AD85" s="631">
        <f>V85*各種係数!J79*各種係数!$N$5</f>
        <v>0</v>
      </c>
      <c r="AE85" s="631">
        <f t="shared" si="8"/>
        <v>0</v>
      </c>
      <c r="AF85" s="631">
        <f>H85*各種係数!K79*各種係数!$N$5</f>
        <v>0</v>
      </c>
      <c r="AG85" s="631">
        <f>N85*各種係数!K79*各種係数!$N$5</f>
        <v>0</v>
      </c>
      <c r="AH85" s="631">
        <f>V85*各種係数!K79*各種係数!$N$5</f>
        <v>0</v>
      </c>
      <c r="AI85" s="631">
        <f t="shared" si="9"/>
        <v>0</v>
      </c>
    </row>
    <row r="86" spans="2:35" x14ac:dyDescent="0.15">
      <c r="B86" s="430" t="s">
        <v>218</v>
      </c>
      <c r="C86" s="430" t="s">
        <v>637</v>
      </c>
      <c r="D86" s="430" t="s">
        <v>630</v>
      </c>
      <c r="E86" s="430" t="s">
        <v>592</v>
      </c>
      <c r="F86" s="639" t="s">
        <v>957</v>
      </c>
      <c r="G86" s="582">
        <f>価格変換!V84</f>
        <v>0</v>
      </c>
      <c r="H86" s="631">
        <f>G86*各種係数!F80</f>
        <v>0</v>
      </c>
      <c r="I86" s="631">
        <f>H86*各種係数!G80</f>
        <v>0</v>
      </c>
      <c r="J86" s="631">
        <f>H86*各種係数!H80</f>
        <v>0</v>
      </c>
      <c r="K86" s="631">
        <f>投入係数!DH194</f>
        <v>0</v>
      </c>
      <c r="L86" s="631">
        <f>K86*各種係数!E80</f>
        <v>0</v>
      </c>
      <c r="M86" s="631">
        <f>K86*各種係数!D80</f>
        <v>0</v>
      </c>
      <c r="N86" s="631">
        <f>逆行列係数!DH195</f>
        <v>0</v>
      </c>
      <c r="O86" s="631">
        <f>N86*各種係数!G80</f>
        <v>0</v>
      </c>
      <c r="P86" s="631">
        <f>N86*各種係数!H80</f>
        <v>0</v>
      </c>
      <c r="Q86" s="613"/>
      <c r="R86" s="632"/>
      <c r="S86" s="631">
        <f>R$118*各種係数!I80</f>
        <v>0</v>
      </c>
      <c r="T86" s="631">
        <f>S86*各種係数!E80</f>
        <v>0</v>
      </c>
      <c r="U86" s="631">
        <f>S86*各種係数!D80</f>
        <v>0</v>
      </c>
      <c r="V86" s="631">
        <f>逆行列係数!DH309</f>
        <v>0</v>
      </c>
      <c r="W86" s="631">
        <f>V86*各種係数!G80</f>
        <v>0</v>
      </c>
      <c r="X86" s="631">
        <f>V86*各種係数!H80</f>
        <v>0</v>
      </c>
      <c r="Y86" s="631">
        <f t="shared" si="5"/>
        <v>0</v>
      </c>
      <c r="Z86" s="631">
        <f t="shared" si="6"/>
        <v>0</v>
      </c>
      <c r="AA86" s="631">
        <f t="shared" si="7"/>
        <v>0</v>
      </c>
      <c r="AB86" s="631">
        <f>H86*各種係数!J80*各種係数!$N$5</f>
        <v>0</v>
      </c>
      <c r="AC86" s="631">
        <f>N86*各種係数!J80*各種係数!$N$5</f>
        <v>0</v>
      </c>
      <c r="AD86" s="631">
        <f>V86*各種係数!J80*各種係数!$N$5</f>
        <v>0</v>
      </c>
      <c r="AE86" s="631">
        <f t="shared" si="8"/>
        <v>0</v>
      </c>
      <c r="AF86" s="631">
        <f>H86*各種係数!K80*各種係数!$N$5</f>
        <v>0</v>
      </c>
      <c r="AG86" s="631">
        <f>N86*各種係数!K80*各種係数!$N$5</f>
        <v>0</v>
      </c>
      <c r="AH86" s="631">
        <f>V86*各種係数!K80*各種係数!$N$5</f>
        <v>0</v>
      </c>
      <c r="AI86" s="631">
        <f t="shared" si="9"/>
        <v>0</v>
      </c>
    </row>
    <row r="87" spans="2:35" x14ac:dyDescent="0.15">
      <c r="B87" s="430" t="s">
        <v>219</v>
      </c>
      <c r="C87" s="430" t="s">
        <v>638</v>
      </c>
      <c r="D87" s="430" t="s">
        <v>630</v>
      </c>
      <c r="E87" s="430" t="s">
        <v>592</v>
      </c>
      <c r="F87" s="630" t="s">
        <v>958</v>
      </c>
      <c r="G87" s="582">
        <f>価格変換!V85</f>
        <v>0</v>
      </c>
      <c r="H87" s="631">
        <f>G87*各種係数!F81</f>
        <v>0</v>
      </c>
      <c r="I87" s="631">
        <f>H87*各種係数!G81</f>
        <v>0</v>
      </c>
      <c r="J87" s="631">
        <f>H87*各種係数!H81</f>
        <v>0</v>
      </c>
      <c r="K87" s="631">
        <f>投入係数!DH195</f>
        <v>0</v>
      </c>
      <c r="L87" s="631">
        <f>K87*各種係数!E81</f>
        <v>0</v>
      </c>
      <c r="M87" s="631">
        <f>K87*各種係数!D81</f>
        <v>0</v>
      </c>
      <c r="N87" s="631">
        <f>逆行列係数!DH196</f>
        <v>0</v>
      </c>
      <c r="O87" s="631">
        <f>N87*各種係数!G81</f>
        <v>0</v>
      </c>
      <c r="P87" s="631">
        <f>N87*各種係数!H81</f>
        <v>0</v>
      </c>
      <c r="Q87" s="613"/>
      <c r="R87" s="632"/>
      <c r="S87" s="631">
        <f>R$118*各種係数!I81</f>
        <v>0</v>
      </c>
      <c r="T87" s="631">
        <f>S87*各種係数!E81</f>
        <v>0</v>
      </c>
      <c r="U87" s="631">
        <f>S87*各種係数!D81</f>
        <v>0</v>
      </c>
      <c r="V87" s="631">
        <f>逆行列係数!DH310</f>
        <v>0</v>
      </c>
      <c r="W87" s="631">
        <f>V87*各種係数!G81</f>
        <v>0</v>
      </c>
      <c r="X87" s="631">
        <f>V87*各種係数!H81</f>
        <v>0</v>
      </c>
      <c r="Y87" s="631">
        <f t="shared" si="5"/>
        <v>0</v>
      </c>
      <c r="Z87" s="631">
        <f t="shared" si="6"/>
        <v>0</v>
      </c>
      <c r="AA87" s="631">
        <f t="shared" si="7"/>
        <v>0</v>
      </c>
      <c r="AB87" s="631">
        <f>H87*各種係数!J81*各種係数!$N$5</f>
        <v>0</v>
      </c>
      <c r="AC87" s="631">
        <f>N87*各種係数!J81*各種係数!$N$5</f>
        <v>0</v>
      </c>
      <c r="AD87" s="631">
        <f>V87*各種係数!J81*各種係数!$N$5</f>
        <v>0</v>
      </c>
      <c r="AE87" s="631">
        <f t="shared" si="8"/>
        <v>0</v>
      </c>
      <c r="AF87" s="631">
        <f>H87*各種係数!K81*各種係数!$N$5</f>
        <v>0</v>
      </c>
      <c r="AG87" s="631">
        <f>N87*各種係数!K81*各種係数!$N$5</f>
        <v>0</v>
      </c>
      <c r="AH87" s="631">
        <f>V87*各種係数!K81*各種係数!$N$5</f>
        <v>0</v>
      </c>
      <c r="AI87" s="631">
        <f t="shared" si="9"/>
        <v>0</v>
      </c>
    </row>
    <row r="88" spans="2:35" x14ac:dyDescent="0.15">
      <c r="B88" s="430" t="s">
        <v>220</v>
      </c>
      <c r="C88" s="430" t="s">
        <v>639</v>
      </c>
      <c r="D88" s="430" t="s">
        <v>630</v>
      </c>
      <c r="E88" s="430" t="s">
        <v>592</v>
      </c>
      <c r="F88" s="630" t="s">
        <v>959</v>
      </c>
      <c r="G88" s="582">
        <f>価格変換!V86</f>
        <v>0</v>
      </c>
      <c r="H88" s="631">
        <f>G88*各種係数!F82</f>
        <v>0</v>
      </c>
      <c r="I88" s="631">
        <f>H88*各種係数!G82</f>
        <v>0</v>
      </c>
      <c r="J88" s="631">
        <f>H88*各種係数!H82</f>
        <v>0</v>
      </c>
      <c r="K88" s="631">
        <f>投入係数!DH196</f>
        <v>0</v>
      </c>
      <c r="L88" s="631">
        <f>K88*各種係数!E82</f>
        <v>0</v>
      </c>
      <c r="M88" s="631">
        <f>K88*各種係数!D82</f>
        <v>0</v>
      </c>
      <c r="N88" s="631">
        <f>逆行列係数!DH197</f>
        <v>0</v>
      </c>
      <c r="O88" s="631">
        <f>N88*各種係数!G82</f>
        <v>0</v>
      </c>
      <c r="P88" s="631">
        <f>N88*各種係数!H82</f>
        <v>0</v>
      </c>
      <c r="Q88" s="613"/>
      <c r="R88" s="632"/>
      <c r="S88" s="631">
        <f>R$118*各種係数!I82</f>
        <v>0</v>
      </c>
      <c r="T88" s="631">
        <f>S88*各種係数!E82</f>
        <v>0</v>
      </c>
      <c r="U88" s="631">
        <f>S88*各種係数!D82</f>
        <v>0</v>
      </c>
      <c r="V88" s="631">
        <f>逆行列係数!DH311</f>
        <v>0</v>
      </c>
      <c r="W88" s="631">
        <f>V88*各種係数!G82</f>
        <v>0</v>
      </c>
      <c r="X88" s="631">
        <f>V88*各種係数!H82</f>
        <v>0</v>
      </c>
      <c r="Y88" s="631">
        <f t="shared" si="5"/>
        <v>0</v>
      </c>
      <c r="Z88" s="631">
        <f t="shared" si="6"/>
        <v>0</v>
      </c>
      <c r="AA88" s="631">
        <f t="shared" si="7"/>
        <v>0</v>
      </c>
      <c r="AB88" s="631">
        <f>H88*各種係数!J82*各種係数!$N$5</f>
        <v>0</v>
      </c>
      <c r="AC88" s="631">
        <f>N88*各種係数!J82*各種係数!$N$5</f>
        <v>0</v>
      </c>
      <c r="AD88" s="631">
        <f>V88*各種係数!J82*各種係数!$N$5</f>
        <v>0</v>
      </c>
      <c r="AE88" s="631">
        <f t="shared" si="8"/>
        <v>0</v>
      </c>
      <c r="AF88" s="631">
        <f>H88*各種係数!K82*各種係数!$N$5</f>
        <v>0</v>
      </c>
      <c r="AG88" s="631">
        <f>N88*各種係数!K82*各種係数!$N$5</f>
        <v>0</v>
      </c>
      <c r="AH88" s="631">
        <f>V88*各種係数!K82*各種係数!$N$5</f>
        <v>0</v>
      </c>
      <c r="AI88" s="631">
        <f t="shared" si="9"/>
        <v>0</v>
      </c>
    </row>
    <row r="89" spans="2:35" x14ac:dyDescent="0.15">
      <c r="B89" s="430" t="s">
        <v>221</v>
      </c>
      <c r="C89" s="430" t="s">
        <v>640</v>
      </c>
      <c r="D89" s="430" t="s">
        <v>630</v>
      </c>
      <c r="E89" s="430" t="s">
        <v>592</v>
      </c>
      <c r="F89" s="630" t="s">
        <v>960</v>
      </c>
      <c r="G89" s="582">
        <f>価格変換!V87</f>
        <v>0</v>
      </c>
      <c r="H89" s="631">
        <f>G89*各種係数!F83</f>
        <v>0</v>
      </c>
      <c r="I89" s="631">
        <f>H89*各種係数!G83</f>
        <v>0</v>
      </c>
      <c r="J89" s="631">
        <f>H89*各種係数!H83</f>
        <v>0</v>
      </c>
      <c r="K89" s="631">
        <f>投入係数!DH197</f>
        <v>0</v>
      </c>
      <c r="L89" s="631">
        <f>K89*各種係数!E83</f>
        <v>0</v>
      </c>
      <c r="M89" s="631">
        <f>K89*各種係数!D83</f>
        <v>0</v>
      </c>
      <c r="N89" s="631">
        <f>逆行列係数!DH198</f>
        <v>0</v>
      </c>
      <c r="O89" s="631">
        <f>N89*各種係数!G83</f>
        <v>0</v>
      </c>
      <c r="P89" s="631">
        <f>N89*各種係数!H83</f>
        <v>0</v>
      </c>
      <c r="Q89" s="613"/>
      <c r="R89" s="632"/>
      <c r="S89" s="631">
        <f>R$118*各種係数!I83</f>
        <v>0</v>
      </c>
      <c r="T89" s="631">
        <f>S89*各種係数!E83</f>
        <v>0</v>
      </c>
      <c r="U89" s="631">
        <f>S89*各種係数!D83</f>
        <v>0</v>
      </c>
      <c r="V89" s="631">
        <f>逆行列係数!DH312</f>
        <v>0</v>
      </c>
      <c r="W89" s="631">
        <f>V89*各種係数!G83</f>
        <v>0</v>
      </c>
      <c r="X89" s="631">
        <f>V89*各種係数!H83</f>
        <v>0</v>
      </c>
      <c r="Y89" s="631">
        <f t="shared" si="5"/>
        <v>0</v>
      </c>
      <c r="Z89" s="631">
        <f t="shared" si="6"/>
        <v>0</v>
      </c>
      <c r="AA89" s="631">
        <f t="shared" si="7"/>
        <v>0</v>
      </c>
      <c r="AB89" s="631">
        <f>H89*各種係数!J83*各種係数!$N$5</f>
        <v>0</v>
      </c>
      <c r="AC89" s="631">
        <f>N89*各種係数!J83*各種係数!$N$5</f>
        <v>0</v>
      </c>
      <c r="AD89" s="631">
        <f>V89*各種係数!J83*各種係数!$N$5</f>
        <v>0</v>
      </c>
      <c r="AE89" s="631">
        <f t="shared" si="8"/>
        <v>0</v>
      </c>
      <c r="AF89" s="631">
        <f>H89*各種係数!K83*各種係数!$N$5</f>
        <v>0</v>
      </c>
      <c r="AG89" s="631">
        <f>N89*各種係数!K83*各種係数!$N$5</f>
        <v>0</v>
      </c>
      <c r="AH89" s="631">
        <f>V89*各種係数!K83*各種係数!$N$5</f>
        <v>0</v>
      </c>
      <c r="AI89" s="631">
        <f t="shared" si="9"/>
        <v>0</v>
      </c>
    </row>
    <row r="90" spans="2:35" x14ac:dyDescent="0.15">
      <c r="B90" s="430" t="s">
        <v>222</v>
      </c>
      <c r="C90" s="430" t="s">
        <v>642</v>
      </c>
      <c r="D90" s="430" t="s">
        <v>630</v>
      </c>
      <c r="E90" s="430" t="s">
        <v>592</v>
      </c>
      <c r="F90" s="630" t="s">
        <v>961</v>
      </c>
      <c r="G90" s="582">
        <f>価格変換!V88</f>
        <v>0</v>
      </c>
      <c r="H90" s="631">
        <f>G90*各種係数!F84</f>
        <v>0</v>
      </c>
      <c r="I90" s="631">
        <f>H90*各種係数!G84</f>
        <v>0</v>
      </c>
      <c r="J90" s="631">
        <f>H90*各種係数!H84</f>
        <v>0</v>
      </c>
      <c r="K90" s="631">
        <f>投入係数!DH198</f>
        <v>0</v>
      </c>
      <c r="L90" s="631">
        <f>K90*各種係数!E84</f>
        <v>0</v>
      </c>
      <c r="M90" s="631">
        <f>K90*各種係数!D84</f>
        <v>0</v>
      </c>
      <c r="N90" s="631">
        <f>逆行列係数!DH199</f>
        <v>0</v>
      </c>
      <c r="O90" s="631">
        <f>N90*各種係数!G84</f>
        <v>0</v>
      </c>
      <c r="P90" s="631">
        <f>N90*各種係数!H84</f>
        <v>0</v>
      </c>
      <c r="Q90" s="613"/>
      <c r="R90" s="632"/>
      <c r="S90" s="631">
        <f>R$118*各種係数!I84</f>
        <v>0</v>
      </c>
      <c r="T90" s="631">
        <f>S90*各種係数!E84</f>
        <v>0</v>
      </c>
      <c r="U90" s="631">
        <f>S90*各種係数!D84</f>
        <v>0</v>
      </c>
      <c r="V90" s="631">
        <f>逆行列係数!DH313</f>
        <v>0</v>
      </c>
      <c r="W90" s="631">
        <f>V90*各種係数!G84</f>
        <v>0</v>
      </c>
      <c r="X90" s="631">
        <f>V90*各種係数!H84</f>
        <v>0</v>
      </c>
      <c r="Y90" s="631">
        <f t="shared" si="5"/>
        <v>0</v>
      </c>
      <c r="Z90" s="631">
        <f t="shared" si="6"/>
        <v>0</v>
      </c>
      <c r="AA90" s="631">
        <f t="shared" si="7"/>
        <v>0</v>
      </c>
      <c r="AB90" s="631">
        <f>H90*各種係数!J84*各種係数!$N$5</f>
        <v>0</v>
      </c>
      <c r="AC90" s="631">
        <f>N90*各種係数!J84*各種係数!$N$5</f>
        <v>0</v>
      </c>
      <c r="AD90" s="631">
        <f>V90*各種係数!J84*各種係数!$N$5</f>
        <v>0</v>
      </c>
      <c r="AE90" s="631">
        <f t="shared" si="8"/>
        <v>0</v>
      </c>
      <c r="AF90" s="631">
        <f>H90*各種係数!K84*各種係数!$N$5</f>
        <v>0</v>
      </c>
      <c r="AG90" s="631">
        <f>N90*各種係数!K84*各種係数!$N$5</f>
        <v>0</v>
      </c>
      <c r="AH90" s="631">
        <f>V90*各種係数!K84*各種係数!$N$5</f>
        <v>0</v>
      </c>
      <c r="AI90" s="631">
        <f t="shared" si="9"/>
        <v>0</v>
      </c>
    </row>
    <row r="91" spans="2:35" x14ac:dyDescent="0.15">
      <c r="B91" s="430" t="s">
        <v>223</v>
      </c>
      <c r="C91" s="430" t="s">
        <v>643</v>
      </c>
      <c r="D91" s="430" t="s">
        <v>630</v>
      </c>
      <c r="E91" s="430" t="s">
        <v>592</v>
      </c>
      <c r="F91" s="630" t="s">
        <v>962</v>
      </c>
      <c r="G91" s="582">
        <f>価格変換!V89</f>
        <v>0</v>
      </c>
      <c r="H91" s="631">
        <f>G91*各種係数!F85</f>
        <v>0</v>
      </c>
      <c r="I91" s="631">
        <f>H91*各種係数!G85</f>
        <v>0</v>
      </c>
      <c r="J91" s="631">
        <f>H91*各種係数!H85</f>
        <v>0</v>
      </c>
      <c r="K91" s="631">
        <f>投入係数!DH199</f>
        <v>0</v>
      </c>
      <c r="L91" s="631">
        <f>K91*各種係数!E85</f>
        <v>0</v>
      </c>
      <c r="M91" s="631">
        <f>K91*各種係数!D85</f>
        <v>0</v>
      </c>
      <c r="N91" s="631">
        <f>逆行列係数!DH200</f>
        <v>0</v>
      </c>
      <c r="O91" s="631">
        <f>N91*各種係数!G85</f>
        <v>0</v>
      </c>
      <c r="P91" s="631">
        <f>N91*各種係数!H85</f>
        <v>0</v>
      </c>
      <c r="Q91" s="613"/>
      <c r="R91" s="632"/>
      <c r="S91" s="631">
        <f>R$118*各種係数!I85</f>
        <v>0</v>
      </c>
      <c r="T91" s="631">
        <f>S91*各種係数!E85</f>
        <v>0</v>
      </c>
      <c r="U91" s="631">
        <f>S91*各種係数!D85</f>
        <v>0</v>
      </c>
      <c r="V91" s="631">
        <f>逆行列係数!DH314</f>
        <v>0</v>
      </c>
      <c r="W91" s="631">
        <f>V91*各種係数!G85</f>
        <v>0</v>
      </c>
      <c r="X91" s="631">
        <f>V91*各種係数!H85</f>
        <v>0</v>
      </c>
      <c r="Y91" s="631">
        <f t="shared" si="5"/>
        <v>0</v>
      </c>
      <c r="Z91" s="631">
        <f t="shared" si="6"/>
        <v>0</v>
      </c>
      <c r="AA91" s="631">
        <f t="shared" si="7"/>
        <v>0</v>
      </c>
      <c r="AB91" s="631">
        <f>H91*各種係数!J85*各種係数!$N$5</f>
        <v>0</v>
      </c>
      <c r="AC91" s="631">
        <f>N91*各種係数!J85*各種係数!$N$5</f>
        <v>0</v>
      </c>
      <c r="AD91" s="631">
        <f>V91*各種係数!J85*各種係数!$N$5</f>
        <v>0</v>
      </c>
      <c r="AE91" s="631">
        <f t="shared" si="8"/>
        <v>0</v>
      </c>
      <c r="AF91" s="631">
        <f>H91*各種係数!K85*各種係数!$N$5</f>
        <v>0</v>
      </c>
      <c r="AG91" s="631">
        <f>N91*各種係数!K85*各種係数!$N$5</f>
        <v>0</v>
      </c>
      <c r="AH91" s="631">
        <f>V91*各種係数!K85*各種係数!$N$5</f>
        <v>0</v>
      </c>
      <c r="AI91" s="631">
        <f t="shared" si="9"/>
        <v>0</v>
      </c>
    </row>
    <row r="92" spans="2:35" x14ac:dyDescent="0.15">
      <c r="B92" s="430" t="s">
        <v>224</v>
      </c>
      <c r="C92" s="430" t="s">
        <v>643</v>
      </c>
      <c r="D92" s="430" t="s">
        <v>630</v>
      </c>
      <c r="E92" s="430" t="s">
        <v>592</v>
      </c>
      <c r="F92" s="630" t="s">
        <v>963</v>
      </c>
      <c r="G92" s="582">
        <f>価格変換!V90</f>
        <v>0</v>
      </c>
      <c r="H92" s="631">
        <f>G92*各種係数!F86</f>
        <v>0</v>
      </c>
      <c r="I92" s="631">
        <f>H92*各種係数!G86</f>
        <v>0</v>
      </c>
      <c r="J92" s="631">
        <f>H92*各種係数!H86</f>
        <v>0</v>
      </c>
      <c r="K92" s="631">
        <f>投入係数!DH200</f>
        <v>0</v>
      </c>
      <c r="L92" s="631">
        <f>K92*各種係数!E86</f>
        <v>0</v>
      </c>
      <c r="M92" s="631">
        <f>K92*各種係数!D86</f>
        <v>0</v>
      </c>
      <c r="N92" s="631">
        <f>逆行列係数!DH201</f>
        <v>0</v>
      </c>
      <c r="O92" s="631">
        <f>N92*各種係数!G86</f>
        <v>0</v>
      </c>
      <c r="P92" s="631">
        <f>N92*各種係数!H86</f>
        <v>0</v>
      </c>
      <c r="Q92" s="613"/>
      <c r="R92" s="632"/>
      <c r="S92" s="631">
        <f>R$118*各種係数!I86</f>
        <v>0</v>
      </c>
      <c r="T92" s="631">
        <f>S92*各種係数!E86</f>
        <v>0</v>
      </c>
      <c r="U92" s="631">
        <f>S92*各種係数!D86</f>
        <v>0</v>
      </c>
      <c r="V92" s="631">
        <f>逆行列係数!DH315</f>
        <v>0</v>
      </c>
      <c r="W92" s="631">
        <f>V92*各種係数!G86</f>
        <v>0</v>
      </c>
      <c r="X92" s="631">
        <f>V92*各種係数!H86</f>
        <v>0</v>
      </c>
      <c r="Y92" s="631">
        <f t="shared" si="5"/>
        <v>0</v>
      </c>
      <c r="Z92" s="631">
        <f t="shared" si="6"/>
        <v>0</v>
      </c>
      <c r="AA92" s="631">
        <f t="shared" si="7"/>
        <v>0</v>
      </c>
      <c r="AB92" s="631">
        <f>H92*各種係数!J86*各種係数!$N$5</f>
        <v>0</v>
      </c>
      <c r="AC92" s="631">
        <f>N92*各種係数!J86*各種係数!$N$5</f>
        <v>0</v>
      </c>
      <c r="AD92" s="631">
        <f>V92*各種係数!J86*各種係数!$N$5</f>
        <v>0</v>
      </c>
      <c r="AE92" s="631">
        <f t="shared" si="8"/>
        <v>0</v>
      </c>
      <c r="AF92" s="631">
        <f>H92*各種係数!K86*各種係数!$N$5</f>
        <v>0</v>
      </c>
      <c r="AG92" s="631">
        <f>N92*各種係数!K86*各種係数!$N$5</f>
        <v>0</v>
      </c>
      <c r="AH92" s="631">
        <f>V92*各種係数!K86*各種係数!$N$5</f>
        <v>0</v>
      </c>
      <c r="AI92" s="631">
        <f t="shared" si="9"/>
        <v>0</v>
      </c>
    </row>
    <row r="93" spans="2:35" x14ac:dyDescent="0.15">
      <c r="B93" s="430" t="s">
        <v>225</v>
      </c>
      <c r="C93" s="430" t="s">
        <v>645</v>
      </c>
      <c r="D93" s="430" t="s">
        <v>632</v>
      </c>
      <c r="E93" s="430" t="s">
        <v>594</v>
      </c>
      <c r="F93" s="630" t="s">
        <v>964</v>
      </c>
      <c r="G93" s="582">
        <f>価格変換!V91</f>
        <v>0</v>
      </c>
      <c r="H93" s="631">
        <f>G93*各種係数!F87</f>
        <v>0</v>
      </c>
      <c r="I93" s="631">
        <f>H93*各種係数!G87</f>
        <v>0</v>
      </c>
      <c r="J93" s="631">
        <f>H93*各種係数!H87</f>
        <v>0</v>
      </c>
      <c r="K93" s="631">
        <f>投入係数!DH201</f>
        <v>0</v>
      </c>
      <c r="L93" s="631">
        <f>K93*各種係数!E87</f>
        <v>0</v>
      </c>
      <c r="M93" s="631">
        <f>K93*各種係数!D87</f>
        <v>0</v>
      </c>
      <c r="N93" s="631">
        <f>逆行列係数!DH202</f>
        <v>0</v>
      </c>
      <c r="O93" s="631">
        <f>N93*各種係数!G87</f>
        <v>0</v>
      </c>
      <c r="P93" s="631">
        <f>N93*各種係数!H87</f>
        <v>0</v>
      </c>
      <c r="Q93" s="613"/>
      <c r="R93" s="632"/>
      <c r="S93" s="631">
        <f>R$118*各種係数!I87</f>
        <v>0</v>
      </c>
      <c r="T93" s="631">
        <f>S93*各種係数!E87</f>
        <v>0</v>
      </c>
      <c r="U93" s="631">
        <f>S93*各種係数!D87</f>
        <v>0</v>
      </c>
      <c r="V93" s="631">
        <f>逆行列係数!DH316</f>
        <v>0</v>
      </c>
      <c r="W93" s="631">
        <f>V93*各種係数!G87</f>
        <v>0</v>
      </c>
      <c r="X93" s="631">
        <f>V93*各種係数!H87</f>
        <v>0</v>
      </c>
      <c r="Y93" s="631">
        <f t="shared" si="5"/>
        <v>0</v>
      </c>
      <c r="Z93" s="631">
        <f t="shared" si="6"/>
        <v>0</v>
      </c>
      <c r="AA93" s="631">
        <f t="shared" si="7"/>
        <v>0</v>
      </c>
      <c r="AB93" s="631">
        <f>H93*各種係数!J87*各種係数!$N$5</f>
        <v>0</v>
      </c>
      <c r="AC93" s="631">
        <f>N93*各種係数!J87*各種係数!$N$5</f>
        <v>0</v>
      </c>
      <c r="AD93" s="631">
        <f>V93*各種係数!J87*各種係数!$N$5</f>
        <v>0</v>
      </c>
      <c r="AE93" s="631">
        <f t="shared" si="8"/>
        <v>0</v>
      </c>
      <c r="AF93" s="631">
        <f>H93*各種係数!K87*各種係数!$N$5</f>
        <v>0</v>
      </c>
      <c r="AG93" s="631">
        <f>N93*各種係数!K87*各種係数!$N$5</f>
        <v>0</v>
      </c>
      <c r="AH93" s="631">
        <f>V93*各種係数!K87*各種係数!$N$5</f>
        <v>0</v>
      </c>
      <c r="AI93" s="631">
        <f t="shared" si="9"/>
        <v>0</v>
      </c>
    </row>
    <row r="94" spans="2:35" x14ac:dyDescent="0.15">
      <c r="B94" s="430" t="s">
        <v>226</v>
      </c>
      <c r="C94" s="430" t="s">
        <v>645</v>
      </c>
      <c r="D94" s="430" t="s">
        <v>632</v>
      </c>
      <c r="E94" s="430" t="s">
        <v>594</v>
      </c>
      <c r="F94" s="630" t="s">
        <v>965</v>
      </c>
      <c r="G94" s="582">
        <f>価格変換!V92</f>
        <v>0</v>
      </c>
      <c r="H94" s="631">
        <f>G94*各種係数!F88</f>
        <v>0</v>
      </c>
      <c r="I94" s="631">
        <f>H94*各種係数!G88</f>
        <v>0</v>
      </c>
      <c r="J94" s="631">
        <f>H94*各種係数!H88</f>
        <v>0</v>
      </c>
      <c r="K94" s="631">
        <f>投入係数!DH202</f>
        <v>0</v>
      </c>
      <c r="L94" s="631">
        <f>K94*各種係数!E88</f>
        <v>0</v>
      </c>
      <c r="M94" s="631">
        <f>K94*各種係数!D88</f>
        <v>0</v>
      </c>
      <c r="N94" s="631">
        <f>逆行列係数!DH203</f>
        <v>0</v>
      </c>
      <c r="O94" s="631">
        <f>N94*各種係数!G88</f>
        <v>0</v>
      </c>
      <c r="P94" s="631">
        <f>N94*各種係数!H88</f>
        <v>0</v>
      </c>
      <c r="Q94" s="613"/>
      <c r="R94" s="632"/>
      <c r="S94" s="631">
        <f>R$118*各種係数!I88</f>
        <v>0</v>
      </c>
      <c r="T94" s="631">
        <f>S94*各種係数!E88</f>
        <v>0</v>
      </c>
      <c r="U94" s="631">
        <f>S94*各種係数!D88</f>
        <v>0</v>
      </c>
      <c r="V94" s="631">
        <f>逆行列係数!DH317</f>
        <v>0</v>
      </c>
      <c r="W94" s="631">
        <f>V94*各種係数!G88</f>
        <v>0</v>
      </c>
      <c r="X94" s="631">
        <f>V94*各種係数!H88</f>
        <v>0</v>
      </c>
      <c r="Y94" s="631">
        <f t="shared" si="5"/>
        <v>0</v>
      </c>
      <c r="Z94" s="631">
        <f t="shared" si="6"/>
        <v>0</v>
      </c>
      <c r="AA94" s="631">
        <f t="shared" si="7"/>
        <v>0</v>
      </c>
      <c r="AB94" s="631">
        <f>H94*各種係数!J88*各種係数!$N$5</f>
        <v>0</v>
      </c>
      <c r="AC94" s="631">
        <f>N94*各種係数!J88*各種係数!$N$5</f>
        <v>0</v>
      </c>
      <c r="AD94" s="631">
        <f>V94*各種係数!J88*各種係数!$N$5</f>
        <v>0</v>
      </c>
      <c r="AE94" s="631">
        <f t="shared" si="8"/>
        <v>0</v>
      </c>
      <c r="AF94" s="631">
        <f>H94*各種係数!K88*各種係数!$N$5</f>
        <v>0</v>
      </c>
      <c r="AG94" s="631">
        <f>N94*各種係数!K88*各種係数!$N$5</f>
        <v>0</v>
      </c>
      <c r="AH94" s="631">
        <f>V94*各種係数!K88*各種係数!$N$5</f>
        <v>0</v>
      </c>
      <c r="AI94" s="631">
        <f t="shared" si="9"/>
        <v>0</v>
      </c>
    </row>
    <row r="95" spans="2:35" x14ac:dyDescent="0.15">
      <c r="B95" s="430" t="s">
        <v>227</v>
      </c>
      <c r="C95" s="430" t="s">
        <v>645</v>
      </c>
      <c r="D95" s="430" t="s">
        <v>632</v>
      </c>
      <c r="E95" s="430" t="s">
        <v>594</v>
      </c>
      <c r="F95" s="630" t="s">
        <v>966</v>
      </c>
      <c r="G95" s="582">
        <f>価格変換!V93</f>
        <v>0</v>
      </c>
      <c r="H95" s="631">
        <f>G95*各種係数!F89</f>
        <v>0</v>
      </c>
      <c r="I95" s="631">
        <f>H95*各種係数!G89</f>
        <v>0</v>
      </c>
      <c r="J95" s="631">
        <f>H95*各種係数!H89</f>
        <v>0</v>
      </c>
      <c r="K95" s="631">
        <f>投入係数!DH203</f>
        <v>0</v>
      </c>
      <c r="L95" s="631">
        <f>K95*各種係数!E89</f>
        <v>0</v>
      </c>
      <c r="M95" s="631">
        <f>K95*各種係数!D89</f>
        <v>0</v>
      </c>
      <c r="N95" s="631">
        <f>逆行列係数!DH204</f>
        <v>0</v>
      </c>
      <c r="O95" s="631">
        <f>N95*各種係数!G89</f>
        <v>0</v>
      </c>
      <c r="P95" s="631">
        <f>N95*各種係数!H89</f>
        <v>0</v>
      </c>
      <c r="Q95" s="613"/>
      <c r="R95" s="632"/>
      <c r="S95" s="631">
        <f>R$118*各種係数!I89</f>
        <v>0</v>
      </c>
      <c r="T95" s="631">
        <f>S95*各種係数!E89</f>
        <v>0</v>
      </c>
      <c r="U95" s="631">
        <f>S95*各種係数!D89</f>
        <v>0</v>
      </c>
      <c r="V95" s="631">
        <f>逆行列係数!DH318</f>
        <v>0</v>
      </c>
      <c r="W95" s="631">
        <f>V95*各種係数!G89</f>
        <v>0</v>
      </c>
      <c r="X95" s="631">
        <f>V95*各種係数!H89</f>
        <v>0</v>
      </c>
      <c r="Y95" s="631">
        <f t="shared" si="5"/>
        <v>0</v>
      </c>
      <c r="Z95" s="631">
        <f t="shared" si="6"/>
        <v>0</v>
      </c>
      <c r="AA95" s="631">
        <f t="shared" si="7"/>
        <v>0</v>
      </c>
      <c r="AB95" s="631">
        <f>H95*各種係数!J89*各種係数!$N$5</f>
        <v>0</v>
      </c>
      <c r="AC95" s="631">
        <f>N95*各種係数!J89*各種係数!$N$5</f>
        <v>0</v>
      </c>
      <c r="AD95" s="631">
        <f>V95*各種係数!J89*各種係数!$N$5</f>
        <v>0</v>
      </c>
      <c r="AE95" s="631">
        <f t="shared" si="8"/>
        <v>0</v>
      </c>
      <c r="AF95" s="631">
        <f>H95*各種係数!K89*各種係数!$N$5</f>
        <v>0</v>
      </c>
      <c r="AG95" s="631">
        <f>N95*各種係数!K89*各種係数!$N$5</f>
        <v>0</v>
      </c>
      <c r="AH95" s="631">
        <f>V95*各種係数!K89*各種係数!$N$5</f>
        <v>0</v>
      </c>
      <c r="AI95" s="631">
        <f t="shared" si="9"/>
        <v>0</v>
      </c>
    </row>
    <row r="96" spans="2:35" x14ac:dyDescent="0.15">
      <c r="B96" s="430" t="s">
        <v>228</v>
      </c>
      <c r="C96" s="430" t="s">
        <v>645</v>
      </c>
      <c r="D96" s="430" t="s">
        <v>632</v>
      </c>
      <c r="E96" s="430" t="s">
        <v>594</v>
      </c>
      <c r="F96" s="630" t="s">
        <v>967</v>
      </c>
      <c r="G96" s="582">
        <f>価格変換!V94</f>
        <v>0</v>
      </c>
      <c r="H96" s="631">
        <f>G96*各種係数!F90</f>
        <v>0</v>
      </c>
      <c r="I96" s="631">
        <f>H96*各種係数!G90</f>
        <v>0</v>
      </c>
      <c r="J96" s="631">
        <f>H96*各種係数!H90</f>
        <v>0</v>
      </c>
      <c r="K96" s="631">
        <f>投入係数!DH204</f>
        <v>0</v>
      </c>
      <c r="L96" s="631">
        <f>K96*各種係数!E90</f>
        <v>0</v>
      </c>
      <c r="M96" s="631">
        <f>K96*各種係数!D90</f>
        <v>0</v>
      </c>
      <c r="N96" s="631">
        <f>逆行列係数!DH205</f>
        <v>0</v>
      </c>
      <c r="O96" s="631">
        <f>N96*各種係数!G90</f>
        <v>0</v>
      </c>
      <c r="P96" s="631">
        <f>N96*各種係数!H90</f>
        <v>0</v>
      </c>
      <c r="Q96" s="613"/>
      <c r="R96" s="632"/>
      <c r="S96" s="631">
        <f>R$118*各種係数!I90</f>
        <v>0</v>
      </c>
      <c r="T96" s="631">
        <f>S96*各種係数!E90</f>
        <v>0</v>
      </c>
      <c r="U96" s="631">
        <f>S96*各種係数!D90</f>
        <v>0</v>
      </c>
      <c r="V96" s="631">
        <f>逆行列係数!DH319</f>
        <v>0</v>
      </c>
      <c r="W96" s="631">
        <f>V96*各種係数!G90</f>
        <v>0</v>
      </c>
      <c r="X96" s="631">
        <f>V96*各種係数!H90</f>
        <v>0</v>
      </c>
      <c r="Y96" s="631">
        <f t="shared" si="5"/>
        <v>0</v>
      </c>
      <c r="Z96" s="631">
        <f t="shared" si="6"/>
        <v>0</v>
      </c>
      <c r="AA96" s="631">
        <f t="shared" si="7"/>
        <v>0</v>
      </c>
      <c r="AB96" s="631">
        <f>H96*各種係数!J90*各種係数!$N$5</f>
        <v>0</v>
      </c>
      <c r="AC96" s="631">
        <f>N96*各種係数!J90*各種係数!$N$5</f>
        <v>0</v>
      </c>
      <c r="AD96" s="631">
        <f>V96*各種係数!J90*各種係数!$N$5</f>
        <v>0</v>
      </c>
      <c r="AE96" s="631">
        <f t="shared" si="8"/>
        <v>0</v>
      </c>
      <c r="AF96" s="631">
        <f>H96*各種係数!K90*各種係数!$N$5</f>
        <v>0</v>
      </c>
      <c r="AG96" s="631">
        <f>N96*各種係数!K90*各種係数!$N$5</f>
        <v>0</v>
      </c>
      <c r="AH96" s="631">
        <f>V96*各種係数!K90*各種係数!$N$5</f>
        <v>0</v>
      </c>
      <c r="AI96" s="631">
        <f t="shared" si="9"/>
        <v>0</v>
      </c>
    </row>
    <row r="97" spans="2:35" x14ac:dyDescent="0.15">
      <c r="B97" s="430" t="s">
        <v>229</v>
      </c>
      <c r="C97" s="430" t="s">
        <v>645</v>
      </c>
      <c r="D97" s="430" t="s">
        <v>632</v>
      </c>
      <c r="E97" s="430" t="s">
        <v>594</v>
      </c>
      <c r="F97" s="630" t="s">
        <v>968</v>
      </c>
      <c r="G97" s="582">
        <f>価格変換!V95</f>
        <v>0</v>
      </c>
      <c r="H97" s="631">
        <f>G97*各種係数!F91</f>
        <v>0</v>
      </c>
      <c r="I97" s="631">
        <f>H97*各種係数!G91</f>
        <v>0</v>
      </c>
      <c r="J97" s="631">
        <f>H97*各種係数!H91</f>
        <v>0</v>
      </c>
      <c r="K97" s="631">
        <f>投入係数!DH205</f>
        <v>0</v>
      </c>
      <c r="L97" s="631">
        <f>K97*各種係数!E91</f>
        <v>0</v>
      </c>
      <c r="M97" s="631">
        <f>K97*各種係数!D91</f>
        <v>0</v>
      </c>
      <c r="N97" s="631">
        <f>逆行列係数!DH206</f>
        <v>0</v>
      </c>
      <c r="O97" s="631">
        <f>N97*各種係数!G91</f>
        <v>0</v>
      </c>
      <c r="P97" s="631">
        <f>N97*各種係数!H91</f>
        <v>0</v>
      </c>
      <c r="Q97" s="613"/>
      <c r="R97" s="632"/>
      <c r="S97" s="631">
        <f>R$118*各種係数!I91</f>
        <v>0</v>
      </c>
      <c r="T97" s="631">
        <f>S97*各種係数!E91</f>
        <v>0</v>
      </c>
      <c r="U97" s="631">
        <f>S97*各種係数!D91</f>
        <v>0</v>
      </c>
      <c r="V97" s="631">
        <f>逆行列係数!DH320</f>
        <v>0</v>
      </c>
      <c r="W97" s="631">
        <f>V97*各種係数!G91</f>
        <v>0</v>
      </c>
      <c r="X97" s="631">
        <f>V97*各種係数!H91</f>
        <v>0</v>
      </c>
      <c r="Y97" s="631">
        <f t="shared" si="5"/>
        <v>0</v>
      </c>
      <c r="Z97" s="631">
        <f t="shared" si="6"/>
        <v>0</v>
      </c>
      <c r="AA97" s="631">
        <f t="shared" si="7"/>
        <v>0</v>
      </c>
      <c r="AB97" s="631">
        <f>H97*各種係数!J91*各種係数!$N$5</f>
        <v>0</v>
      </c>
      <c r="AC97" s="631">
        <f>N97*各種係数!J91*各種係数!$N$5</f>
        <v>0</v>
      </c>
      <c r="AD97" s="631">
        <f>V97*各種係数!J91*各種係数!$N$5</f>
        <v>0</v>
      </c>
      <c r="AE97" s="631">
        <f t="shared" si="8"/>
        <v>0</v>
      </c>
      <c r="AF97" s="631">
        <f>H97*各種係数!K91*各種係数!$N$5</f>
        <v>0</v>
      </c>
      <c r="AG97" s="631">
        <f>N97*各種係数!K91*各種係数!$N$5</f>
        <v>0</v>
      </c>
      <c r="AH97" s="631">
        <f>V97*各種係数!K91*各種係数!$N$5</f>
        <v>0</v>
      </c>
      <c r="AI97" s="631">
        <f t="shared" si="9"/>
        <v>0</v>
      </c>
    </row>
    <row r="98" spans="2:35" x14ac:dyDescent="0.15">
      <c r="B98" s="430" t="s">
        <v>230</v>
      </c>
      <c r="C98" s="430" t="s">
        <v>647</v>
      </c>
      <c r="D98" s="430" t="s">
        <v>634</v>
      </c>
      <c r="E98" s="430" t="s">
        <v>596</v>
      </c>
      <c r="F98" s="630" t="s">
        <v>969</v>
      </c>
      <c r="G98" s="582">
        <f>価格変換!V96</f>
        <v>0</v>
      </c>
      <c r="H98" s="631">
        <f>G98*各種係数!F92</f>
        <v>0</v>
      </c>
      <c r="I98" s="631">
        <f>H98*各種係数!G92</f>
        <v>0</v>
      </c>
      <c r="J98" s="631">
        <f>H98*各種係数!H92</f>
        <v>0</v>
      </c>
      <c r="K98" s="631">
        <f>投入係数!DH206</f>
        <v>0</v>
      </c>
      <c r="L98" s="631">
        <f>K98*各種係数!E92</f>
        <v>0</v>
      </c>
      <c r="M98" s="631">
        <f>K98*各種係数!D92</f>
        <v>0</v>
      </c>
      <c r="N98" s="631">
        <f>逆行列係数!DH207</f>
        <v>0</v>
      </c>
      <c r="O98" s="631">
        <f>N98*各種係数!G92</f>
        <v>0</v>
      </c>
      <c r="P98" s="631">
        <f>N98*各種係数!H92</f>
        <v>0</v>
      </c>
      <c r="Q98" s="613"/>
      <c r="R98" s="632"/>
      <c r="S98" s="631">
        <f>R$118*各種係数!I92</f>
        <v>0</v>
      </c>
      <c r="T98" s="631">
        <f>S98*各種係数!E92</f>
        <v>0</v>
      </c>
      <c r="U98" s="631">
        <f>S98*各種係数!D92</f>
        <v>0</v>
      </c>
      <c r="V98" s="631">
        <f>逆行列係数!DH321</f>
        <v>0</v>
      </c>
      <c r="W98" s="631">
        <f>V98*各種係数!G92</f>
        <v>0</v>
      </c>
      <c r="X98" s="631">
        <f>V98*各種係数!H92</f>
        <v>0</v>
      </c>
      <c r="Y98" s="631">
        <f t="shared" si="5"/>
        <v>0</v>
      </c>
      <c r="Z98" s="631">
        <f t="shared" si="6"/>
        <v>0</v>
      </c>
      <c r="AA98" s="631">
        <f t="shared" si="7"/>
        <v>0</v>
      </c>
      <c r="AB98" s="631">
        <f>H98*各種係数!J92*各種係数!$N$5</f>
        <v>0</v>
      </c>
      <c r="AC98" s="631">
        <f>N98*各種係数!J92*各種係数!$N$5</f>
        <v>0</v>
      </c>
      <c r="AD98" s="631">
        <f>V98*各種係数!J92*各種係数!$N$5</f>
        <v>0</v>
      </c>
      <c r="AE98" s="631">
        <f t="shared" si="8"/>
        <v>0</v>
      </c>
      <c r="AF98" s="631">
        <f>H98*各種係数!K92*各種係数!$N$5</f>
        <v>0</v>
      </c>
      <c r="AG98" s="631">
        <f>N98*各種係数!K92*各種係数!$N$5</f>
        <v>0</v>
      </c>
      <c r="AH98" s="631">
        <f>V98*各種係数!K92*各種係数!$N$5</f>
        <v>0</v>
      </c>
      <c r="AI98" s="631">
        <f t="shared" si="9"/>
        <v>0</v>
      </c>
    </row>
    <row r="99" spans="2:35" x14ac:dyDescent="0.15">
      <c r="B99" s="430" t="s">
        <v>231</v>
      </c>
      <c r="C99" s="430" t="s">
        <v>649</v>
      </c>
      <c r="D99" s="430" t="s">
        <v>635</v>
      </c>
      <c r="E99" s="430" t="s">
        <v>598</v>
      </c>
      <c r="F99" s="630" t="s">
        <v>970</v>
      </c>
      <c r="G99" s="582">
        <f>価格変換!V97</f>
        <v>0</v>
      </c>
      <c r="H99" s="631">
        <f>G99*各種係数!F93</f>
        <v>0</v>
      </c>
      <c r="I99" s="631">
        <f>H99*各種係数!G93</f>
        <v>0</v>
      </c>
      <c r="J99" s="631">
        <f>H99*各種係数!H93</f>
        <v>0</v>
      </c>
      <c r="K99" s="631">
        <f>投入係数!DH207</f>
        <v>0</v>
      </c>
      <c r="L99" s="631">
        <f>K99*各種係数!E93</f>
        <v>0</v>
      </c>
      <c r="M99" s="631">
        <f>K99*各種係数!D93</f>
        <v>0</v>
      </c>
      <c r="N99" s="631">
        <f>逆行列係数!DH208</f>
        <v>0</v>
      </c>
      <c r="O99" s="631">
        <f>N99*各種係数!G93</f>
        <v>0</v>
      </c>
      <c r="P99" s="631">
        <f>N99*各種係数!H93</f>
        <v>0</v>
      </c>
      <c r="Q99" s="613"/>
      <c r="R99" s="632"/>
      <c r="S99" s="631">
        <f>R$118*各種係数!I93</f>
        <v>0</v>
      </c>
      <c r="T99" s="631">
        <f>S99*各種係数!E93</f>
        <v>0</v>
      </c>
      <c r="U99" s="631">
        <f>S99*各種係数!D93</f>
        <v>0</v>
      </c>
      <c r="V99" s="631">
        <f>逆行列係数!DH322</f>
        <v>0</v>
      </c>
      <c r="W99" s="631">
        <f>V99*各種係数!G93</f>
        <v>0</v>
      </c>
      <c r="X99" s="631">
        <f>V99*各種係数!H93</f>
        <v>0</v>
      </c>
      <c r="Y99" s="631">
        <f t="shared" si="5"/>
        <v>0</v>
      </c>
      <c r="Z99" s="631">
        <f t="shared" si="6"/>
        <v>0</v>
      </c>
      <c r="AA99" s="631">
        <f t="shared" si="7"/>
        <v>0</v>
      </c>
      <c r="AB99" s="631">
        <f>H99*各種係数!J93*各種係数!$N$5</f>
        <v>0</v>
      </c>
      <c r="AC99" s="631">
        <f>N99*各種係数!J93*各種係数!$N$5</f>
        <v>0</v>
      </c>
      <c r="AD99" s="631">
        <f>V99*各種係数!J93*各種係数!$N$5</f>
        <v>0</v>
      </c>
      <c r="AE99" s="631">
        <f t="shared" si="8"/>
        <v>0</v>
      </c>
      <c r="AF99" s="631">
        <f>H99*各種係数!K93*各種係数!$N$5</f>
        <v>0</v>
      </c>
      <c r="AG99" s="631">
        <f>N99*各種係数!K93*各種係数!$N$5</f>
        <v>0</v>
      </c>
      <c r="AH99" s="631">
        <f>V99*各種係数!K93*各種係数!$N$5</f>
        <v>0</v>
      </c>
      <c r="AI99" s="631">
        <f t="shared" si="9"/>
        <v>0</v>
      </c>
    </row>
    <row r="100" spans="2:35" x14ac:dyDescent="0.15">
      <c r="B100" s="430" t="s">
        <v>232</v>
      </c>
      <c r="C100" s="430" t="s">
        <v>649</v>
      </c>
      <c r="D100" s="430" t="s">
        <v>635</v>
      </c>
      <c r="E100" s="430" t="s">
        <v>598</v>
      </c>
      <c r="F100" s="630" t="s">
        <v>971</v>
      </c>
      <c r="G100" s="582">
        <f>価格変換!V98</f>
        <v>0</v>
      </c>
      <c r="H100" s="631">
        <f>G100*各種係数!F94</f>
        <v>0</v>
      </c>
      <c r="I100" s="631">
        <f>H100*各種係数!G94</f>
        <v>0</v>
      </c>
      <c r="J100" s="631">
        <f>H100*各種係数!H94</f>
        <v>0</v>
      </c>
      <c r="K100" s="631">
        <f>投入係数!DH208</f>
        <v>0</v>
      </c>
      <c r="L100" s="631">
        <f>K100*各種係数!E94</f>
        <v>0</v>
      </c>
      <c r="M100" s="631">
        <f>K100*各種係数!D94</f>
        <v>0</v>
      </c>
      <c r="N100" s="631">
        <f>逆行列係数!DH209</f>
        <v>0</v>
      </c>
      <c r="O100" s="631">
        <f>N100*各種係数!G94</f>
        <v>0</v>
      </c>
      <c r="P100" s="631">
        <f>N100*各種係数!H94</f>
        <v>0</v>
      </c>
      <c r="Q100" s="613"/>
      <c r="R100" s="632"/>
      <c r="S100" s="631">
        <f>R$118*各種係数!I94</f>
        <v>0</v>
      </c>
      <c r="T100" s="631">
        <f>S100*各種係数!E94</f>
        <v>0</v>
      </c>
      <c r="U100" s="631">
        <f>S100*各種係数!D94</f>
        <v>0</v>
      </c>
      <c r="V100" s="631">
        <f>逆行列係数!DH323</f>
        <v>0</v>
      </c>
      <c r="W100" s="631">
        <f>V100*各種係数!G94</f>
        <v>0</v>
      </c>
      <c r="X100" s="631">
        <f>V100*各種係数!H94</f>
        <v>0</v>
      </c>
      <c r="Y100" s="631">
        <f t="shared" si="5"/>
        <v>0</v>
      </c>
      <c r="Z100" s="631">
        <f t="shared" si="6"/>
        <v>0</v>
      </c>
      <c r="AA100" s="631">
        <f t="shared" si="7"/>
        <v>0</v>
      </c>
      <c r="AB100" s="631">
        <f>H100*各種係数!J94*各種係数!$N$5</f>
        <v>0</v>
      </c>
      <c r="AC100" s="631">
        <f>N100*各種係数!J94*各種係数!$N$5</f>
        <v>0</v>
      </c>
      <c r="AD100" s="631">
        <f>V100*各種係数!J94*各種係数!$N$5</f>
        <v>0</v>
      </c>
      <c r="AE100" s="631">
        <f t="shared" si="8"/>
        <v>0</v>
      </c>
      <c r="AF100" s="631">
        <f>H100*各種係数!K94*各種係数!$N$5</f>
        <v>0</v>
      </c>
      <c r="AG100" s="631">
        <f>N100*各種係数!K94*各種係数!$N$5</f>
        <v>0</v>
      </c>
      <c r="AH100" s="631">
        <f>V100*各種係数!K94*各種係数!$N$5</f>
        <v>0</v>
      </c>
      <c r="AI100" s="631">
        <f t="shared" si="9"/>
        <v>0</v>
      </c>
    </row>
    <row r="101" spans="2:35" x14ac:dyDescent="0.15">
      <c r="B101" s="430" t="s">
        <v>233</v>
      </c>
      <c r="C101" s="430" t="s">
        <v>651</v>
      </c>
      <c r="D101" s="430" t="s">
        <v>637</v>
      </c>
      <c r="E101" s="430" t="s">
        <v>598</v>
      </c>
      <c r="F101" s="630" t="s">
        <v>972</v>
      </c>
      <c r="G101" s="582">
        <f>価格変換!V99</f>
        <v>0</v>
      </c>
      <c r="H101" s="631">
        <f>G101*各種係数!F95</f>
        <v>0</v>
      </c>
      <c r="I101" s="631">
        <f>H101*各種係数!G95</f>
        <v>0</v>
      </c>
      <c r="J101" s="631">
        <f>H101*各種係数!H95</f>
        <v>0</v>
      </c>
      <c r="K101" s="631">
        <f>投入係数!DH209</f>
        <v>0</v>
      </c>
      <c r="L101" s="631">
        <f>K101*各種係数!E95</f>
        <v>0</v>
      </c>
      <c r="M101" s="631">
        <f>K101*各種係数!D95</f>
        <v>0</v>
      </c>
      <c r="N101" s="631">
        <f>逆行列係数!DH210</f>
        <v>0</v>
      </c>
      <c r="O101" s="631">
        <f>N101*各種係数!G95</f>
        <v>0</v>
      </c>
      <c r="P101" s="631">
        <f>N101*各種係数!H95</f>
        <v>0</v>
      </c>
      <c r="Q101" s="613"/>
      <c r="R101" s="632"/>
      <c r="S101" s="631">
        <f>R$118*各種係数!I95</f>
        <v>0</v>
      </c>
      <c r="T101" s="631">
        <f>S101*各種係数!E95</f>
        <v>0</v>
      </c>
      <c r="U101" s="631">
        <f>S101*各種係数!D95</f>
        <v>0</v>
      </c>
      <c r="V101" s="631">
        <f>逆行列係数!DH324</f>
        <v>0</v>
      </c>
      <c r="W101" s="631">
        <f>V101*各種係数!G95</f>
        <v>0</v>
      </c>
      <c r="X101" s="631">
        <f>V101*各種係数!H95</f>
        <v>0</v>
      </c>
      <c r="Y101" s="631">
        <f t="shared" si="5"/>
        <v>0</v>
      </c>
      <c r="Z101" s="631">
        <f t="shared" si="6"/>
        <v>0</v>
      </c>
      <c r="AA101" s="631">
        <f t="shared" si="7"/>
        <v>0</v>
      </c>
      <c r="AB101" s="631">
        <f>H101*各種係数!J95*各種係数!$N$5</f>
        <v>0</v>
      </c>
      <c r="AC101" s="631">
        <f>N101*各種係数!J95*各種係数!$N$5</f>
        <v>0</v>
      </c>
      <c r="AD101" s="631">
        <f>V101*各種係数!J95*各種係数!$N$5</f>
        <v>0</v>
      </c>
      <c r="AE101" s="631">
        <f t="shared" si="8"/>
        <v>0</v>
      </c>
      <c r="AF101" s="631">
        <f>H101*各種係数!K95*各種係数!$N$5</f>
        <v>0</v>
      </c>
      <c r="AG101" s="631">
        <f>N101*各種係数!K95*各種係数!$N$5</f>
        <v>0</v>
      </c>
      <c r="AH101" s="631">
        <f>V101*各種係数!K95*各種係数!$N$5</f>
        <v>0</v>
      </c>
      <c r="AI101" s="631">
        <f t="shared" si="9"/>
        <v>0</v>
      </c>
    </row>
    <row r="102" spans="2:35" x14ac:dyDescent="0.15">
      <c r="B102" s="430" t="s">
        <v>234</v>
      </c>
      <c r="C102" s="430" t="s">
        <v>653</v>
      </c>
      <c r="D102" s="430" t="s">
        <v>637</v>
      </c>
      <c r="E102" s="430" t="s">
        <v>598</v>
      </c>
      <c r="F102" s="630" t="s">
        <v>973</v>
      </c>
      <c r="G102" s="582">
        <f>価格変換!V100</f>
        <v>0</v>
      </c>
      <c r="H102" s="631">
        <f>G102*各種係数!F96</f>
        <v>0</v>
      </c>
      <c r="I102" s="631">
        <f>H102*各種係数!G96</f>
        <v>0</v>
      </c>
      <c r="J102" s="631">
        <f>H102*各種係数!H96</f>
        <v>0</v>
      </c>
      <c r="K102" s="631">
        <f>投入係数!DH210</f>
        <v>0</v>
      </c>
      <c r="L102" s="631">
        <f>K102*各種係数!E96</f>
        <v>0</v>
      </c>
      <c r="M102" s="631">
        <f>K102*各種係数!D96</f>
        <v>0</v>
      </c>
      <c r="N102" s="631">
        <f>逆行列係数!DH211</f>
        <v>0</v>
      </c>
      <c r="O102" s="631">
        <f>N102*各種係数!G96</f>
        <v>0</v>
      </c>
      <c r="P102" s="631">
        <f>N102*各種係数!H96</f>
        <v>0</v>
      </c>
      <c r="Q102" s="613"/>
      <c r="R102" s="632"/>
      <c r="S102" s="631">
        <f>R$118*各種係数!I96</f>
        <v>0</v>
      </c>
      <c r="T102" s="631">
        <f>S102*各種係数!E96</f>
        <v>0</v>
      </c>
      <c r="U102" s="631">
        <f>S102*各種係数!D96</f>
        <v>0</v>
      </c>
      <c r="V102" s="631">
        <f>逆行列係数!DH325</f>
        <v>0</v>
      </c>
      <c r="W102" s="631">
        <f>V102*各種係数!G96</f>
        <v>0</v>
      </c>
      <c r="X102" s="631">
        <f>V102*各種係数!H96</f>
        <v>0</v>
      </c>
      <c r="Y102" s="631">
        <f t="shared" si="5"/>
        <v>0</v>
      </c>
      <c r="Z102" s="631">
        <f t="shared" si="6"/>
        <v>0</v>
      </c>
      <c r="AA102" s="631">
        <f t="shared" si="7"/>
        <v>0</v>
      </c>
      <c r="AB102" s="631">
        <f>H102*各種係数!J96*各種係数!$N$5</f>
        <v>0</v>
      </c>
      <c r="AC102" s="631">
        <f>N102*各種係数!J96*各種係数!$N$5</f>
        <v>0</v>
      </c>
      <c r="AD102" s="631">
        <f>V102*各種係数!J96*各種係数!$N$5</f>
        <v>0</v>
      </c>
      <c r="AE102" s="631">
        <f t="shared" si="8"/>
        <v>0</v>
      </c>
      <c r="AF102" s="631">
        <f>H102*各種係数!K96*各種係数!$N$5</f>
        <v>0</v>
      </c>
      <c r="AG102" s="631">
        <f>N102*各種係数!K96*各種係数!$N$5</f>
        <v>0</v>
      </c>
      <c r="AH102" s="631">
        <f>V102*各種係数!K96*各種係数!$N$5</f>
        <v>0</v>
      </c>
      <c r="AI102" s="631">
        <f t="shared" si="9"/>
        <v>0</v>
      </c>
    </row>
    <row r="103" spans="2:35" x14ac:dyDescent="0.15">
      <c r="B103" s="430" t="s">
        <v>235</v>
      </c>
      <c r="C103" s="430" t="s">
        <v>655</v>
      </c>
      <c r="D103" s="430" t="s">
        <v>637</v>
      </c>
      <c r="E103" s="430" t="s">
        <v>598</v>
      </c>
      <c r="F103" s="630" t="s">
        <v>974</v>
      </c>
      <c r="G103" s="582">
        <f>価格変換!V101</f>
        <v>0</v>
      </c>
      <c r="H103" s="631">
        <f>G103*各種係数!F97</f>
        <v>0</v>
      </c>
      <c r="I103" s="631">
        <f>H103*各種係数!G97</f>
        <v>0</v>
      </c>
      <c r="J103" s="631">
        <f>H103*各種係数!H97</f>
        <v>0</v>
      </c>
      <c r="K103" s="631">
        <f>投入係数!DH211</f>
        <v>0</v>
      </c>
      <c r="L103" s="631">
        <f>K103*各種係数!E97</f>
        <v>0</v>
      </c>
      <c r="M103" s="631">
        <f>K103*各種係数!D97</f>
        <v>0</v>
      </c>
      <c r="N103" s="631">
        <f>逆行列係数!DH212</f>
        <v>0</v>
      </c>
      <c r="O103" s="631">
        <f>N103*各種係数!G97</f>
        <v>0</v>
      </c>
      <c r="P103" s="631">
        <f>N103*各種係数!H97</f>
        <v>0</v>
      </c>
      <c r="Q103" s="613"/>
      <c r="R103" s="632"/>
      <c r="S103" s="631">
        <f>R$118*各種係数!I97</f>
        <v>0</v>
      </c>
      <c r="T103" s="631">
        <f>S103*各種係数!E97</f>
        <v>0</v>
      </c>
      <c r="U103" s="631">
        <f>S103*各種係数!D97</f>
        <v>0</v>
      </c>
      <c r="V103" s="631">
        <f>逆行列係数!DH326</f>
        <v>0</v>
      </c>
      <c r="W103" s="631">
        <f>V103*各種係数!G97</f>
        <v>0</v>
      </c>
      <c r="X103" s="631">
        <f>V103*各種係数!H97</f>
        <v>0</v>
      </c>
      <c r="Y103" s="631">
        <f t="shared" si="5"/>
        <v>0</v>
      </c>
      <c r="Z103" s="631">
        <f t="shared" si="6"/>
        <v>0</v>
      </c>
      <c r="AA103" s="631">
        <f t="shared" si="7"/>
        <v>0</v>
      </c>
      <c r="AB103" s="631">
        <f>H103*各種係数!J97*各種係数!$N$5</f>
        <v>0</v>
      </c>
      <c r="AC103" s="631">
        <f>N103*各種係数!J97*各種係数!$N$5</f>
        <v>0</v>
      </c>
      <c r="AD103" s="631">
        <f>V103*各種係数!J97*各種係数!$N$5</f>
        <v>0</v>
      </c>
      <c r="AE103" s="631">
        <f t="shared" si="8"/>
        <v>0</v>
      </c>
      <c r="AF103" s="631">
        <f>H103*各種係数!K97*各種係数!$N$5</f>
        <v>0</v>
      </c>
      <c r="AG103" s="631">
        <f>N103*各種係数!K97*各種係数!$N$5</f>
        <v>0</v>
      </c>
      <c r="AH103" s="631">
        <f>V103*各種係数!K97*各種係数!$N$5</f>
        <v>0</v>
      </c>
      <c r="AI103" s="631">
        <f t="shared" si="9"/>
        <v>0</v>
      </c>
    </row>
    <row r="104" spans="2:35" x14ac:dyDescent="0.15">
      <c r="B104" s="430" t="s">
        <v>236</v>
      </c>
      <c r="C104" s="430" t="s">
        <v>657</v>
      </c>
      <c r="D104" s="430" t="s">
        <v>637</v>
      </c>
      <c r="E104" s="430" t="s">
        <v>598</v>
      </c>
      <c r="F104" s="630" t="s">
        <v>975</v>
      </c>
      <c r="G104" s="582">
        <f>価格変換!V102</f>
        <v>0</v>
      </c>
      <c r="H104" s="631">
        <f>G104*各種係数!F98</f>
        <v>0</v>
      </c>
      <c r="I104" s="631">
        <f>H104*各種係数!G98</f>
        <v>0</v>
      </c>
      <c r="J104" s="631">
        <f>H104*各種係数!H98</f>
        <v>0</v>
      </c>
      <c r="K104" s="631">
        <f>投入係数!DH212</f>
        <v>0</v>
      </c>
      <c r="L104" s="631">
        <f>K104*各種係数!E98</f>
        <v>0</v>
      </c>
      <c r="M104" s="631">
        <f>K104*各種係数!D98</f>
        <v>0</v>
      </c>
      <c r="N104" s="631">
        <f>逆行列係数!DH213</f>
        <v>0</v>
      </c>
      <c r="O104" s="631">
        <f>N104*各種係数!G98</f>
        <v>0</v>
      </c>
      <c r="P104" s="631">
        <f>N104*各種係数!H98</f>
        <v>0</v>
      </c>
      <c r="Q104" s="613"/>
      <c r="R104" s="632"/>
      <c r="S104" s="631">
        <f>R$118*各種係数!I98</f>
        <v>0</v>
      </c>
      <c r="T104" s="631">
        <f>S104*各種係数!E98</f>
        <v>0</v>
      </c>
      <c r="U104" s="631">
        <f>S104*各種係数!D98</f>
        <v>0</v>
      </c>
      <c r="V104" s="631">
        <f>逆行列係数!DH327</f>
        <v>0</v>
      </c>
      <c r="W104" s="631">
        <f>V104*各種係数!G98</f>
        <v>0</v>
      </c>
      <c r="X104" s="631">
        <f>V104*各種係数!H98</f>
        <v>0</v>
      </c>
      <c r="Y104" s="631">
        <f t="shared" si="5"/>
        <v>0</v>
      </c>
      <c r="Z104" s="631">
        <f t="shared" si="6"/>
        <v>0</v>
      </c>
      <c r="AA104" s="631">
        <f t="shared" si="7"/>
        <v>0</v>
      </c>
      <c r="AB104" s="631">
        <f>H104*各種係数!J98*各種係数!$N$5</f>
        <v>0</v>
      </c>
      <c r="AC104" s="631">
        <f>N104*各種係数!J98*各種係数!$N$5</f>
        <v>0</v>
      </c>
      <c r="AD104" s="631">
        <f>V104*各種係数!J98*各種係数!$N$5</f>
        <v>0</v>
      </c>
      <c r="AE104" s="631">
        <f t="shared" si="8"/>
        <v>0</v>
      </c>
      <c r="AF104" s="631">
        <f>H104*各種係数!K98*各種係数!$N$5</f>
        <v>0</v>
      </c>
      <c r="AG104" s="631">
        <f>N104*各種係数!K98*各種係数!$N$5</f>
        <v>0</v>
      </c>
      <c r="AH104" s="631">
        <f>V104*各種係数!K98*各種係数!$N$5</f>
        <v>0</v>
      </c>
      <c r="AI104" s="631">
        <f t="shared" si="9"/>
        <v>0</v>
      </c>
    </row>
    <row r="105" spans="2:35" x14ac:dyDescent="0.15">
      <c r="B105" s="430" t="s">
        <v>237</v>
      </c>
      <c r="C105" s="430" t="s">
        <v>659</v>
      </c>
      <c r="D105" s="430" t="s">
        <v>638</v>
      </c>
      <c r="E105" s="430" t="s">
        <v>598</v>
      </c>
      <c r="F105" s="630" t="s">
        <v>464</v>
      </c>
      <c r="G105" s="582">
        <f>価格変換!V103</f>
        <v>0</v>
      </c>
      <c r="H105" s="631">
        <f>G105*各種係数!F99</f>
        <v>0</v>
      </c>
      <c r="I105" s="631">
        <f>H105*各種係数!G99</f>
        <v>0</v>
      </c>
      <c r="J105" s="631">
        <f>H105*各種係数!H99</f>
        <v>0</v>
      </c>
      <c r="K105" s="631">
        <f>投入係数!DH213</f>
        <v>0</v>
      </c>
      <c r="L105" s="631">
        <f>K105*各種係数!E99</f>
        <v>0</v>
      </c>
      <c r="M105" s="631">
        <f>K105*各種係数!D99</f>
        <v>0</v>
      </c>
      <c r="N105" s="631">
        <f>逆行列係数!DH214</f>
        <v>0</v>
      </c>
      <c r="O105" s="631">
        <f>N105*各種係数!G99</f>
        <v>0</v>
      </c>
      <c r="P105" s="631">
        <f>N105*各種係数!H99</f>
        <v>0</v>
      </c>
      <c r="Q105" s="613"/>
      <c r="R105" s="632"/>
      <c r="S105" s="631">
        <f>R$118*各種係数!I99</f>
        <v>0</v>
      </c>
      <c r="T105" s="631">
        <f>S105*各種係数!E99</f>
        <v>0</v>
      </c>
      <c r="U105" s="631">
        <f>S105*各種係数!D99</f>
        <v>0</v>
      </c>
      <c r="V105" s="631">
        <f>逆行列係数!DH328</f>
        <v>0</v>
      </c>
      <c r="W105" s="631">
        <f>V105*各種係数!G99</f>
        <v>0</v>
      </c>
      <c r="X105" s="631">
        <f>V105*各種係数!H99</f>
        <v>0</v>
      </c>
      <c r="Y105" s="631">
        <f t="shared" si="5"/>
        <v>0</v>
      </c>
      <c r="Z105" s="631">
        <f t="shared" si="6"/>
        <v>0</v>
      </c>
      <c r="AA105" s="631">
        <f t="shared" si="7"/>
        <v>0</v>
      </c>
      <c r="AB105" s="631">
        <f>H105*各種係数!J99*各種係数!$N$5</f>
        <v>0</v>
      </c>
      <c r="AC105" s="631">
        <f>N105*各種係数!J99*各種係数!$N$5</f>
        <v>0</v>
      </c>
      <c r="AD105" s="631">
        <f>V105*各種係数!J99*各種係数!$N$5</f>
        <v>0</v>
      </c>
      <c r="AE105" s="631">
        <f t="shared" si="8"/>
        <v>0</v>
      </c>
      <c r="AF105" s="631">
        <f>H105*各種係数!K99*各種係数!$N$5</f>
        <v>0</v>
      </c>
      <c r="AG105" s="631">
        <f>N105*各種係数!K99*各種係数!$N$5</f>
        <v>0</v>
      </c>
      <c r="AH105" s="631">
        <f>V105*各種係数!K99*各種係数!$N$5</f>
        <v>0</v>
      </c>
      <c r="AI105" s="631">
        <f t="shared" si="9"/>
        <v>0</v>
      </c>
    </row>
    <row r="106" spans="2:35" x14ac:dyDescent="0.15">
      <c r="B106" s="430" t="s">
        <v>238</v>
      </c>
      <c r="C106" s="430" t="s">
        <v>660</v>
      </c>
      <c r="D106" s="430" t="s">
        <v>639</v>
      </c>
      <c r="E106" s="430" t="s">
        <v>598</v>
      </c>
      <c r="F106" s="630" t="s">
        <v>976</v>
      </c>
      <c r="G106" s="582">
        <f>価格変換!V104</f>
        <v>0</v>
      </c>
      <c r="H106" s="631">
        <f>G106*各種係数!F100</f>
        <v>0</v>
      </c>
      <c r="I106" s="631">
        <f>H106*各種係数!G100</f>
        <v>0</v>
      </c>
      <c r="J106" s="631">
        <f>H106*各種係数!H100</f>
        <v>0</v>
      </c>
      <c r="K106" s="631">
        <f>投入係数!DH214</f>
        <v>0</v>
      </c>
      <c r="L106" s="631">
        <f>K106*各種係数!E100</f>
        <v>0</v>
      </c>
      <c r="M106" s="631">
        <f>K106*各種係数!D100</f>
        <v>0</v>
      </c>
      <c r="N106" s="631">
        <f>逆行列係数!DH215</f>
        <v>0</v>
      </c>
      <c r="O106" s="631">
        <f>N106*各種係数!G100</f>
        <v>0</v>
      </c>
      <c r="P106" s="631">
        <f>N106*各種係数!H100</f>
        <v>0</v>
      </c>
      <c r="Q106" s="613"/>
      <c r="R106" s="632"/>
      <c r="S106" s="631">
        <f>R$118*各種係数!I100</f>
        <v>0</v>
      </c>
      <c r="T106" s="631">
        <f>S106*各種係数!E100</f>
        <v>0</v>
      </c>
      <c r="U106" s="631">
        <f>S106*各種係数!D100</f>
        <v>0</v>
      </c>
      <c r="V106" s="631">
        <f>逆行列係数!DH329</f>
        <v>0</v>
      </c>
      <c r="W106" s="631">
        <f>V106*各種係数!G100</f>
        <v>0</v>
      </c>
      <c r="X106" s="631">
        <f>V106*各種係数!H100</f>
        <v>0</v>
      </c>
      <c r="Y106" s="631">
        <f t="shared" si="5"/>
        <v>0</v>
      </c>
      <c r="Z106" s="631">
        <f t="shared" si="6"/>
        <v>0</v>
      </c>
      <c r="AA106" s="631">
        <f t="shared" si="7"/>
        <v>0</v>
      </c>
      <c r="AB106" s="631">
        <f>H106*各種係数!J100*各種係数!$N$5</f>
        <v>0</v>
      </c>
      <c r="AC106" s="631">
        <f>N106*各種係数!J100*各種係数!$N$5</f>
        <v>0</v>
      </c>
      <c r="AD106" s="631">
        <f>V106*各種係数!J100*各種係数!$N$5</f>
        <v>0</v>
      </c>
      <c r="AE106" s="631">
        <f t="shared" si="8"/>
        <v>0</v>
      </c>
      <c r="AF106" s="631">
        <f>H106*各種係数!K100*各種係数!$N$5</f>
        <v>0</v>
      </c>
      <c r="AG106" s="631">
        <f>N106*各種係数!K100*各種係数!$N$5</f>
        <v>0</v>
      </c>
      <c r="AH106" s="631">
        <f>V106*各種係数!K100*各種係数!$N$5</f>
        <v>0</v>
      </c>
      <c r="AI106" s="631">
        <f t="shared" si="9"/>
        <v>0</v>
      </c>
    </row>
    <row r="107" spans="2:35" x14ac:dyDescent="0.15">
      <c r="B107" s="430" t="s">
        <v>239</v>
      </c>
      <c r="C107" s="430" t="s">
        <v>661</v>
      </c>
      <c r="D107" s="430" t="s">
        <v>639</v>
      </c>
      <c r="E107" s="430" t="s">
        <v>598</v>
      </c>
      <c r="F107" s="630" t="s">
        <v>977</v>
      </c>
      <c r="G107" s="582">
        <f>価格変換!V105</f>
        <v>0</v>
      </c>
      <c r="H107" s="631">
        <f>G107*各種係数!F101</f>
        <v>0</v>
      </c>
      <c r="I107" s="631">
        <f>H107*各種係数!G101</f>
        <v>0</v>
      </c>
      <c r="J107" s="631">
        <f>H107*各種係数!H101</f>
        <v>0</v>
      </c>
      <c r="K107" s="631">
        <f>投入係数!DH215</f>
        <v>0</v>
      </c>
      <c r="L107" s="631">
        <f>K107*各種係数!E101</f>
        <v>0</v>
      </c>
      <c r="M107" s="631">
        <f>K107*各種係数!D101</f>
        <v>0</v>
      </c>
      <c r="N107" s="631">
        <f>逆行列係数!DH216</f>
        <v>0</v>
      </c>
      <c r="O107" s="631">
        <f>N107*各種係数!G101</f>
        <v>0</v>
      </c>
      <c r="P107" s="631">
        <f>N107*各種係数!H101</f>
        <v>0</v>
      </c>
      <c r="Q107" s="613"/>
      <c r="R107" s="632"/>
      <c r="S107" s="631">
        <f>R$118*各種係数!I101</f>
        <v>0</v>
      </c>
      <c r="T107" s="631">
        <f>S107*各種係数!E101</f>
        <v>0</v>
      </c>
      <c r="U107" s="631">
        <f>S107*各種係数!D101</f>
        <v>0</v>
      </c>
      <c r="V107" s="631">
        <f>逆行列係数!DH330</f>
        <v>0</v>
      </c>
      <c r="W107" s="631">
        <f>V107*各種係数!G101</f>
        <v>0</v>
      </c>
      <c r="X107" s="631">
        <f>V107*各種係数!H101</f>
        <v>0</v>
      </c>
      <c r="Y107" s="631">
        <f t="shared" si="5"/>
        <v>0</v>
      </c>
      <c r="Z107" s="631">
        <f t="shared" si="6"/>
        <v>0</v>
      </c>
      <c r="AA107" s="631">
        <f t="shared" si="7"/>
        <v>0</v>
      </c>
      <c r="AB107" s="631">
        <f>H107*各種係数!J101*各種係数!$N$5</f>
        <v>0</v>
      </c>
      <c r="AC107" s="631">
        <f>N107*各種係数!J101*各種係数!$N$5</f>
        <v>0</v>
      </c>
      <c r="AD107" s="631">
        <f>V107*各種係数!J101*各種係数!$N$5</f>
        <v>0</v>
      </c>
      <c r="AE107" s="631">
        <f t="shared" si="8"/>
        <v>0</v>
      </c>
      <c r="AF107" s="631">
        <f>H107*各種係数!K101*各種係数!$N$5</f>
        <v>0</v>
      </c>
      <c r="AG107" s="631">
        <f>N107*各種係数!K101*各種係数!$N$5</f>
        <v>0</v>
      </c>
      <c r="AH107" s="631">
        <f>V107*各種係数!K101*各種係数!$N$5</f>
        <v>0</v>
      </c>
      <c r="AI107" s="631">
        <f t="shared" si="9"/>
        <v>0</v>
      </c>
    </row>
    <row r="108" spans="2:35" x14ac:dyDescent="0.15">
      <c r="B108" s="430" t="s">
        <v>240</v>
      </c>
      <c r="C108" s="430" t="s">
        <v>661</v>
      </c>
      <c r="D108" s="430" t="s">
        <v>639</v>
      </c>
      <c r="E108" s="430" t="s">
        <v>598</v>
      </c>
      <c r="F108" s="630" t="s">
        <v>978</v>
      </c>
      <c r="G108" s="582">
        <f>価格変換!V106</f>
        <v>0</v>
      </c>
      <c r="H108" s="631">
        <f>G108*各種係数!F102</f>
        <v>0</v>
      </c>
      <c r="I108" s="631">
        <f>H108*各種係数!G102</f>
        <v>0</v>
      </c>
      <c r="J108" s="631">
        <f>H108*各種係数!H102</f>
        <v>0</v>
      </c>
      <c r="K108" s="631">
        <f>投入係数!DH216</f>
        <v>0</v>
      </c>
      <c r="L108" s="631">
        <f>K108*各種係数!E102</f>
        <v>0</v>
      </c>
      <c r="M108" s="631">
        <f>K108*各種係数!D102</f>
        <v>0</v>
      </c>
      <c r="N108" s="631">
        <f>逆行列係数!DH217</f>
        <v>0</v>
      </c>
      <c r="O108" s="631">
        <f>N108*各種係数!G102</f>
        <v>0</v>
      </c>
      <c r="P108" s="631">
        <f>N108*各種係数!H102</f>
        <v>0</v>
      </c>
      <c r="Q108" s="613"/>
      <c r="R108" s="632"/>
      <c r="S108" s="631">
        <f>R$118*各種係数!I102</f>
        <v>0</v>
      </c>
      <c r="T108" s="631">
        <f>S108*各種係数!E102</f>
        <v>0</v>
      </c>
      <c r="U108" s="631">
        <f>S108*各種係数!D102</f>
        <v>0</v>
      </c>
      <c r="V108" s="631">
        <f>逆行列係数!DH331</f>
        <v>0</v>
      </c>
      <c r="W108" s="631">
        <f>V108*各種係数!G102</f>
        <v>0</v>
      </c>
      <c r="X108" s="631">
        <f>V108*各種係数!H102</f>
        <v>0</v>
      </c>
      <c r="Y108" s="631">
        <f t="shared" si="5"/>
        <v>0</v>
      </c>
      <c r="Z108" s="631">
        <f t="shared" si="6"/>
        <v>0</v>
      </c>
      <c r="AA108" s="631">
        <f t="shared" si="7"/>
        <v>0</v>
      </c>
      <c r="AB108" s="631">
        <f>H108*各種係数!J102*各種係数!$N$5</f>
        <v>0</v>
      </c>
      <c r="AC108" s="631">
        <f>N108*各種係数!J102*各種係数!$N$5</f>
        <v>0</v>
      </c>
      <c r="AD108" s="631">
        <f>V108*各種係数!J102*各種係数!$N$5</f>
        <v>0</v>
      </c>
      <c r="AE108" s="631">
        <f t="shared" si="8"/>
        <v>0</v>
      </c>
      <c r="AF108" s="631">
        <f>H108*各種係数!K102*各種係数!$N$5</f>
        <v>0</v>
      </c>
      <c r="AG108" s="631">
        <f>N108*各種係数!K102*各種係数!$N$5</f>
        <v>0</v>
      </c>
      <c r="AH108" s="631">
        <f>V108*各種係数!K102*各種係数!$N$5</f>
        <v>0</v>
      </c>
      <c r="AI108" s="631">
        <f t="shared" si="9"/>
        <v>0</v>
      </c>
    </row>
    <row r="109" spans="2:35" x14ac:dyDescent="0.15">
      <c r="B109" s="430" t="s">
        <v>241</v>
      </c>
      <c r="C109" s="430" t="s">
        <v>661</v>
      </c>
      <c r="D109" s="430" t="s">
        <v>639</v>
      </c>
      <c r="E109" s="430" t="s">
        <v>598</v>
      </c>
      <c r="F109" s="630" t="s">
        <v>979</v>
      </c>
      <c r="G109" s="582">
        <f>価格変換!V107</f>
        <v>0</v>
      </c>
      <c r="H109" s="631">
        <f>G109*各種係数!F103</f>
        <v>0</v>
      </c>
      <c r="I109" s="631">
        <f>H109*各種係数!G103</f>
        <v>0</v>
      </c>
      <c r="J109" s="631">
        <f>H109*各種係数!H103</f>
        <v>0</v>
      </c>
      <c r="K109" s="631">
        <f>投入係数!DH217</f>
        <v>0</v>
      </c>
      <c r="L109" s="631">
        <f>K109*各種係数!E103</f>
        <v>0</v>
      </c>
      <c r="M109" s="631">
        <f>K109*各種係数!D103</f>
        <v>0</v>
      </c>
      <c r="N109" s="631">
        <f>逆行列係数!DH218</f>
        <v>0</v>
      </c>
      <c r="O109" s="631">
        <f>N109*各種係数!G103</f>
        <v>0</v>
      </c>
      <c r="P109" s="631">
        <f>N109*各種係数!H103</f>
        <v>0</v>
      </c>
      <c r="Q109" s="613"/>
      <c r="R109" s="632"/>
      <c r="S109" s="631">
        <f>R$118*各種係数!I103</f>
        <v>0</v>
      </c>
      <c r="T109" s="631">
        <f>S109*各種係数!E103</f>
        <v>0</v>
      </c>
      <c r="U109" s="631">
        <f>S109*各種係数!D103</f>
        <v>0</v>
      </c>
      <c r="V109" s="631">
        <f>逆行列係数!DH332</f>
        <v>0</v>
      </c>
      <c r="W109" s="631">
        <f>V109*各種係数!G103</f>
        <v>0</v>
      </c>
      <c r="X109" s="631">
        <f>V109*各種係数!H103</f>
        <v>0</v>
      </c>
      <c r="Y109" s="631">
        <f t="shared" si="5"/>
        <v>0</v>
      </c>
      <c r="Z109" s="631">
        <f t="shared" si="6"/>
        <v>0</v>
      </c>
      <c r="AA109" s="631">
        <f t="shared" si="7"/>
        <v>0</v>
      </c>
      <c r="AB109" s="631">
        <f>H109*各種係数!J103*各種係数!$N$5</f>
        <v>0</v>
      </c>
      <c r="AC109" s="631">
        <f>N109*各種係数!J103*各種係数!$N$5</f>
        <v>0</v>
      </c>
      <c r="AD109" s="631">
        <f>V109*各種係数!J103*各種係数!$N$5</f>
        <v>0</v>
      </c>
      <c r="AE109" s="631">
        <f t="shared" si="8"/>
        <v>0</v>
      </c>
      <c r="AF109" s="631">
        <f>H109*各種係数!K103*各種係数!$N$5</f>
        <v>0</v>
      </c>
      <c r="AG109" s="631">
        <f>N109*各種係数!K103*各種係数!$N$5</f>
        <v>0</v>
      </c>
      <c r="AH109" s="631">
        <f>V109*各種係数!K103*各種係数!$N$5</f>
        <v>0</v>
      </c>
      <c r="AI109" s="631">
        <f t="shared" si="9"/>
        <v>0</v>
      </c>
    </row>
    <row r="110" spans="2:35" x14ac:dyDescent="0.15">
      <c r="B110" s="430" t="s">
        <v>242</v>
      </c>
      <c r="C110" s="430" t="s">
        <v>663</v>
      </c>
      <c r="D110" s="430" t="s">
        <v>640</v>
      </c>
      <c r="E110" s="430" t="s">
        <v>598</v>
      </c>
      <c r="F110" s="630" t="s">
        <v>980</v>
      </c>
      <c r="G110" s="582">
        <f>価格変換!V108</f>
        <v>0</v>
      </c>
      <c r="H110" s="631">
        <f>G110*各種係数!F104</f>
        <v>0</v>
      </c>
      <c r="I110" s="631">
        <f>H110*各種係数!G104</f>
        <v>0</v>
      </c>
      <c r="J110" s="631">
        <f>H110*各種係数!H104</f>
        <v>0</v>
      </c>
      <c r="K110" s="631">
        <f>投入係数!DH218</f>
        <v>0</v>
      </c>
      <c r="L110" s="631">
        <f>K110*各種係数!E104</f>
        <v>0</v>
      </c>
      <c r="M110" s="631">
        <f>K110*各種係数!D104</f>
        <v>0</v>
      </c>
      <c r="N110" s="631">
        <f>逆行列係数!DH219</f>
        <v>0</v>
      </c>
      <c r="O110" s="631">
        <f>N110*各種係数!G104</f>
        <v>0</v>
      </c>
      <c r="P110" s="631">
        <f>N110*各種係数!H104</f>
        <v>0</v>
      </c>
      <c r="Q110" s="613"/>
      <c r="R110" s="632"/>
      <c r="S110" s="631">
        <f>R$118*各種係数!I104</f>
        <v>0</v>
      </c>
      <c r="T110" s="631">
        <f>S110*各種係数!E104</f>
        <v>0</v>
      </c>
      <c r="U110" s="631">
        <f>S110*各種係数!D104</f>
        <v>0</v>
      </c>
      <c r="V110" s="631">
        <f>逆行列係数!DH333</f>
        <v>0</v>
      </c>
      <c r="W110" s="631">
        <f>V110*各種係数!G104</f>
        <v>0</v>
      </c>
      <c r="X110" s="631">
        <f>V110*各種係数!H104</f>
        <v>0</v>
      </c>
      <c r="Y110" s="631">
        <f t="shared" si="5"/>
        <v>0</v>
      </c>
      <c r="Z110" s="631">
        <f t="shared" si="6"/>
        <v>0</v>
      </c>
      <c r="AA110" s="631">
        <f t="shared" si="7"/>
        <v>0</v>
      </c>
      <c r="AB110" s="631">
        <f>H110*各種係数!J104*各種係数!$N$5</f>
        <v>0</v>
      </c>
      <c r="AC110" s="631">
        <f>N110*各種係数!J104*各種係数!$N$5</f>
        <v>0</v>
      </c>
      <c r="AD110" s="631">
        <f>V110*各種係数!J104*各種係数!$N$5</f>
        <v>0</v>
      </c>
      <c r="AE110" s="631">
        <f t="shared" si="8"/>
        <v>0</v>
      </c>
      <c r="AF110" s="631">
        <f>H110*各種係数!K104*各種係数!$N$5</f>
        <v>0</v>
      </c>
      <c r="AG110" s="631">
        <f>N110*各種係数!K104*各種係数!$N$5</f>
        <v>0</v>
      </c>
      <c r="AH110" s="631">
        <f>V110*各種係数!K104*各種係数!$N$5</f>
        <v>0</v>
      </c>
      <c r="AI110" s="631">
        <f t="shared" si="9"/>
        <v>0</v>
      </c>
    </row>
    <row r="111" spans="2:35" x14ac:dyDescent="0.15">
      <c r="B111" s="430" t="s">
        <v>243</v>
      </c>
      <c r="C111" s="430" t="s">
        <v>665</v>
      </c>
      <c r="D111" s="430" t="s">
        <v>640</v>
      </c>
      <c r="E111" s="430" t="s">
        <v>598</v>
      </c>
      <c r="F111" s="630" t="s">
        <v>981</v>
      </c>
      <c r="G111" s="582">
        <f>価格変換!V109</f>
        <v>0</v>
      </c>
      <c r="H111" s="631">
        <f>G111*各種係数!F105</f>
        <v>0</v>
      </c>
      <c r="I111" s="631">
        <f>H111*各種係数!G105</f>
        <v>0</v>
      </c>
      <c r="J111" s="631">
        <f>H111*各種係数!H105</f>
        <v>0</v>
      </c>
      <c r="K111" s="631">
        <f>投入係数!DH219</f>
        <v>0</v>
      </c>
      <c r="L111" s="631">
        <f>K111*各種係数!E105</f>
        <v>0</v>
      </c>
      <c r="M111" s="631">
        <f>K111*各種係数!D105</f>
        <v>0</v>
      </c>
      <c r="N111" s="631">
        <f>逆行列係数!DH220</f>
        <v>0</v>
      </c>
      <c r="O111" s="631">
        <f>N111*各種係数!G105</f>
        <v>0</v>
      </c>
      <c r="P111" s="631">
        <f>N111*各種係数!H105</f>
        <v>0</v>
      </c>
      <c r="Q111" s="613"/>
      <c r="R111" s="632"/>
      <c r="S111" s="631">
        <f>R$118*各種係数!I105</f>
        <v>0</v>
      </c>
      <c r="T111" s="631">
        <f>S111*各種係数!E105</f>
        <v>0</v>
      </c>
      <c r="U111" s="631">
        <f>S111*各種係数!D105</f>
        <v>0</v>
      </c>
      <c r="V111" s="631">
        <f>逆行列係数!DH334</f>
        <v>0</v>
      </c>
      <c r="W111" s="631">
        <f>V111*各種係数!G105</f>
        <v>0</v>
      </c>
      <c r="X111" s="631">
        <f>V111*各種係数!H105</f>
        <v>0</v>
      </c>
      <c r="Y111" s="631">
        <f t="shared" si="5"/>
        <v>0</v>
      </c>
      <c r="Z111" s="631">
        <f t="shared" si="6"/>
        <v>0</v>
      </c>
      <c r="AA111" s="631">
        <f t="shared" si="7"/>
        <v>0</v>
      </c>
      <c r="AB111" s="631">
        <f>H111*各種係数!J105*各種係数!$N$5</f>
        <v>0</v>
      </c>
      <c r="AC111" s="631">
        <f>N111*各種係数!J105*各種係数!$N$5</f>
        <v>0</v>
      </c>
      <c r="AD111" s="631">
        <f>V111*各種係数!J105*各種係数!$N$5</f>
        <v>0</v>
      </c>
      <c r="AE111" s="631">
        <f t="shared" si="8"/>
        <v>0</v>
      </c>
      <c r="AF111" s="631">
        <f>H111*各種係数!K105*各種係数!$N$5</f>
        <v>0</v>
      </c>
      <c r="AG111" s="631">
        <f>N111*各種係数!K105*各種係数!$N$5</f>
        <v>0</v>
      </c>
      <c r="AH111" s="631">
        <f>V111*各種係数!K105*各種係数!$N$5</f>
        <v>0</v>
      </c>
      <c r="AI111" s="631">
        <f t="shared" si="9"/>
        <v>0</v>
      </c>
    </row>
    <row r="112" spans="2:35" x14ac:dyDescent="0.15">
      <c r="B112" s="430" t="s">
        <v>244</v>
      </c>
      <c r="C112" s="430" t="s">
        <v>669</v>
      </c>
      <c r="D112" s="430" t="s">
        <v>640</v>
      </c>
      <c r="E112" s="430" t="s">
        <v>598</v>
      </c>
      <c r="F112" s="630" t="s">
        <v>982</v>
      </c>
      <c r="G112" s="582">
        <f>価格変換!V110</f>
        <v>0</v>
      </c>
      <c r="H112" s="631">
        <f>G112*各種係数!F106</f>
        <v>0</v>
      </c>
      <c r="I112" s="631">
        <f>H112*各種係数!G106</f>
        <v>0</v>
      </c>
      <c r="J112" s="631">
        <f>H112*各種係数!H106</f>
        <v>0</v>
      </c>
      <c r="K112" s="631">
        <f>投入係数!DH220</f>
        <v>0</v>
      </c>
      <c r="L112" s="631">
        <f>K112*各種係数!E106</f>
        <v>0</v>
      </c>
      <c r="M112" s="631">
        <f>K112*各種係数!D106</f>
        <v>0</v>
      </c>
      <c r="N112" s="631">
        <f>逆行列係数!DH221</f>
        <v>0</v>
      </c>
      <c r="O112" s="631">
        <f>N112*各種係数!G106</f>
        <v>0</v>
      </c>
      <c r="P112" s="631">
        <f>N112*各種係数!H106</f>
        <v>0</v>
      </c>
      <c r="Q112" s="613"/>
      <c r="R112" s="632"/>
      <c r="S112" s="631">
        <f>R$118*各種係数!I106</f>
        <v>0</v>
      </c>
      <c r="T112" s="631">
        <f>S112*各種係数!E106</f>
        <v>0</v>
      </c>
      <c r="U112" s="631">
        <f>S112*各種係数!D106</f>
        <v>0</v>
      </c>
      <c r="V112" s="631">
        <f>逆行列係数!DH335</f>
        <v>0</v>
      </c>
      <c r="W112" s="631">
        <f>V112*各種係数!G106</f>
        <v>0</v>
      </c>
      <c r="X112" s="631">
        <f>V112*各種係数!H106</f>
        <v>0</v>
      </c>
      <c r="Y112" s="631">
        <f t="shared" si="5"/>
        <v>0</v>
      </c>
      <c r="Z112" s="631">
        <f t="shared" si="6"/>
        <v>0</v>
      </c>
      <c r="AA112" s="631">
        <f t="shared" si="7"/>
        <v>0</v>
      </c>
      <c r="AB112" s="631">
        <f>H112*各種係数!J106*各種係数!$N$5</f>
        <v>0</v>
      </c>
      <c r="AC112" s="631">
        <f>N112*各種係数!J106*各種係数!$N$5</f>
        <v>0</v>
      </c>
      <c r="AD112" s="631">
        <f>V112*各種係数!J106*各種係数!$N$5</f>
        <v>0</v>
      </c>
      <c r="AE112" s="631">
        <f t="shared" si="8"/>
        <v>0</v>
      </c>
      <c r="AF112" s="631">
        <f>H112*各種係数!K106*各種係数!$N$5</f>
        <v>0</v>
      </c>
      <c r="AG112" s="631">
        <f>N112*各種係数!K106*各種係数!$N$5</f>
        <v>0</v>
      </c>
      <c r="AH112" s="631">
        <f>V112*各種係数!K106*各種係数!$N$5</f>
        <v>0</v>
      </c>
      <c r="AI112" s="631">
        <f t="shared" si="9"/>
        <v>0</v>
      </c>
    </row>
    <row r="113" spans="2:35" x14ac:dyDescent="0.15">
      <c r="B113" s="430" t="s">
        <v>245</v>
      </c>
      <c r="C113" s="430" t="s">
        <v>667</v>
      </c>
      <c r="D113" s="430" t="s">
        <v>640</v>
      </c>
      <c r="E113" s="430" t="s">
        <v>598</v>
      </c>
      <c r="F113" s="630" t="s">
        <v>983</v>
      </c>
      <c r="G113" s="582">
        <f>価格変換!V111</f>
        <v>0</v>
      </c>
      <c r="H113" s="631">
        <f>G113*各種係数!F107</f>
        <v>0</v>
      </c>
      <c r="I113" s="631">
        <f>H113*各種係数!G107</f>
        <v>0</v>
      </c>
      <c r="J113" s="631">
        <f>H113*各種係数!H107</f>
        <v>0</v>
      </c>
      <c r="K113" s="631">
        <f>投入係数!DH221</f>
        <v>0</v>
      </c>
      <c r="L113" s="631">
        <f>K113*各種係数!E107</f>
        <v>0</v>
      </c>
      <c r="M113" s="631">
        <f>K113*各種係数!D107</f>
        <v>0</v>
      </c>
      <c r="N113" s="631">
        <f>逆行列係数!DH222</f>
        <v>0</v>
      </c>
      <c r="O113" s="631">
        <f>N113*各種係数!G107</f>
        <v>0</v>
      </c>
      <c r="P113" s="631">
        <f>N113*各種係数!H107</f>
        <v>0</v>
      </c>
      <c r="Q113" s="613"/>
      <c r="R113" s="632"/>
      <c r="S113" s="631">
        <f>R$118*各種係数!I107</f>
        <v>0</v>
      </c>
      <c r="T113" s="631">
        <f>S113*各種係数!E107</f>
        <v>0</v>
      </c>
      <c r="U113" s="631">
        <f>S113*各種係数!D107</f>
        <v>0</v>
      </c>
      <c r="V113" s="631">
        <f>逆行列係数!DH336</f>
        <v>0</v>
      </c>
      <c r="W113" s="631">
        <f>V113*各種係数!G107</f>
        <v>0</v>
      </c>
      <c r="X113" s="631">
        <f>V113*各種係数!H107</f>
        <v>0</v>
      </c>
      <c r="Y113" s="631">
        <f t="shared" si="5"/>
        <v>0</v>
      </c>
      <c r="Z113" s="631">
        <f t="shared" si="6"/>
        <v>0</v>
      </c>
      <c r="AA113" s="631">
        <f t="shared" si="7"/>
        <v>0</v>
      </c>
      <c r="AB113" s="631">
        <f>H113*各種係数!J107*各種係数!$N$5</f>
        <v>0</v>
      </c>
      <c r="AC113" s="631">
        <f>N113*各種係数!J107*各種係数!$N$5</f>
        <v>0</v>
      </c>
      <c r="AD113" s="631">
        <f>V113*各種係数!J107*各種係数!$N$5</f>
        <v>0</v>
      </c>
      <c r="AE113" s="631">
        <f t="shared" si="8"/>
        <v>0</v>
      </c>
      <c r="AF113" s="631">
        <f>H113*各種係数!K107*各種係数!$N$5</f>
        <v>0</v>
      </c>
      <c r="AG113" s="631">
        <f>N113*各種係数!K107*各種係数!$N$5</f>
        <v>0</v>
      </c>
      <c r="AH113" s="631">
        <f>V113*各種係数!K107*各種係数!$N$5</f>
        <v>0</v>
      </c>
      <c r="AI113" s="631">
        <f t="shared" si="9"/>
        <v>0</v>
      </c>
    </row>
    <row r="114" spans="2:35" x14ac:dyDescent="0.15">
      <c r="B114" s="430" t="s">
        <v>246</v>
      </c>
      <c r="C114" s="430" t="s">
        <v>669</v>
      </c>
      <c r="D114" s="430" t="s">
        <v>640</v>
      </c>
      <c r="E114" s="430" t="s">
        <v>598</v>
      </c>
      <c r="F114" s="630" t="s">
        <v>826</v>
      </c>
      <c r="G114" s="582">
        <f>価格変換!V112</f>
        <v>0</v>
      </c>
      <c r="H114" s="631">
        <f>G114*各種係数!F108</f>
        <v>0</v>
      </c>
      <c r="I114" s="631">
        <f>H114*各種係数!G108</f>
        <v>0</v>
      </c>
      <c r="J114" s="631">
        <f>H114*各種係数!H108</f>
        <v>0</v>
      </c>
      <c r="K114" s="631">
        <f>投入係数!DH222</f>
        <v>0</v>
      </c>
      <c r="L114" s="631">
        <f>K114*各種係数!E108</f>
        <v>0</v>
      </c>
      <c r="M114" s="631">
        <f>K114*各種係数!D108</f>
        <v>0</v>
      </c>
      <c r="N114" s="631">
        <f>逆行列係数!DH223</f>
        <v>0</v>
      </c>
      <c r="O114" s="631">
        <f>N114*各種係数!G108</f>
        <v>0</v>
      </c>
      <c r="P114" s="631">
        <f>N114*各種係数!H108</f>
        <v>0</v>
      </c>
      <c r="Q114" s="613"/>
      <c r="R114" s="632"/>
      <c r="S114" s="631">
        <f>R$118*各種係数!I108</f>
        <v>0</v>
      </c>
      <c r="T114" s="631">
        <f>S114*各種係数!E108</f>
        <v>0</v>
      </c>
      <c r="U114" s="631">
        <f>S114*各種係数!D108</f>
        <v>0</v>
      </c>
      <c r="V114" s="631">
        <f>逆行列係数!DH337</f>
        <v>0</v>
      </c>
      <c r="W114" s="631">
        <f>V114*各種係数!G108</f>
        <v>0</v>
      </c>
      <c r="X114" s="631">
        <f>V114*各種係数!H108</f>
        <v>0</v>
      </c>
      <c r="Y114" s="631">
        <f t="shared" si="5"/>
        <v>0</v>
      </c>
      <c r="Z114" s="631">
        <f t="shared" si="6"/>
        <v>0</v>
      </c>
      <c r="AA114" s="631">
        <f t="shared" si="7"/>
        <v>0</v>
      </c>
      <c r="AB114" s="631">
        <f>H114*各種係数!J108*各種係数!$N$5</f>
        <v>0</v>
      </c>
      <c r="AC114" s="631">
        <f>N114*各種係数!J108*各種係数!$N$5</f>
        <v>0</v>
      </c>
      <c r="AD114" s="631">
        <f>V114*各種係数!J108*各種係数!$N$5</f>
        <v>0</v>
      </c>
      <c r="AE114" s="631">
        <f t="shared" si="8"/>
        <v>0</v>
      </c>
      <c r="AF114" s="631">
        <f>H114*各種係数!K108*各種係数!$N$5</f>
        <v>0</v>
      </c>
      <c r="AG114" s="631">
        <f>N114*各種係数!K108*各種係数!$N$5</f>
        <v>0</v>
      </c>
      <c r="AH114" s="631">
        <f>V114*各種係数!K108*各種係数!$N$5</f>
        <v>0</v>
      </c>
      <c r="AI114" s="631">
        <f t="shared" si="9"/>
        <v>0</v>
      </c>
    </row>
    <row r="115" spans="2:35" x14ac:dyDescent="0.15">
      <c r="B115" s="430" t="s">
        <v>247</v>
      </c>
      <c r="C115" s="430" t="s">
        <v>669</v>
      </c>
      <c r="D115" s="430" t="s">
        <v>640</v>
      </c>
      <c r="E115" s="430" t="s">
        <v>598</v>
      </c>
      <c r="F115" s="630" t="s">
        <v>984</v>
      </c>
      <c r="G115" s="582">
        <f>価格変換!V113</f>
        <v>0</v>
      </c>
      <c r="H115" s="631">
        <f>G115*各種係数!F109</f>
        <v>0</v>
      </c>
      <c r="I115" s="631">
        <f>H115*各種係数!G109</f>
        <v>0</v>
      </c>
      <c r="J115" s="631">
        <f>H115*各種係数!H109</f>
        <v>0</v>
      </c>
      <c r="K115" s="631">
        <f>投入係数!DH223</f>
        <v>0</v>
      </c>
      <c r="L115" s="631">
        <f>K115*各種係数!E109</f>
        <v>0</v>
      </c>
      <c r="M115" s="631">
        <f>K115*各種係数!D109</f>
        <v>0</v>
      </c>
      <c r="N115" s="631">
        <f>逆行列係数!DH224</f>
        <v>0</v>
      </c>
      <c r="O115" s="631">
        <f>N115*各種係数!G109</f>
        <v>0</v>
      </c>
      <c r="P115" s="631">
        <f>N115*各種係数!H109</f>
        <v>0</v>
      </c>
      <c r="Q115" s="613"/>
      <c r="R115" s="632"/>
      <c r="S115" s="631">
        <f>R$118*各種係数!I109</f>
        <v>0</v>
      </c>
      <c r="T115" s="631">
        <f>S115*各種係数!E109</f>
        <v>0</v>
      </c>
      <c r="U115" s="631">
        <f>S115*各種係数!D109</f>
        <v>0</v>
      </c>
      <c r="V115" s="631">
        <f>逆行列係数!DH338</f>
        <v>0</v>
      </c>
      <c r="W115" s="631">
        <f>V115*各種係数!G109</f>
        <v>0</v>
      </c>
      <c r="X115" s="631">
        <f>V115*各種係数!H109</f>
        <v>0</v>
      </c>
      <c r="Y115" s="631">
        <f t="shared" si="5"/>
        <v>0</v>
      </c>
      <c r="Z115" s="631">
        <f t="shared" si="6"/>
        <v>0</v>
      </c>
      <c r="AA115" s="631">
        <f t="shared" si="7"/>
        <v>0</v>
      </c>
      <c r="AB115" s="631">
        <f>H115*各種係数!J109*各種係数!$N$5</f>
        <v>0</v>
      </c>
      <c r="AC115" s="631">
        <f>N115*各種係数!J109*各種係数!$N$5</f>
        <v>0</v>
      </c>
      <c r="AD115" s="631">
        <f>V115*各種係数!J109*各種係数!$N$5</f>
        <v>0</v>
      </c>
      <c r="AE115" s="631">
        <f t="shared" si="8"/>
        <v>0</v>
      </c>
      <c r="AF115" s="631">
        <f>H115*各種係数!K109*各種係数!$N$5</f>
        <v>0</v>
      </c>
      <c r="AG115" s="631">
        <f>N115*各種係数!K109*各種係数!$N$5</f>
        <v>0</v>
      </c>
      <c r="AH115" s="631">
        <f>V115*各種係数!K109*各種係数!$N$5</f>
        <v>0</v>
      </c>
      <c r="AI115" s="631">
        <f t="shared" si="9"/>
        <v>0</v>
      </c>
    </row>
    <row r="116" spans="2:35" x14ac:dyDescent="0.15">
      <c r="B116" s="430" t="s">
        <v>248</v>
      </c>
      <c r="C116" s="430" t="s">
        <v>494</v>
      </c>
      <c r="D116" s="430" t="s">
        <v>642</v>
      </c>
      <c r="E116" s="430" t="s">
        <v>266</v>
      </c>
      <c r="F116" s="630" t="s">
        <v>985</v>
      </c>
      <c r="G116" s="582">
        <f>価格変換!V114</f>
        <v>0</v>
      </c>
      <c r="H116" s="631">
        <f>G116*各種係数!F110</f>
        <v>0</v>
      </c>
      <c r="I116" s="631">
        <f>H116*各種係数!G110</f>
        <v>0</v>
      </c>
      <c r="J116" s="631">
        <f>H116*各種係数!H110</f>
        <v>0</v>
      </c>
      <c r="K116" s="631">
        <f>投入係数!DH224</f>
        <v>0</v>
      </c>
      <c r="L116" s="631">
        <f>K116*各種係数!E110</f>
        <v>0</v>
      </c>
      <c r="M116" s="631">
        <f>K116*各種係数!D110</f>
        <v>0</v>
      </c>
      <c r="N116" s="631">
        <f>逆行列係数!DH225</f>
        <v>0</v>
      </c>
      <c r="O116" s="631">
        <f>N116*各種係数!G110</f>
        <v>0</v>
      </c>
      <c r="P116" s="631">
        <f>N116*各種係数!H110</f>
        <v>0</v>
      </c>
      <c r="Q116" s="613"/>
      <c r="R116" s="632"/>
      <c r="S116" s="631">
        <f>R$118*各種係数!I110</f>
        <v>0</v>
      </c>
      <c r="T116" s="631">
        <f>S116*各種係数!E110</f>
        <v>0</v>
      </c>
      <c r="U116" s="631">
        <f>S116*各種係数!D110</f>
        <v>0</v>
      </c>
      <c r="V116" s="631">
        <f>逆行列係数!DH339</f>
        <v>0</v>
      </c>
      <c r="W116" s="631">
        <f>V116*各種係数!G110</f>
        <v>0</v>
      </c>
      <c r="X116" s="631">
        <f>V116*各種係数!H110</f>
        <v>0</v>
      </c>
      <c r="Y116" s="631">
        <f t="shared" si="5"/>
        <v>0</v>
      </c>
      <c r="Z116" s="631">
        <f t="shared" si="6"/>
        <v>0</v>
      </c>
      <c r="AA116" s="631">
        <f t="shared" si="7"/>
        <v>0</v>
      </c>
      <c r="AB116" s="631">
        <f>H116*各種係数!J110*各種係数!$N$5</f>
        <v>0</v>
      </c>
      <c r="AC116" s="631">
        <f>N116*各種係数!J110*各種係数!$N$5</f>
        <v>0</v>
      </c>
      <c r="AD116" s="631">
        <f>V116*各種係数!J110*各種係数!$N$5</f>
        <v>0</v>
      </c>
      <c r="AE116" s="631">
        <f t="shared" si="8"/>
        <v>0</v>
      </c>
      <c r="AF116" s="631">
        <f>H116*各種係数!K110*各種係数!$N$5</f>
        <v>0</v>
      </c>
      <c r="AG116" s="631">
        <f>N116*各種係数!K110*各種係数!$N$5</f>
        <v>0</v>
      </c>
      <c r="AH116" s="631">
        <f>V116*各種係数!K110*各種係数!$N$5</f>
        <v>0</v>
      </c>
      <c r="AI116" s="631">
        <f t="shared" si="9"/>
        <v>0</v>
      </c>
    </row>
    <row r="117" spans="2:35" x14ac:dyDescent="0.15">
      <c r="B117" s="430" t="s">
        <v>249</v>
      </c>
      <c r="C117" s="430" t="s">
        <v>497</v>
      </c>
      <c r="D117" s="430" t="s">
        <v>643</v>
      </c>
      <c r="E117" s="430">
        <v>15</v>
      </c>
      <c r="F117" s="630" t="s">
        <v>986</v>
      </c>
      <c r="G117" s="582">
        <f>価格変換!V115</f>
        <v>0</v>
      </c>
      <c r="H117" s="631">
        <f>G117*各種係数!F111</f>
        <v>0</v>
      </c>
      <c r="I117" s="631">
        <f>H117*各種係数!G111</f>
        <v>0</v>
      </c>
      <c r="J117" s="631">
        <f>H117*各種係数!H111</f>
        <v>0</v>
      </c>
      <c r="K117" s="631">
        <f>投入係数!DH225</f>
        <v>0</v>
      </c>
      <c r="L117" s="631">
        <f>K117*各種係数!E111</f>
        <v>0</v>
      </c>
      <c r="M117" s="631">
        <f>K117*各種係数!D111</f>
        <v>0</v>
      </c>
      <c r="N117" s="631">
        <f>逆行列係数!DH226</f>
        <v>0</v>
      </c>
      <c r="O117" s="631">
        <f>N117*各種係数!G111</f>
        <v>0</v>
      </c>
      <c r="P117" s="631">
        <f>N117*各種係数!H111</f>
        <v>0</v>
      </c>
      <c r="Q117" s="613"/>
      <c r="R117" s="632"/>
      <c r="S117" s="631">
        <f>R$118*各種係数!I111</f>
        <v>0</v>
      </c>
      <c r="T117" s="631">
        <f>S117*各種係数!E111</f>
        <v>0</v>
      </c>
      <c r="U117" s="631">
        <f>S117*各種係数!D111</f>
        <v>0</v>
      </c>
      <c r="V117" s="631">
        <f>逆行列係数!DH340</f>
        <v>0</v>
      </c>
      <c r="W117" s="631">
        <f>V117*各種係数!G111</f>
        <v>0</v>
      </c>
      <c r="X117" s="631">
        <f>V117*各種係数!H111</f>
        <v>0</v>
      </c>
      <c r="Y117" s="631">
        <f t="shared" si="5"/>
        <v>0</v>
      </c>
      <c r="Z117" s="631">
        <f t="shared" si="6"/>
        <v>0</v>
      </c>
      <c r="AA117" s="631">
        <f t="shared" si="7"/>
        <v>0</v>
      </c>
      <c r="AB117" s="631">
        <f>H117*各種係数!J111*各種係数!$N$5</f>
        <v>0</v>
      </c>
      <c r="AC117" s="631">
        <f>N117*各種係数!J111*各種係数!$N$5</f>
        <v>0</v>
      </c>
      <c r="AD117" s="631">
        <f>V117*各種係数!J111*各種係数!$N$5</f>
        <v>0</v>
      </c>
      <c r="AE117" s="631">
        <f t="shared" si="8"/>
        <v>0</v>
      </c>
      <c r="AF117" s="631">
        <f>H117*各種係数!K111*各種係数!$N$5</f>
        <v>0</v>
      </c>
      <c r="AG117" s="631">
        <f>N117*各種係数!K111*各種係数!$N$5</f>
        <v>0</v>
      </c>
      <c r="AH117" s="631">
        <f>V117*各種係数!K111*各種係数!$N$5</f>
        <v>0</v>
      </c>
      <c r="AI117" s="631">
        <f t="shared" si="9"/>
        <v>0</v>
      </c>
    </row>
    <row r="118" spans="2:35" x14ac:dyDescent="0.15">
      <c r="B118" s="890" t="s">
        <v>672</v>
      </c>
      <c r="C118" s="891"/>
      <c r="D118" s="891"/>
      <c r="E118" s="891"/>
      <c r="F118" s="891"/>
      <c r="G118" s="582">
        <f t="shared" ref="G118:M118" si="10">SUM(G10:G117)</f>
        <v>0</v>
      </c>
      <c r="H118" s="582">
        <f t="shared" si="10"/>
        <v>0</v>
      </c>
      <c r="I118" s="633">
        <f t="shared" si="10"/>
        <v>0</v>
      </c>
      <c r="J118" s="633">
        <f t="shared" si="10"/>
        <v>0</v>
      </c>
      <c r="K118" s="633">
        <f t="shared" si="10"/>
        <v>0</v>
      </c>
      <c r="L118" s="633">
        <f t="shared" si="10"/>
        <v>0</v>
      </c>
      <c r="M118" s="633">
        <f t="shared" si="10"/>
        <v>0</v>
      </c>
      <c r="N118" s="633">
        <f>SUM(N10:N117)</f>
        <v>0</v>
      </c>
      <c r="O118" s="633">
        <f>SUM(O10:O117)</f>
        <v>0</v>
      </c>
      <c r="P118" s="633">
        <f>SUM(P10:P117)</f>
        <v>0</v>
      </c>
      <c r="Q118" s="630">
        <f>$I$4</f>
        <v>0</v>
      </c>
      <c r="R118" s="634">
        <f>(J118+P118)*Q118</f>
        <v>0</v>
      </c>
      <c r="S118" s="633">
        <f>SUM(S10:S117)</f>
        <v>0</v>
      </c>
      <c r="T118" s="633">
        <f>SUM(T10:T117)</f>
        <v>0</v>
      </c>
      <c r="U118" s="633">
        <f>SUM(U10:U117)</f>
        <v>0</v>
      </c>
      <c r="V118" s="633">
        <f>SUM(V10:V117)</f>
        <v>0</v>
      </c>
      <c r="W118" s="633">
        <f t="shared" ref="W118" si="11">SUM(W10:W117)</f>
        <v>0</v>
      </c>
      <c r="X118" s="633">
        <f t="shared" ref="X118:AI118" si="12">SUM(X10:X117)</f>
        <v>0</v>
      </c>
      <c r="Y118" s="633">
        <f t="shared" si="12"/>
        <v>0</v>
      </c>
      <c r="Z118" s="633">
        <f t="shared" si="12"/>
        <v>0</v>
      </c>
      <c r="AA118" s="633">
        <f t="shared" si="12"/>
        <v>0</v>
      </c>
      <c r="AB118" s="633">
        <f t="shared" si="12"/>
        <v>0</v>
      </c>
      <c r="AC118" s="633">
        <f t="shared" si="12"/>
        <v>0</v>
      </c>
      <c r="AD118" s="633">
        <f t="shared" si="12"/>
        <v>0</v>
      </c>
      <c r="AE118" s="633">
        <f t="shared" si="12"/>
        <v>0</v>
      </c>
      <c r="AF118" s="633">
        <f t="shared" si="12"/>
        <v>0</v>
      </c>
      <c r="AG118" s="633">
        <f t="shared" si="12"/>
        <v>0</v>
      </c>
      <c r="AH118" s="633">
        <f t="shared" si="12"/>
        <v>0</v>
      </c>
      <c r="AI118" s="633">
        <f t="shared" si="12"/>
        <v>0</v>
      </c>
    </row>
    <row r="119" spans="2:35" x14ac:dyDescent="0.15">
      <c r="B119" s="43"/>
      <c r="C119" s="43"/>
      <c r="D119" s="43"/>
      <c r="E119" s="43"/>
      <c r="F119" s="43"/>
      <c r="G119" s="43"/>
      <c r="H119" s="612"/>
      <c r="I119" s="43"/>
      <c r="J119" s="43"/>
      <c r="K119" s="612"/>
      <c r="L119" s="612"/>
      <c r="M119" s="612"/>
      <c r="N119" s="43"/>
      <c r="O119" s="43"/>
      <c r="P119" s="43"/>
      <c r="Q119" s="43"/>
      <c r="R119" s="43"/>
      <c r="S119" s="43"/>
      <c r="T119" s="612"/>
      <c r="U119" s="43"/>
      <c r="V119" s="43"/>
      <c r="W119" s="43"/>
      <c r="X119" s="43"/>
      <c r="Y119" s="43"/>
      <c r="Z119" s="43"/>
      <c r="AA119" s="43"/>
      <c r="AB119" s="43"/>
      <c r="AC119" s="43"/>
      <c r="AD119" s="43"/>
      <c r="AE119" s="43"/>
      <c r="AF119" s="43"/>
      <c r="AG119" s="43"/>
      <c r="AH119" s="43"/>
      <c r="AI119" s="43"/>
    </row>
  </sheetData>
  <sheetProtection formatCells="0" formatColumns="0" formatRows="0" sort="0" autoFilter="0"/>
  <mergeCells count="4">
    <mergeCell ref="G7:G8"/>
    <mergeCell ref="I4:K4"/>
    <mergeCell ref="I3:O3"/>
    <mergeCell ref="B118:F118"/>
  </mergeCells>
  <phoneticPr fontId="4"/>
  <pageMargins left="0.78740157480314965" right="0.78740157480314965" top="0.78740157480314965" bottom="0.98425196850393704" header="0" footer="0"/>
  <pageSetup paperSize="9" scale="41" orientation="landscape" r:id="rId1"/>
  <headerFooter alignWithMargins="0">
    <oddFooter>&amp;R&amp;A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B1:V117"/>
  <sheetViews>
    <sheetView zoomScaleNormal="100" zoomScaleSheetLayoutView="100" workbookViewId="0">
      <pane xSplit="3" ySplit="7" topLeftCell="D86" activePane="bottomRight" state="frozen"/>
      <selection pane="topRight"/>
      <selection pane="bottomLeft"/>
      <selection pane="bottomRight" activeCell="D108" sqref="D108"/>
    </sheetView>
  </sheetViews>
  <sheetFormatPr defaultColWidth="9.140625" defaultRowHeight="12" x14ac:dyDescent="0.15"/>
  <cols>
    <col min="1" max="1" width="2.28515625" style="108" customWidth="1"/>
    <col min="2" max="2" width="4.5703125" style="108" customWidth="1"/>
    <col min="3" max="3" width="25" style="108" customWidth="1"/>
    <col min="4" max="4" width="12.140625" style="108" customWidth="1"/>
    <col min="5" max="12" width="11.7109375" style="108" customWidth="1"/>
    <col min="13" max="20" width="10.140625" style="108" customWidth="1"/>
    <col min="21" max="21" width="10.7109375" style="108" customWidth="1"/>
    <col min="22" max="22" width="11.85546875" style="108" customWidth="1"/>
    <col min="23" max="16384" width="9.140625" style="108"/>
  </cols>
  <sheetData>
    <row r="1" spans="2:22" s="29" customFormat="1" ht="14.25" x14ac:dyDescent="0.15">
      <c r="D1" s="72" t="s">
        <v>987</v>
      </c>
    </row>
    <row r="2" spans="2:22" s="29" customFormat="1" ht="12.75" thickBot="1" x14ac:dyDescent="0.2"/>
    <row r="3" spans="2:22" s="29" customFormat="1" ht="12.75" thickBot="1" x14ac:dyDescent="0.2">
      <c r="D3" s="73" t="s">
        <v>988</v>
      </c>
      <c r="E3" s="74" t="str">
        <f>データ入力!L9</f>
        <v>購入者価格</v>
      </c>
      <c r="F3" s="75"/>
    </row>
    <row r="4" spans="2:22" s="29" customFormat="1" x14ac:dyDescent="0.15">
      <c r="V4" s="51" t="str">
        <f>"（単位："&amp;データ入力!L7&amp;"）"</f>
        <v>（単位：万円）</v>
      </c>
    </row>
    <row r="5" spans="2:22" s="29" customFormat="1" x14ac:dyDescent="0.15">
      <c r="B5" s="640"/>
      <c r="C5" s="641"/>
      <c r="D5" s="892" t="s">
        <v>989</v>
      </c>
      <c r="E5" s="76" t="s">
        <v>990</v>
      </c>
      <c r="F5" s="77"/>
      <c r="G5" s="78"/>
      <c r="H5" s="77"/>
      <c r="I5" s="77"/>
      <c r="J5" s="77"/>
      <c r="K5" s="77"/>
      <c r="L5" s="79"/>
      <c r="M5" s="76" t="s">
        <v>991</v>
      </c>
      <c r="N5" s="77"/>
      <c r="O5" s="78"/>
      <c r="P5" s="77"/>
      <c r="Q5" s="77"/>
      <c r="R5" s="77"/>
      <c r="S5" s="77"/>
      <c r="T5" s="79"/>
      <c r="U5" s="894" t="s">
        <v>992</v>
      </c>
      <c r="V5" s="894" t="s">
        <v>993</v>
      </c>
    </row>
    <row r="6" spans="2:22" s="29" customFormat="1" ht="12" customHeight="1" x14ac:dyDescent="0.15">
      <c r="B6" s="80"/>
      <c r="C6" s="81" t="s">
        <v>994</v>
      </c>
      <c r="D6" s="893"/>
      <c r="E6" s="82" t="s">
        <v>995</v>
      </c>
      <c r="F6" s="83" t="s">
        <v>996</v>
      </c>
      <c r="G6" s="83" t="s">
        <v>997</v>
      </c>
      <c r="H6" s="83" t="s">
        <v>998</v>
      </c>
      <c r="I6" s="83" t="s">
        <v>999</v>
      </c>
      <c r="J6" s="83" t="s">
        <v>1000</v>
      </c>
      <c r="K6" s="562" t="s">
        <v>1001</v>
      </c>
      <c r="L6" s="84" t="s">
        <v>1002</v>
      </c>
      <c r="M6" s="82" t="s">
        <v>1003</v>
      </c>
      <c r="N6" s="83" t="s">
        <v>1004</v>
      </c>
      <c r="O6" s="83" t="s">
        <v>1005</v>
      </c>
      <c r="P6" s="83" t="s">
        <v>1006</v>
      </c>
      <c r="Q6" s="83" t="s">
        <v>408</v>
      </c>
      <c r="R6" s="83" t="s">
        <v>1007</v>
      </c>
      <c r="S6" s="562" t="s">
        <v>1008</v>
      </c>
      <c r="T6" s="84" t="s">
        <v>418</v>
      </c>
      <c r="U6" s="896"/>
      <c r="V6" s="895"/>
    </row>
    <row r="7" spans="2:22" s="29" customFormat="1" ht="12" customHeight="1" x14ac:dyDescent="0.15">
      <c r="B7" s="85"/>
      <c r="C7" s="86"/>
      <c r="D7" s="87" t="s">
        <v>1009</v>
      </c>
      <c r="E7" s="88" t="s">
        <v>1010</v>
      </c>
      <c r="F7" s="89" t="s">
        <v>1011</v>
      </c>
      <c r="G7" s="89" t="s">
        <v>1012</v>
      </c>
      <c r="H7" s="89" t="s">
        <v>1013</v>
      </c>
      <c r="I7" s="89" t="s">
        <v>1014</v>
      </c>
      <c r="J7" s="89" t="s">
        <v>1015</v>
      </c>
      <c r="K7" s="89" t="s">
        <v>1016</v>
      </c>
      <c r="L7" s="90" t="s">
        <v>1017</v>
      </c>
      <c r="M7" s="88" t="s">
        <v>1018</v>
      </c>
      <c r="N7" s="89" t="s">
        <v>1019</v>
      </c>
      <c r="O7" s="89" t="s">
        <v>1020</v>
      </c>
      <c r="P7" s="89" t="s">
        <v>1021</v>
      </c>
      <c r="Q7" s="89" t="s">
        <v>1022</v>
      </c>
      <c r="R7" s="89" t="s">
        <v>1023</v>
      </c>
      <c r="S7" s="89" t="s">
        <v>1024</v>
      </c>
      <c r="T7" s="90" t="s">
        <v>1025</v>
      </c>
      <c r="U7" s="91" t="s">
        <v>1026</v>
      </c>
      <c r="V7" s="87" t="s">
        <v>1027</v>
      </c>
    </row>
    <row r="8" spans="2:22" s="29" customFormat="1" x14ac:dyDescent="0.15">
      <c r="B8" s="431" t="s">
        <v>117</v>
      </c>
      <c r="C8" s="432" t="s">
        <v>257</v>
      </c>
      <c r="D8" s="433">
        <f>IF($E$3="購入者価格",データ入力!S13," ")</f>
        <v>0</v>
      </c>
      <c r="E8" s="331">
        <v>0.18778745649610018</v>
      </c>
      <c r="F8" s="332">
        <v>0.25750789630358756</v>
      </c>
      <c r="G8" s="332">
        <v>7.5321321060176397E-4</v>
      </c>
      <c r="H8" s="332">
        <v>3.4233641933064503E-2</v>
      </c>
      <c r="I8" s="332">
        <v>2.3504921686635901E-3</v>
      </c>
      <c r="J8" s="332">
        <v>2.58684411278099E-4</v>
      </c>
      <c r="K8" s="332">
        <v>3.1397418603655702E-3</v>
      </c>
      <c r="L8" s="333">
        <v>5.9741041508443102E-3</v>
      </c>
      <c r="M8" s="100">
        <f t="shared" ref="M8:M70" si="0">IF($E$3="購入者価格",$D8*E8," ")</f>
        <v>0</v>
      </c>
      <c r="N8" s="101">
        <f t="shared" ref="N8" si="1">IF($E$3="購入者価格",$D8*F8," ")</f>
        <v>0</v>
      </c>
      <c r="O8" s="101">
        <f t="shared" ref="O8" si="2">IF($E$3="購入者価格",$D8*G8," ")</f>
        <v>0</v>
      </c>
      <c r="P8" s="101">
        <f t="shared" ref="P8" si="3">IF($E$3="購入者価格",$D8*H8," ")</f>
        <v>0</v>
      </c>
      <c r="Q8" s="101">
        <f t="shared" ref="Q8" si="4">IF($E$3="購入者価格",$D8*I8," ")</f>
        <v>0</v>
      </c>
      <c r="R8" s="101">
        <f t="shared" ref="R8" si="5">IF($E$3="購入者価格",$D8*J8," ")</f>
        <v>0</v>
      </c>
      <c r="S8" s="101">
        <f t="shared" ref="S8" si="6">IF($E$3="購入者価格",$D8*K8," ")</f>
        <v>0</v>
      </c>
      <c r="T8" s="102">
        <f t="shared" ref="T8" si="7">IF($E$3="購入者価格",$D8*L8," ")</f>
        <v>0</v>
      </c>
      <c r="U8" s="434"/>
      <c r="V8" s="435">
        <f>IF($E$3="購入者価格",D8-SUM(M8:T8)+U8,IF($E$3="生産者価格",データ入力!S13," "))</f>
        <v>0</v>
      </c>
    </row>
    <row r="9" spans="2:22" s="29" customFormat="1" x14ac:dyDescent="0.15">
      <c r="B9" s="92" t="s">
        <v>120</v>
      </c>
      <c r="C9" s="93" t="s">
        <v>261</v>
      </c>
      <c r="D9" s="94">
        <f>IF($E$3="購入者価格",データ入力!S14," ")</f>
        <v>0</v>
      </c>
      <c r="E9" s="328">
        <v>5.941624705268421E-2</v>
      </c>
      <c r="F9" s="329">
        <v>0.25181756832444929</v>
      </c>
      <c r="G9" s="329">
        <v>4.91788498159891E-5</v>
      </c>
      <c r="H9" s="329">
        <v>2.1067672829505099E-2</v>
      </c>
      <c r="I9" s="329">
        <v>3.2785899877326103E-5</v>
      </c>
      <c r="J9" s="329">
        <v>0</v>
      </c>
      <c r="K9" s="329">
        <v>1.27865009521572E-3</v>
      </c>
      <c r="L9" s="330">
        <v>1.46990117783345E-3</v>
      </c>
      <c r="M9" s="95">
        <f t="shared" si="0"/>
        <v>0</v>
      </c>
      <c r="N9" s="96">
        <f t="shared" ref="N9:N71" si="8">IF($E$3="購入者価格",$D9*F9," ")</f>
        <v>0</v>
      </c>
      <c r="O9" s="96">
        <f t="shared" ref="O9:O71" si="9">IF($E$3="購入者価格",$D9*G9," ")</f>
        <v>0</v>
      </c>
      <c r="P9" s="96">
        <f t="shared" ref="P9:P71" si="10">IF($E$3="購入者価格",$D9*H9," ")</f>
        <v>0</v>
      </c>
      <c r="Q9" s="96">
        <f t="shared" ref="Q9:Q71" si="11">IF($E$3="購入者価格",$D9*I9," ")</f>
        <v>0</v>
      </c>
      <c r="R9" s="96">
        <f t="shared" ref="R9:R71" si="12">IF($E$3="購入者価格",$D9*J9," ")</f>
        <v>0</v>
      </c>
      <c r="S9" s="96">
        <f t="shared" ref="S9:S71" si="13">IF($E$3="購入者価格",$D9*K9," ")</f>
        <v>0</v>
      </c>
      <c r="T9" s="97">
        <f t="shared" ref="T9:T71" si="14">IF($E$3="購入者価格",$D9*L9," ")</f>
        <v>0</v>
      </c>
      <c r="U9" s="98"/>
      <c r="V9" s="99">
        <f>IF($E$3="購入者価格",D9-SUM(M9:T9)+U9,IF($E$3="生産者価格",データ入力!S14," "))</f>
        <v>0</v>
      </c>
    </row>
    <row r="10" spans="2:22" s="29" customFormat="1" x14ac:dyDescent="0.15">
      <c r="B10" s="92" t="s">
        <v>124</v>
      </c>
      <c r="C10" s="93" t="s">
        <v>258</v>
      </c>
      <c r="D10" s="94">
        <f>IF($E$3="購入者価格",データ入力!S15," ")</f>
        <v>0</v>
      </c>
      <c r="E10" s="328">
        <v>0</v>
      </c>
      <c r="F10" s="329">
        <v>0</v>
      </c>
      <c r="G10" s="329">
        <v>0</v>
      </c>
      <c r="H10" s="329">
        <v>0</v>
      </c>
      <c r="I10" s="329">
        <v>0</v>
      </c>
      <c r="J10" s="329">
        <v>0</v>
      </c>
      <c r="K10" s="329">
        <v>0</v>
      </c>
      <c r="L10" s="330">
        <v>0</v>
      </c>
      <c r="M10" s="95">
        <f t="shared" si="0"/>
        <v>0</v>
      </c>
      <c r="N10" s="96">
        <f t="shared" si="8"/>
        <v>0</v>
      </c>
      <c r="O10" s="96">
        <f t="shared" si="9"/>
        <v>0</v>
      </c>
      <c r="P10" s="96">
        <f t="shared" si="10"/>
        <v>0</v>
      </c>
      <c r="Q10" s="96">
        <f t="shared" si="11"/>
        <v>0</v>
      </c>
      <c r="R10" s="96">
        <f t="shared" si="12"/>
        <v>0</v>
      </c>
      <c r="S10" s="96">
        <f t="shared" si="13"/>
        <v>0</v>
      </c>
      <c r="T10" s="97">
        <f t="shared" si="14"/>
        <v>0</v>
      </c>
      <c r="U10" s="98"/>
      <c r="V10" s="99">
        <f>IF($E$3="購入者価格",D10-SUM(M10:T10)+U10,IF($E$3="生産者価格",データ入力!S15," "))</f>
        <v>0</v>
      </c>
    </row>
    <row r="11" spans="2:22" s="29" customFormat="1" x14ac:dyDescent="0.15">
      <c r="B11" s="92" t="s">
        <v>127</v>
      </c>
      <c r="C11" s="93" t="s">
        <v>263</v>
      </c>
      <c r="D11" s="94">
        <f>IF($E$3="購入者価格",データ入力!S16," ")</f>
        <v>0</v>
      </c>
      <c r="E11" s="328">
        <v>0.23578043588333614</v>
      </c>
      <c r="F11" s="329">
        <v>0.24540351603120764</v>
      </c>
      <c r="G11" s="329">
        <v>6.2611271117692899E-5</v>
      </c>
      <c r="H11" s="329">
        <v>3.72128728773418E-3</v>
      </c>
      <c r="I11" s="329">
        <v>6.4489609251223599E-3</v>
      </c>
      <c r="J11" s="329">
        <v>1.06166937982175E-4</v>
      </c>
      <c r="K11" s="329">
        <v>9.2555792087024196E-4</v>
      </c>
      <c r="L11" s="330">
        <v>7.1077403864476503E-3</v>
      </c>
      <c r="M11" s="95">
        <f t="shared" si="0"/>
        <v>0</v>
      </c>
      <c r="N11" s="96">
        <f t="shared" si="8"/>
        <v>0</v>
      </c>
      <c r="O11" s="96">
        <f t="shared" si="9"/>
        <v>0</v>
      </c>
      <c r="P11" s="96">
        <f t="shared" si="10"/>
        <v>0</v>
      </c>
      <c r="Q11" s="96">
        <f t="shared" si="11"/>
        <v>0</v>
      </c>
      <c r="R11" s="96">
        <f t="shared" si="12"/>
        <v>0</v>
      </c>
      <c r="S11" s="96">
        <f t="shared" si="13"/>
        <v>0</v>
      </c>
      <c r="T11" s="97">
        <f t="shared" si="14"/>
        <v>0</v>
      </c>
      <c r="U11" s="98"/>
      <c r="V11" s="99">
        <f>IF($E$3="購入者価格",D11-SUM(M11:T11)+U11,IF($E$3="生産者価格",データ入力!S16," "))</f>
        <v>0</v>
      </c>
    </row>
    <row r="12" spans="2:22" s="29" customFormat="1" x14ac:dyDescent="0.15">
      <c r="B12" s="642" t="s">
        <v>130</v>
      </c>
      <c r="C12" s="436" t="s">
        <v>265</v>
      </c>
      <c r="D12" s="437">
        <f>IF($E$3="購入者価格",データ入力!S17," ")</f>
        <v>0</v>
      </c>
      <c r="E12" s="334">
        <v>0.15142715673205104</v>
      </c>
      <c r="F12" s="335">
        <v>0.32745153304132546</v>
      </c>
      <c r="G12" s="335">
        <v>7.6175966482574703E-6</v>
      </c>
      <c r="H12" s="335">
        <v>1.8734717196724399E-2</v>
      </c>
      <c r="I12" s="335">
        <v>3.7173871643496499E-4</v>
      </c>
      <c r="J12" s="335">
        <v>8.0746524471529202E-4</v>
      </c>
      <c r="K12" s="335">
        <v>2.0552275756998699E-3</v>
      </c>
      <c r="L12" s="336">
        <v>7.4439154446772002E-3</v>
      </c>
      <c r="M12" s="103">
        <f t="shared" si="0"/>
        <v>0</v>
      </c>
      <c r="N12" s="104">
        <f t="shared" si="8"/>
        <v>0</v>
      </c>
      <c r="O12" s="104">
        <f t="shared" si="9"/>
        <v>0</v>
      </c>
      <c r="P12" s="104">
        <f t="shared" si="10"/>
        <v>0</v>
      </c>
      <c r="Q12" s="104">
        <f t="shared" si="11"/>
        <v>0</v>
      </c>
      <c r="R12" s="104">
        <f t="shared" si="12"/>
        <v>0</v>
      </c>
      <c r="S12" s="104">
        <f t="shared" si="13"/>
        <v>0</v>
      </c>
      <c r="T12" s="105">
        <f t="shared" si="14"/>
        <v>0</v>
      </c>
      <c r="U12" s="106"/>
      <c r="V12" s="107">
        <f>IF($E$3="購入者価格",D12-SUM(M12:T12)+U12,IF($E$3="生産者価格",データ入力!S17," "))</f>
        <v>0</v>
      </c>
    </row>
    <row r="13" spans="2:22" s="29" customFormat="1" x14ac:dyDescent="0.15">
      <c r="B13" s="92" t="s">
        <v>133</v>
      </c>
      <c r="C13" s="93" t="s">
        <v>746</v>
      </c>
      <c r="D13" s="94">
        <f>IF($E$3="購入者価格",データ入力!S18," ")</f>
        <v>0</v>
      </c>
      <c r="E13" s="328">
        <v>0</v>
      </c>
      <c r="F13" s="329">
        <v>0.91935483870967738</v>
      </c>
      <c r="G13" s="329">
        <v>0</v>
      </c>
      <c r="H13" s="329">
        <v>0</v>
      </c>
      <c r="I13" s="329">
        <v>5.3763440860215101E-3</v>
      </c>
      <c r="J13" s="329">
        <v>0</v>
      </c>
      <c r="K13" s="329">
        <v>0</v>
      </c>
      <c r="L13" s="330">
        <v>0</v>
      </c>
      <c r="M13" s="95">
        <f t="shared" si="0"/>
        <v>0</v>
      </c>
      <c r="N13" s="96">
        <f t="shared" si="8"/>
        <v>0</v>
      </c>
      <c r="O13" s="96">
        <f t="shared" si="9"/>
        <v>0</v>
      </c>
      <c r="P13" s="96">
        <f t="shared" si="10"/>
        <v>0</v>
      </c>
      <c r="Q13" s="96">
        <f t="shared" si="11"/>
        <v>0</v>
      </c>
      <c r="R13" s="96">
        <f t="shared" si="12"/>
        <v>0</v>
      </c>
      <c r="S13" s="96">
        <f t="shared" si="13"/>
        <v>0</v>
      </c>
      <c r="T13" s="97">
        <f t="shared" si="14"/>
        <v>0</v>
      </c>
      <c r="U13" s="98"/>
      <c r="V13" s="99">
        <f>IF($E$3="購入者価格",D13-SUM(M13:T13)+U13,IF($E$3="生産者価格",データ入力!S19," "))</f>
        <v>0</v>
      </c>
    </row>
    <row r="14" spans="2:22" s="29" customFormat="1" x14ac:dyDescent="0.15">
      <c r="B14" s="92" t="s">
        <v>135</v>
      </c>
      <c r="C14" s="93" t="s">
        <v>749</v>
      </c>
      <c r="D14" s="94">
        <f>IF($E$3="購入者価格",データ入力!S19," ")</f>
        <v>0</v>
      </c>
      <c r="E14" s="328">
        <v>-4.0691759918616479E-4</v>
      </c>
      <c r="F14" s="329">
        <v>-4.0691759918616482E-2</v>
      </c>
      <c r="G14" s="329">
        <v>0</v>
      </c>
      <c r="H14" s="329">
        <v>-2.8484231943031501E-3</v>
      </c>
      <c r="I14" s="329">
        <v>0</v>
      </c>
      <c r="J14" s="329">
        <v>0</v>
      </c>
      <c r="K14" s="329">
        <v>-2.0345879959308199E-4</v>
      </c>
      <c r="L14" s="330">
        <v>-1.83112919633774E-3</v>
      </c>
      <c r="M14" s="95">
        <f t="shared" si="0"/>
        <v>0</v>
      </c>
      <c r="N14" s="96">
        <f t="shared" si="8"/>
        <v>0</v>
      </c>
      <c r="O14" s="96">
        <f t="shared" si="9"/>
        <v>0</v>
      </c>
      <c r="P14" s="96">
        <f t="shared" si="10"/>
        <v>0</v>
      </c>
      <c r="Q14" s="96">
        <f t="shared" si="11"/>
        <v>0</v>
      </c>
      <c r="R14" s="96">
        <f t="shared" si="12"/>
        <v>0</v>
      </c>
      <c r="S14" s="96">
        <f t="shared" si="13"/>
        <v>0</v>
      </c>
      <c r="T14" s="97">
        <f t="shared" si="14"/>
        <v>0</v>
      </c>
      <c r="U14" s="98"/>
      <c r="V14" s="99">
        <f>IF($E$3="購入者価格",D14-SUM(M14:T14)+U14,IF($E$3="生産者価格",データ入力!S20," "))</f>
        <v>0</v>
      </c>
    </row>
    <row r="15" spans="2:22" s="29" customFormat="1" x14ac:dyDescent="0.15">
      <c r="B15" s="92" t="s">
        <v>137</v>
      </c>
      <c r="C15" s="93" t="s">
        <v>272</v>
      </c>
      <c r="D15" s="94">
        <f>IF($E$3="購入者価格",データ入力!S20," ")</f>
        <v>0</v>
      </c>
      <c r="E15" s="328">
        <v>9.6218161657286402E-2</v>
      </c>
      <c r="F15" s="329">
        <v>0.29505176679644762</v>
      </c>
      <c r="G15" s="329">
        <v>1.8201973832427E-4</v>
      </c>
      <c r="H15" s="329">
        <v>2.0104828788814502E-2</v>
      </c>
      <c r="I15" s="329">
        <v>2.8898681981464599E-4</v>
      </c>
      <c r="J15" s="329">
        <v>3.8339267746734397E-5</v>
      </c>
      <c r="K15" s="329">
        <v>1.2916819234836899E-3</v>
      </c>
      <c r="L15" s="330">
        <v>4.7223645667333596E-3</v>
      </c>
      <c r="M15" s="95">
        <f t="shared" si="0"/>
        <v>0</v>
      </c>
      <c r="N15" s="96">
        <f t="shared" si="8"/>
        <v>0</v>
      </c>
      <c r="O15" s="96">
        <f t="shared" si="9"/>
        <v>0</v>
      </c>
      <c r="P15" s="96">
        <f t="shared" si="10"/>
        <v>0</v>
      </c>
      <c r="Q15" s="96">
        <f t="shared" si="11"/>
        <v>0</v>
      </c>
      <c r="R15" s="96">
        <f t="shared" si="12"/>
        <v>0</v>
      </c>
      <c r="S15" s="96">
        <f t="shared" si="13"/>
        <v>0</v>
      </c>
      <c r="T15" s="97">
        <f t="shared" si="14"/>
        <v>0</v>
      </c>
      <c r="U15" s="98"/>
      <c r="V15" s="99">
        <f>IF($E$3="購入者価格",D15-SUM(M15:T15)+U15,IF($E$3="生産者価格",データ入力!S21," "))</f>
        <v>0</v>
      </c>
    </row>
    <row r="16" spans="2:22" s="29" customFormat="1" x14ac:dyDescent="0.15">
      <c r="B16" s="92" t="s">
        <v>139</v>
      </c>
      <c r="C16" s="93" t="s">
        <v>273</v>
      </c>
      <c r="D16" s="94">
        <f>IF($E$3="購入者価格",データ入力!S21," ")</f>
        <v>0</v>
      </c>
      <c r="E16" s="328">
        <v>0.13732520286187799</v>
      </c>
      <c r="F16" s="329">
        <v>0.22268864616046158</v>
      </c>
      <c r="G16" s="329">
        <v>4.7948308551229001E-4</v>
      </c>
      <c r="H16" s="329">
        <v>3.5959197982185498E-2</v>
      </c>
      <c r="I16" s="329">
        <v>3.7225347831969198E-4</v>
      </c>
      <c r="J16" s="329">
        <v>1.6809698219825799E-5</v>
      </c>
      <c r="K16" s="329">
        <v>2.3861637747207599E-3</v>
      </c>
      <c r="L16" s="330">
        <v>4.4814113205726E-3</v>
      </c>
      <c r="M16" s="95">
        <f t="shared" si="0"/>
        <v>0</v>
      </c>
      <c r="N16" s="96">
        <f t="shared" si="8"/>
        <v>0</v>
      </c>
      <c r="O16" s="96">
        <f t="shared" si="9"/>
        <v>0</v>
      </c>
      <c r="P16" s="96">
        <f t="shared" si="10"/>
        <v>0</v>
      </c>
      <c r="Q16" s="96">
        <f t="shared" si="11"/>
        <v>0</v>
      </c>
      <c r="R16" s="96">
        <f t="shared" si="12"/>
        <v>0</v>
      </c>
      <c r="S16" s="96">
        <f t="shared" si="13"/>
        <v>0</v>
      </c>
      <c r="T16" s="97">
        <f t="shared" si="14"/>
        <v>0</v>
      </c>
      <c r="U16" s="98"/>
      <c r="V16" s="99">
        <f>IF($E$3="購入者価格",D16-SUM(M16:T16)+U16,IF($E$3="生産者価格",データ入力!S22," "))</f>
        <v>0</v>
      </c>
    </row>
    <row r="17" spans="2:22" s="29" customFormat="1" x14ac:dyDescent="0.15">
      <c r="B17" s="642" t="s">
        <v>140</v>
      </c>
      <c r="C17" s="436" t="s">
        <v>756</v>
      </c>
      <c r="D17" s="437">
        <f>IF($E$3="購入者価格",データ入力!S22," ")</f>
        <v>0</v>
      </c>
      <c r="E17" s="334">
        <v>0.166220025011933</v>
      </c>
      <c r="F17" s="335">
        <v>0.48882729233829575</v>
      </c>
      <c r="G17" s="335">
        <v>1.33325867084777E-4</v>
      </c>
      <c r="H17" s="335">
        <v>3.6067313563773802E-2</v>
      </c>
      <c r="I17" s="335">
        <v>4.0851045674775502E-3</v>
      </c>
      <c r="J17" s="335">
        <v>0</v>
      </c>
      <c r="K17" s="335">
        <v>2.1718783748110098E-3</v>
      </c>
      <c r="L17" s="336">
        <v>6.0703267283698801E-3</v>
      </c>
      <c r="M17" s="103">
        <f t="shared" si="0"/>
        <v>0</v>
      </c>
      <c r="N17" s="104">
        <f t="shared" si="8"/>
        <v>0</v>
      </c>
      <c r="O17" s="104">
        <f t="shared" si="9"/>
        <v>0</v>
      </c>
      <c r="P17" s="104">
        <f t="shared" si="10"/>
        <v>0</v>
      </c>
      <c r="Q17" s="104">
        <f t="shared" si="11"/>
        <v>0</v>
      </c>
      <c r="R17" s="104">
        <f t="shared" si="12"/>
        <v>0</v>
      </c>
      <c r="S17" s="104">
        <f t="shared" si="13"/>
        <v>0</v>
      </c>
      <c r="T17" s="105">
        <f t="shared" si="14"/>
        <v>0</v>
      </c>
      <c r="U17" s="106"/>
      <c r="V17" s="107">
        <f>IF($E$3="購入者価格",D17-SUM(M17:T17)+U17,IF($E$3="生産者価格",データ入力!S23," "))</f>
        <v>0</v>
      </c>
    </row>
    <row r="18" spans="2:22" s="29" customFormat="1" x14ac:dyDescent="0.15">
      <c r="B18" s="92" t="s">
        <v>142</v>
      </c>
      <c r="C18" s="93" t="s">
        <v>275</v>
      </c>
      <c r="D18" s="94">
        <f>IF($E$3="購入者価格",データ入力!S23," ")</f>
        <v>0</v>
      </c>
      <c r="E18" s="328">
        <v>1.12449575939356E-2</v>
      </c>
      <c r="F18" s="329">
        <v>0.17222275914951737</v>
      </c>
      <c r="G18" s="329">
        <v>2.8433062832478799E-4</v>
      </c>
      <c r="H18" s="329">
        <v>9.5606492530519605E-3</v>
      </c>
      <c r="I18" s="329">
        <v>2.6571525983356799E-4</v>
      </c>
      <c r="J18" s="329">
        <v>1.5300302869495301E-5</v>
      </c>
      <c r="K18" s="329">
        <v>7.9893081483548001E-4</v>
      </c>
      <c r="L18" s="330">
        <v>3.1176917147074899E-3</v>
      </c>
      <c r="M18" s="95">
        <f t="shared" si="0"/>
        <v>0</v>
      </c>
      <c r="N18" s="96">
        <f t="shared" si="8"/>
        <v>0</v>
      </c>
      <c r="O18" s="96">
        <f t="shared" si="9"/>
        <v>0</v>
      </c>
      <c r="P18" s="96">
        <f t="shared" si="10"/>
        <v>0</v>
      </c>
      <c r="Q18" s="96">
        <f t="shared" si="11"/>
        <v>0</v>
      </c>
      <c r="R18" s="96">
        <f t="shared" si="12"/>
        <v>0</v>
      </c>
      <c r="S18" s="96">
        <f t="shared" si="13"/>
        <v>0</v>
      </c>
      <c r="T18" s="97">
        <f t="shared" si="14"/>
        <v>0</v>
      </c>
      <c r="U18" s="98"/>
      <c r="V18" s="99">
        <f>IF($E$3="購入者価格",D18-SUM(M18:T18)+U18,IF($E$3="生産者価格",データ入力!S24," "))</f>
        <v>0</v>
      </c>
    </row>
    <row r="19" spans="2:22" s="29" customFormat="1" x14ac:dyDescent="0.15">
      <c r="B19" s="92" t="s">
        <v>143</v>
      </c>
      <c r="C19" s="93" t="s">
        <v>278</v>
      </c>
      <c r="D19" s="94">
        <f>IF($E$3="購入者価格",データ入力!S24," ")</f>
        <v>0</v>
      </c>
      <c r="E19" s="328">
        <v>8.8736813269172099E-2</v>
      </c>
      <c r="F19" s="329">
        <v>0.47324922081345527</v>
      </c>
      <c r="G19" s="329">
        <v>6.7193532880896898E-5</v>
      </c>
      <c r="H19" s="329">
        <v>5.8096562275483203E-3</v>
      </c>
      <c r="I19" s="329">
        <v>1.86074398747099E-4</v>
      </c>
      <c r="J19" s="329">
        <v>5.1687332985305302E-6</v>
      </c>
      <c r="K19" s="329">
        <v>3.6181133089713702E-4</v>
      </c>
      <c r="L19" s="330">
        <v>6.2334923580278203E-3</v>
      </c>
      <c r="M19" s="95">
        <f t="shared" si="0"/>
        <v>0</v>
      </c>
      <c r="N19" s="96">
        <f t="shared" si="8"/>
        <v>0</v>
      </c>
      <c r="O19" s="96">
        <f t="shared" si="9"/>
        <v>0</v>
      </c>
      <c r="P19" s="96">
        <f t="shared" si="10"/>
        <v>0</v>
      </c>
      <c r="Q19" s="96">
        <f t="shared" si="11"/>
        <v>0</v>
      </c>
      <c r="R19" s="96">
        <f t="shared" si="12"/>
        <v>0</v>
      </c>
      <c r="S19" s="96">
        <f t="shared" si="13"/>
        <v>0</v>
      </c>
      <c r="T19" s="97">
        <f t="shared" si="14"/>
        <v>0</v>
      </c>
      <c r="U19" s="98"/>
      <c r="V19" s="99">
        <f>IF($E$3="購入者価格",D19-SUM(M19:T19)+U19,IF($E$3="生産者価格",データ入力!S25," "))</f>
        <v>0</v>
      </c>
    </row>
    <row r="20" spans="2:22" s="29" customFormat="1" x14ac:dyDescent="0.15">
      <c r="B20" s="92" t="s">
        <v>144</v>
      </c>
      <c r="C20" s="93" t="s">
        <v>279</v>
      </c>
      <c r="D20" s="94">
        <f>IF($E$3="購入者価格",データ入力!S25," ")</f>
        <v>0</v>
      </c>
      <c r="E20" s="328">
        <v>0.12638275621119499</v>
      </c>
      <c r="F20" s="329">
        <v>0.41283978286604189</v>
      </c>
      <c r="G20" s="329">
        <v>1.68416338196733E-5</v>
      </c>
      <c r="H20" s="329">
        <v>2.3168280675932601E-2</v>
      </c>
      <c r="I20" s="329">
        <v>4.3335266056000602E-4</v>
      </c>
      <c r="J20" s="329">
        <v>5.7958450179427302E-5</v>
      </c>
      <c r="K20" s="329">
        <v>1.4221307895729599E-3</v>
      </c>
      <c r="L20" s="330">
        <v>4.1954252082787398E-3</v>
      </c>
      <c r="M20" s="95">
        <f t="shared" si="0"/>
        <v>0</v>
      </c>
      <c r="N20" s="96">
        <f t="shared" si="8"/>
        <v>0</v>
      </c>
      <c r="O20" s="96">
        <f t="shared" si="9"/>
        <v>0</v>
      </c>
      <c r="P20" s="96">
        <f t="shared" si="10"/>
        <v>0</v>
      </c>
      <c r="Q20" s="96">
        <f t="shared" si="11"/>
        <v>0</v>
      </c>
      <c r="R20" s="96">
        <f t="shared" si="12"/>
        <v>0</v>
      </c>
      <c r="S20" s="96">
        <f t="shared" si="13"/>
        <v>0</v>
      </c>
      <c r="T20" s="97">
        <f t="shared" si="14"/>
        <v>0</v>
      </c>
      <c r="U20" s="98"/>
      <c r="V20" s="99">
        <f>IF($E$3="購入者価格",D20-SUM(M20:T20)+U20,IF($E$3="生産者価格",データ入力!S26," "))</f>
        <v>0</v>
      </c>
    </row>
    <row r="21" spans="2:22" s="29" customFormat="1" x14ac:dyDescent="0.15">
      <c r="B21" s="92" t="s">
        <v>150</v>
      </c>
      <c r="C21" s="93" t="s">
        <v>766</v>
      </c>
      <c r="D21" s="94">
        <f>IF($E$3="購入者価格",データ入力!S26," ")</f>
        <v>0</v>
      </c>
      <c r="E21" s="328">
        <v>7.3534960034394095E-2</v>
      </c>
      <c r="F21" s="329">
        <v>0.45177366569275179</v>
      </c>
      <c r="G21" s="329">
        <v>1.4038412606494501E-4</v>
      </c>
      <c r="H21" s="329">
        <v>3.0498451387609302E-2</v>
      </c>
      <c r="I21" s="329">
        <v>7.5456467759908003E-4</v>
      </c>
      <c r="J21" s="329">
        <v>2.63220236371772E-5</v>
      </c>
      <c r="K21" s="329">
        <v>1.7548015758118199E-3</v>
      </c>
      <c r="L21" s="330">
        <v>3.0884507734287902E-3</v>
      </c>
      <c r="M21" s="95">
        <f t="shared" si="0"/>
        <v>0</v>
      </c>
      <c r="N21" s="96">
        <f t="shared" si="8"/>
        <v>0</v>
      </c>
      <c r="O21" s="96">
        <f t="shared" si="9"/>
        <v>0</v>
      </c>
      <c r="P21" s="96">
        <f t="shared" si="10"/>
        <v>0</v>
      </c>
      <c r="Q21" s="96">
        <f t="shared" si="11"/>
        <v>0</v>
      </c>
      <c r="R21" s="96">
        <f t="shared" si="12"/>
        <v>0</v>
      </c>
      <c r="S21" s="96">
        <f t="shared" si="13"/>
        <v>0</v>
      </c>
      <c r="T21" s="97">
        <f t="shared" si="14"/>
        <v>0</v>
      </c>
      <c r="U21" s="98"/>
      <c r="V21" s="99">
        <f>IF($E$3="購入者価格",D21-SUM(M21:T21)+U21,IF($E$3="生産者価格",データ入力!S29," "))</f>
        <v>0</v>
      </c>
    </row>
    <row r="22" spans="2:22" s="29" customFormat="1" x14ac:dyDescent="0.15">
      <c r="B22" s="642" t="s">
        <v>151</v>
      </c>
      <c r="C22" s="436" t="s">
        <v>283</v>
      </c>
      <c r="D22" s="437">
        <f>IF($E$3="購入者価格",データ入力!S27," ")</f>
        <v>0</v>
      </c>
      <c r="E22" s="334">
        <v>0.119422125357043</v>
      </c>
      <c r="F22" s="335">
        <v>0.58389926746274623</v>
      </c>
      <c r="G22" s="335">
        <v>5.5047330510288798E-5</v>
      </c>
      <c r="H22" s="335">
        <v>1.03855963562745E-2</v>
      </c>
      <c r="I22" s="335">
        <v>3.0581850283493701E-4</v>
      </c>
      <c r="J22" s="335">
        <v>1.6310320151196699E-5</v>
      </c>
      <c r="K22" s="335">
        <v>6.11637005669875E-4</v>
      </c>
      <c r="L22" s="336">
        <v>1.2436619115287499E-3</v>
      </c>
      <c r="M22" s="103">
        <f t="shared" si="0"/>
        <v>0</v>
      </c>
      <c r="N22" s="104">
        <f t="shared" si="8"/>
        <v>0</v>
      </c>
      <c r="O22" s="104">
        <f t="shared" si="9"/>
        <v>0</v>
      </c>
      <c r="P22" s="104">
        <f t="shared" si="10"/>
        <v>0</v>
      </c>
      <c r="Q22" s="104">
        <f t="shared" si="11"/>
        <v>0</v>
      </c>
      <c r="R22" s="104">
        <f t="shared" si="12"/>
        <v>0</v>
      </c>
      <c r="S22" s="104">
        <f t="shared" si="13"/>
        <v>0</v>
      </c>
      <c r="T22" s="105">
        <f t="shared" si="14"/>
        <v>0</v>
      </c>
      <c r="U22" s="106"/>
      <c r="V22" s="107">
        <f>IF($E$3="購入者価格",D22-SUM(M22:T22)+U22,IF($E$3="生産者価格",データ入力!S31," "))</f>
        <v>0</v>
      </c>
    </row>
    <row r="23" spans="2:22" s="29" customFormat="1" x14ac:dyDescent="0.15">
      <c r="B23" s="92" t="s">
        <v>153</v>
      </c>
      <c r="C23" s="93" t="s">
        <v>284</v>
      </c>
      <c r="D23" s="94">
        <f>IF($E$3="購入者価格",データ入力!S28," ")</f>
        <v>0</v>
      </c>
      <c r="E23" s="328">
        <v>0.62826868261246704</v>
      </c>
      <c r="F23" s="329">
        <v>5.4935555830957989</v>
      </c>
      <c r="G23" s="329">
        <v>8.8610732432767396E-3</v>
      </c>
      <c r="H23" s="329">
        <v>0.19339447267319401</v>
      </c>
      <c r="I23" s="329">
        <v>1.1339695129508E-2</v>
      </c>
      <c r="J23" s="329">
        <v>0</v>
      </c>
      <c r="K23" s="329">
        <v>1.7970008675176601E-2</v>
      </c>
      <c r="L23" s="330">
        <v>3.97818812740117E-2</v>
      </c>
      <c r="M23" s="95">
        <f t="shared" si="0"/>
        <v>0</v>
      </c>
      <c r="N23" s="96">
        <f t="shared" si="8"/>
        <v>0</v>
      </c>
      <c r="O23" s="96">
        <f t="shared" si="9"/>
        <v>0</v>
      </c>
      <c r="P23" s="96">
        <f t="shared" si="10"/>
        <v>0</v>
      </c>
      <c r="Q23" s="96">
        <f t="shared" si="11"/>
        <v>0</v>
      </c>
      <c r="R23" s="96">
        <f t="shared" si="12"/>
        <v>0</v>
      </c>
      <c r="S23" s="96">
        <f t="shared" si="13"/>
        <v>0</v>
      </c>
      <c r="T23" s="97">
        <f t="shared" si="14"/>
        <v>0</v>
      </c>
      <c r="U23" s="98"/>
      <c r="V23" s="99">
        <f>IF($E$3="購入者価格",D23-SUM(M23:T23)+U23,IF($E$3="生産者価格",データ入力!S32," "))</f>
        <v>0</v>
      </c>
    </row>
    <row r="24" spans="2:22" s="29" customFormat="1" x14ac:dyDescent="0.15">
      <c r="B24" s="92" t="s">
        <v>154</v>
      </c>
      <c r="C24" s="93" t="s">
        <v>285</v>
      </c>
      <c r="D24" s="94">
        <f>IF($E$3="購入者価格",データ入力!S29," ")</f>
        <v>0</v>
      </c>
      <c r="E24" s="328">
        <v>0.10847826820299999</v>
      </c>
      <c r="F24" s="329">
        <v>0.31318461545875559</v>
      </c>
      <c r="G24" s="329">
        <v>1.11321545779179E-3</v>
      </c>
      <c r="H24" s="329">
        <v>4.5208113461232602E-2</v>
      </c>
      <c r="I24" s="329">
        <v>3.1661582500831301E-3</v>
      </c>
      <c r="J24" s="329">
        <v>0</v>
      </c>
      <c r="K24" s="329">
        <v>3.35571008849501E-3</v>
      </c>
      <c r="L24" s="330">
        <v>9.6928457031971605E-3</v>
      </c>
      <c r="M24" s="95">
        <f t="shared" si="0"/>
        <v>0</v>
      </c>
      <c r="N24" s="96">
        <f t="shared" si="8"/>
        <v>0</v>
      </c>
      <c r="O24" s="96">
        <f t="shared" si="9"/>
        <v>0</v>
      </c>
      <c r="P24" s="96">
        <f t="shared" si="10"/>
        <v>0</v>
      </c>
      <c r="Q24" s="96">
        <f t="shared" si="11"/>
        <v>0</v>
      </c>
      <c r="R24" s="96">
        <f t="shared" si="12"/>
        <v>0</v>
      </c>
      <c r="S24" s="96">
        <f t="shared" si="13"/>
        <v>0</v>
      </c>
      <c r="T24" s="97">
        <f t="shared" si="14"/>
        <v>0</v>
      </c>
      <c r="U24" s="98"/>
      <c r="V24" s="99">
        <f>IF($E$3="購入者価格",D24-SUM(M24:T24)+U24,IF($E$3="生産者価格",データ入力!S33," "))</f>
        <v>0</v>
      </c>
    </row>
    <row r="25" spans="2:22" s="29" customFormat="1" x14ac:dyDescent="0.15">
      <c r="B25" s="92" t="s">
        <v>155</v>
      </c>
      <c r="C25" s="93" t="s">
        <v>772</v>
      </c>
      <c r="D25" s="94">
        <f>IF($E$3="購入者価格",データ入力!S30," ")</f>
        <v>0</v>
      </c>
      <c r="E25" s="328">
        <v>1.7422786584135801E-2</v>
      </c>
      <c r="F25" s="329">
        <v>0.58271311327465569</v>
      </c>
      <c r="G25" s="329">
        <v>3.1851529404270202E-5</v>
      </c>
      <c r="H25" s="329">
        <v>1.4428742820134399E-2</v>
      </c>
      <c r="I25" s="329">
        <v>0</v>
      </c>
      <c r="J25" s="329">
        <v>0</v>
      </c>
      <c r="K25" s="329">
        <v>7.53819529234395E-4</v>
      </c>
      <c r="L25" s="330">
        <v>5.2236508223003197E-3</v>
      </c>
      <c r="M25" s="95">
        <f t="shared" si="0"/>
        <v>0</v>
      </c>
      <c r="N25" s="96">
        <f t="shared" si="8"/>
        <v>0</v>
      </c>
      <c r="O25" s="96">
        <f t="shared" si="9"/>
        <v>0</v>
      </c>
      <c r="P25" s="96">
        <f t="shared" si="10"/>
        <v>0</v>
      </c>
      <c r="Q25" s="96">
        <f t="shared" si="11"/>
        <v>0</v>
      </c>
      <c r="R25" s="96">
        <f t="shared" si="12"/>
        <v>0</v>
      </c>
      <c r="S25" s="96">
        <f t="shared" si="13"/>
        <v>0</v>
      </c>
      <c r="T25" s="97">
        <f t="shared" si="14"/>
        <v>0</v>
      </c>
      <c r="U25" s="98"/>
      <c r="V25" s="99">
        <f>IF($E$3="購入者価格",D25-SUM(M25:T25)+U25,IF($E$3="生産者価格",データ入力!S34," "))</f>
        <v>0</v>
      </c>
    </row>
    <row r="26" spans="2:22" s="29" customFormat="1" x14ac:dyDescent="0.15">
      <c r="B26" s="92" t="s">
        <v>156</v>
      </c>
      <c r="C26" s="93" t="s">
        <v>288</v>
      </c>
      <c r="D26" s="94">
        <f>IF($E$3="購入者価格",データ入力!S31," ")</f>
        <v>0</v>
      </c>
      <c r="E26" s="328">
        <v>6.4199935086011004E-2</v>
      </c>
      <c r="F26" s="329">
        <v>0.48971113274910744</v>
      </c>
      <c r="G26" s="329">
        <v>2.59655955858487E-4</v>
      </c>
      <c r="H26" s="329">
        <v>1.4735475494969201E-2</v>
      </c>
      <c r="I26" s="329">
        <v>1.22687439143135E-2</v>
      </c>
      <c r="J26" s="329">
        <v>0</v>
      </c>
      <c r="K26" s="329">
        <v>1.10353781239857E-3</v>
      </c>
      <c r="L26" s="330">
        <v>3.76501135994807E-3</v>
      </c>
      <c r="M26" s="95">
        <f t="shared" si="0"/>
        <v>0</v>
      </c>
      <c r="N26" s="96">
        <f t="shared" si="8"/>
        <v>0</v>
      </c>
      <c r="O26" s="96">
        <f t="shared" si="9"/>
        <v>0</v>
      </c>
      <c r="P26" s="96">
        <f t="shared" si="10"/>
        <v>0</v>
      </c>
      <c r="Q26" s="96">
        <f t="shared" si="11"/>
        <v>0</v>
      </c>
      <c r="R26" s="96">
        <f t="shared" si="12"/>
        <v>0</v>
      </c>
      <c r="S26" s="96">
        <f t="shared" si="13"/>
        <v>0</v>
      </c>
      <c r="T26" s="97">
        <f t="shared" si="14"/>
        <v>0</v>
      </c>
      <c r="U26" s="98"/>
      <c r="V26" s="99">
        <f>IF($E$3="購入者価格",D26-SUM(M26:T26)+U26,IF($E$3="生産者価格",データ入力!S35," "))</f>
        <v>0</v>
      </c>
    </row>
    <row r="27" spans="2:22" s="29" customFormat="1" x14ac:dyDescent="0.15">
      <c r="B27" s="642" t="s">
        <v>158</v>
      </c>
      <c r="C27" s="436" t="s">
        <v>289</v>
      </c>
      <c r="D27" s="437">
        <f>IF($E$3="購入者価格",データ入力!S32," ")</f>
        <v>0</v>
      </c>
      <c r="E27" s="334">
        <v>6.8699027743153201E-2</v>
      </c>
      <c r="F27" s="335">
        <v>0.53548915559670929</v>
      </c>
      <c r="G27" s="335">
        <v>3.2052423519356101E-4</v>
      </c>
      <c r="H27" s="335">
        <v>7.6569678407350699E-3</v>
      </c>
      <c r="I27" s="335">
        <v>0</v>
      </c>
      <c r="J27" s="335">
        <v>7.1227607820791299E-5</v>
      </c>
      <c r="K27" s="335">
        <v>6.4104847038712201E-4</v>
      </c>
      <c r="L27" s="336">
        <v>2.42173866590691E-3</v>
      </c>
      <c r="M27" s="103">
        <f t="shared" si="0"/>
        <v>0</v>
      </c>
      <c r="N27" s="104">
        <f t="shared" si="8"/>
        <v>0</v>
      </c>
      <c r="O27" s="104">
        <f t="shared" si="9"/>
        <v>0</v>
      </c>
      <c r="P27" s="104">
        <f t="shared" si="10"/>
        <v>0</v>
      </c>
      <c r="Q27" s="104">
        <f t="shared" si="11"/>
        <v>0</v>
      </c>
      <c r="R27" s="104">
        <f t="shared" si="12"/>
        <v>0</v>
      </c>
      <c r="S27" s="104">
        <f t="shared" si="13"/>
        <v>0</v>
      </c>
      <c r="T27" s="105">
        <f t="shared" si="14"/>
        <v>0</v>
      </c>
      <c r="U27" s="106"/>
      <c r="V27" s="107">
        <f>IF($E$3="購入者価格",D27-SUM(M27:T27)+U27,IF($E$3="生産者価格",データ入力!S36," "))</f>
        <v>0</v>
      </c>
    </row>
    <row r="28" spans="2:22" s="29" customFormat="1" x14ac:dyDescent="0.15">
      <c r="B28" s="92" t="s">
        <v>160</v>
      </c>
      <c r="C28" s="93" t="s">
        <v>777</v>
      </c>
      <c r="D28" s="94">
        <f>IF($E$3="購入者価格",データ入力!S33," ")</f>
        <v>0</v>
      </c>
      <c r="E28" s="328">
        <v>0</v>
      </c>
      <c r="F28" s="329">
        <v>0</v>
      </c>
      <c r="G28" s="329">
        <v>0</v>
      </c>
      <c r="H28" s="329">
        <v>0</v>
      </c>
      <c r="I28" s="329">
        <v>0</v>
      </c>
      <c r="J28" s="329">
        <v>0</v>
      </c>
      <c r="K28" s="329">
        <v>0</v>
      </c>
      <c r="L28" s="330">
        <v>0</v>
      </c>
      <c r="M28" s="95">
        <f t="shared" si="0"/>
        <v>0</v>
      </c>
      <c r="N28" s="96">
        <f t="shared" si="8"/>
        <v>0</v>
      </c>
      <c r="O28" s="96">
        <f t="shared" si="9"/>
        <v>0</v>
      </c>
      <c r="P28" s="96">
        <f t="shared" si="10"/>
        <v>0</v>
      </c>
      <c r="Q28" s="96">
        <f t="shared" si="11"/>
        <v>0</v>
      </c>
      <c r="R28" s="96">
        <f t="shared" si="12"/>
        <v>0</v>
      </c>
      <c r="S28" s="96">
        <f t="shared" si="13"/>
        <v>0</v>
      </c>
      <c r="T28" s="97">
        <f t="shared" si="14"/>
        <v>0</v>
      </c>
      <c r="U28" s="98"/>
      <c r="V28" s="99">
        <f>IF($E$3="購入者価格",D28-SUM(M28:T28)+U28,IF($E$3="生産者価格",データ入力!S37," "))</f>
        <v>0</v>
      </c>
    </row>
    <row r="29" spans="2:22" s="29" customFormat="1" x14ac:dyDescent="0.15">
      <c r="B29" s="92" t="s">
        <v>162</v>
      </c>
      <c r="C29" s="93" t="s">
        <v>781</v>
      </c>
      <c r="D29" s="94">
        <f>IF($E$3="購入者価格",データ入力!S34," ")</f>
        <v>0</v>
      </c>
      <c r="E29" s="328">
        <v>2.6627218934911202E-2</v>
      </c>
      <c r="F29" s="329">
        <v>0.64201183431952658</v>
      </c>
      <c r="G29" s="329">
        <v>0</v>
      </c>
      <c r="H29" s="329">
        <v>2.9585798816567999E-3</v>
      </c>
      <c r="I29" s="329">
        <v>0</v>
      </c>
      <c r="J29" s="329">
        <v>0</v>
      </c>
      <c r="K29" s="329">
        <v>0</v>
      </c>
      <c r="L29" s="330">
        <v>0</v>
      </c>
      <c r="M29" s="95">
        <f t="shared" si="0"/>
        <v>0</v>
      </c>
      <c r="N29" s="96">
        <f t="shared" si="8"/>
        <v>0</v>
      </c>
      <c r="O29" s="96">
        <f t="shared" si="9"/>
        <v>0</v>
      </c>
      <c r="P29" s="96">
        <f t="shared" si="10"/>
        <v>0</v>
      </c>
      <c r="Q29" s="96">
        <f t="shared" si="11"/>
        <v>0</v>
      </c>
      <c r="R29" s="96">
        <f t="shared" si="12"/>
        <v>0</v>
      </c>
      <c r="S29" s="96">
        <f t="shared" si="13"/>
        <v>0</v>
      </c>
      <c r="T29" s="97">
        <f t="shared" si="14"/>
        <v>0</v>
      </c>
      <c r="U29" s="98"/>
      <c r="V29" s="99">
        <f>IF($E$3="購入者価格",D29-SUM(M29:T29)+U29,IF($E$3="生産者価格",データ入力!S38," "))</f>
        <v>0</v>
      </c>
    </row>
    <row r="30" spans="2:22" s="29" customFormat="1" x14ac:dyDescent="0.15">
      <c r="B30" s="92" t="s">
        <v>164</v>
      </c>
      <c r="C30" s="93" t="s">
        <v>292</v>
      </c>
      <c r="D30" s="94">
        <f>IF($E$3="購入者価格",データ入力!S35," ")</f>
        <v>0</v>
      </c>
      <c r="E30" s="328">
        <v>0</v>
      </c>
      <c r="F30" s="329">
        <v>0</v>
      </c>
      <c r="G30" s="329">
        <v>0</v>
      </c>
      <c r="H30" s="329">
        <v>0</v>
      </c>
      <c r="I30" s="329">
        <v>0</v>
      </c>
      <c r="J30" s="329">
        <v>0</v>
      </c>
      <c r="K30" s="329">
        <v>0</v>
      </c>
      <c r="L30" s="330">
        <v>0</v>
      </c>
      <c r="M30" s="95">
        <f t="shared" si="0"/>
        <v>0</v>
      </c>
      <c r="N30" s="96">
        <f t="shared" si="8"/>
        <v>0</v>
      </c>
      <c r="O30" s="96">
        <f t="shared" si="9"/>
        <v>0</v>
      </c>
      <c r="P30" s="96">
        <f t="shared" si="10"/>
        <v>0</v>
      </c>
      <c r="Q30" s="96">
        <f t="shared" si="11"/>
        <v>0</v>
      </c>
      <c r="R30" s="96">
        <f t="shared" si="12"/>
        <v>0</v>
      </c>
      <c r="S30" s="96">
        <f t="shared" si="13"/>
        <v>0</v>
      </c>
      <c r="T30" s="97">
        <f t="shared" si="14"/>
        <v>0</v>
      </c>
      <c r="U30" s="98"/>
      <c r="V30" s="99">
        <f>IF($E$3="購入者価格",D30-SUM(M30:T30)+U30,IF($E$3="生産者価格",データ入力!S39," "))</f>
        <v>0</v>
      </c>
    </row>
    <row r="31" spans="2:22" s="29" customFormat="1" x14ac:dyDescent="0.15">
      <c r="B31" s="92" t="s">
        <v>165</v>
      </c>
      <c r="C31" s="93" t="s">
        <v>293</v>
      </c>
      <c r="D31" s="94">
        <f>IF($E$3="購入者価格",データ入力!S36," ")</f>
        <v>0</v>
      </c>
      <c r="E31" s="328">
        <v>0</v>
      </c>
      <c r="F31" s="329">
        <v>0</v>
      </c>
      <c r="G31" s="329">
        <v>0</v>
      </c>
      <c r="H31" s="329">
        <v>0</v>
      </c>
      <c r="I31" s="329">
        <v>0</v>
      </c>
      <c r="J31" s="329">
        <v>0</v>
      </c>
      <c r="K31" s="329">
        <v>0</v>
      </c>
      <c r="L31" s="330">
        <v>0</v>
      </c>
      <c r="M31" s="95">
        <f t="shared" si="0"/>
        <v>0</v>
      </c>
      <c r="N31" s="96">
        <f t="shared" si="8"/>
        <v>0</v>
      </c>
      <c r="O31" s="96">
        <f t="shared" si="9"/>
        <v>0</v>
      </c>
      <c r="P31" s="96">
        <f t="shared" si="10"/>
        <v>0</v>
      </c>
      <c r="Q31" s="96">
        <f t="shared" si="11"/>
        <v>0</v>
      </c>
      <c r="R31" s="96">
        <f t="shared" si="12"/>
        <v>0</v>
      </c>
      <c r="S31" s="96">
        <f t="shared" si="13"/>
        <v>0</v>
      </c>
      <c r="T31" s="97">
        <f t="shared" si="14"/>
        <v>0</v>
      </c>
      <c r="U31" s="98"/>
      <c r="V31" s="99">
        <f>IF($E$3="購入者価格",D31-SUM(M31:T31)+U31,IF($E$3="生産者価格",データ入力!S40," "))</f>
        <v>0</v>
      </c>
    </row>
    <row r="32" spans="2:22" x14ac:dyDescent="0.15">
      <c r="B32" s="642" t="s">
        <v>166</v>
      </c>
      <c r="C32" s="436" t="s">
        <v>294</v>
      </c>
      <c r="D32" s="437">
        <f>IF($E$3="購入者価格",データ入力!S37," ")</f>
        <v>0</v>
      </c>
      <c r="E32" s="334">
        <v>7.4802968390399696E-2</v>
      </c>
      <c r="F32" s="335">
        <v>0.48350664600065757</v>
      </c>
      <c r="G32" s="335">
        <v>2.3296228453337101E-4</v>
      </c>
      <c r="H32" s="335">
        <v>1.30435395237424E-2</v>
      </c>
      <c r="I32" s="335">
        <v>2.22629279977455E-4</v>
      </c>
      <c r="J32" s="335">
        <v>1.4090460758066801E-5</v>
      </c>
      <c r="K32" s="335">
        <v>9.2245549762810602E-4</v>
      </c>
      <c r="L32" s="336">
        <v>1.37475928796205E-3</v>
      </c>
      <c r="M32" s="103">
        <f t="shared" si="0"/>
        <v>0</v>
      </c>
      <c r="N32" s="104">
        <f t="shared" si="8"/>
        <v>0</v>
      </c>
      <c r="O32" s="104">
        <f t="shared" si="9"/>
        <v>0</v>
      </c>
      <c r="P32" s="104">
        <f t="shared" si="10"/>
        <v>0</v>
      </c>
      <c r="Q32" s="104">
        <f t="shared" si="11"/>
        <v>0</v>
      </c>
      <c r="R32" s="104">
        <f t="shared" si="12"/>
        <v>0</v>
      </c>
      <c r="S32" s="104">
        <f t="shared" si="13"/>
        <v>0</v>
      </c>
      <c r="T32" s="105">
        <f t="shared" si="14"/>
        <v>0</v>
      </c>
      <c r="U32" s="106"/>
      <c r="V32" s="107">
        <f>IF($E$3="購入者価格",D32-SUM(M32:T32)+U32,IF($E$3="生産者価格",データ入力!S41," "))</f>
        <v>0</v>
      </c>
    </row>
    <row r="33" spans="2:22" x14ac:dyDescent="0.15">
      <c r="B33" s="92" t="s">
        <v>167</v>
      </c>
      <c r="C33" s="93" t="s">
        <v>789</v>
      </c>
      <c r="D33" s="94">
        <f>IF($E$3="購入者価格",データ入力!S38," ")</f>
        <v>0</v>
      </c>
      <c r="E33" s="328">
        <v>0.242700070267789</v>
      </c>
      <c r="F33" s="329">
        <v>0.38299023540671412</v>
      </c>
      <c r="G33" s="329">
        <v>1.22492982306498E-4</v>
      </c>
      <c r="H33" s="329">
        <v>7.8282208011896098E-3</v>
      </c>
      <c r="I33" s="329">
        <v>2.5097166008347102E-4</v>
      </c>
      <c r="J33" s="329">
        <v>5.1305961175496497E-6</v>
      </c>
      <c r="K33" s="329">
        <v>5.2203815496067705E-4</v>
      </c>
      <c r="L33" s="330">
        <v>1.5802236042052899E-3</v>
      </c>
      <c r="M33" s="95">
        <f t="shared" si="0"/>
        <v>0</v>
      </c>
      <c r="N33" s="96">
        <f t="shared" si="8"/>
        <v>0</v>
      </c>
      <c r="O33" s="96">
        <f t="shared" si="9"/>
        <v>0</v>
      </c>
      <c r="P33" s="96">
        <f t="shared" si="10"/>
        <v>0</v>
      </c>
      <c r="Q33" s="96">
        <f t="shared" si="11"/>
        <v>0</v>
      </c>
      <c r="R33" s="96">
        <f t="shared" si="12"/>
        <v>0</v>
      </c>
      <c r="S33" s="96">
        <f t="shared" si="13"/>
        <v>0</v>
      </c>
      <c r="T33" s="97">
        <f t="shared" si="14"/>
        <v>0</v>
      </c>
      <c r="U33" s="98"/>
      <c r="V33" s="99">
        <f>IF($E$3="購入者価格",D33-SUM(M33:T33)+U33,IF($E$3="生産者価格",データ入力!S42," "))</f>
        <v>0</v>
      </c>
    </row>
    <row r="34" spans="2:22" x14ac:dyDescent="0.15">
      <c r="B34" s="92" t="s">
        <v>168</v>
      </c>
      <c r="C34" s="93" t="s">
        <v>298</v>
      </c>
      <c r="D34" s="94">
        <f>IF($E$3="購入者価格",データ入力!S39," ")</f>
        <v>0</v>
      </c>
      <c r="E34" s="328">
        <v>5.3794440200825799E-2</v>
      </c>
      <c r="F34" s="329">
        <v>0.26855426308922264</v>
      </c>
      <c r="G34" s="329">
        <v>4.9012570638285401E-4</v>
      </c>
      <c r="H34" s="329">
        <v>6.7391059721678501E-3</v>
      </c>
      <c r="I34" s="329">
        <v>5.1784124532759596E-3</v>
      </c>
      <c r="J34" s="329">
        <v>1.6332079519588601E-7</v>
      </c>
      <c r="K34" s="329">
        <v>1.3624220735240799E-3</v>
      </c>
      <c r="L34" s="330">
        <v>3.4891854685649101E-3</v>
      </c>
      <c r="M34" s="95">
        <f t="shared" si="0"/>
        <v>0</v>
      </c>
      <c r="N34" s="96">
        <f t="shared" si="8"/>
        <v>0</v>
      </c>
      <c r="O34" s="96">
        <f t="shared" si="9"/>
        <v>0</v>
      </c>
      <c r="P34" s="96">
        <f t="shared" si="10"/>
        <v>0</v>
      </c>
      <c r="Q34" s="96">
        <f t="shared" si="11"/>
        <v>0</v>
      </c>
      <c r="R34" s="96">
        <f t="shared" si="12"/>
        <v>0</v>
      </c>
      <c r="S34" s="96">
        <f t="shared" si="13"/>
        <v>0</v>
      </c>
      <c r="T34" s="97">
        <f t="shared" si="14"/>
        <v>0</v>
      </c>
      <c r="U34" s="98"/>
      <c r="V34" s="99">
        <f>IF($E$3="購入者価格",D34-SUM(M34:T34)+U34,IF($E$3="生産者価格",データ入力!S43," "))</f>
        <v>0</v>
      </c>
    </row>
    <row r="35" spans="2:22" x14ac:dyDescent="0.15">
      <c r="B35" s="92" t="s">
        <v>169</v>
      </c>
      <c r="C35" s="93" t="s">
        <v>299</v>
      </c>
      <c r="D35" s="94">
        <f>IF($E$3="購入者価格",データ入力!S40," ")</f>
        <v>0</v>
      </c>
      <c r="E35" s="328">
        <v>0.36444444444444402</v>
      </c>
      <c r="F35" s="329">
        <v>2.96</v>
      </c>
      <c r="G35" s="329">
        <v>0</v>
      </c>
      <c r="H35" s="329">
        <v>0</v>
      </c>
      <c r="I35" s="329">
        <v>0</v>
      </c>
      <c r="J35" s="329">
        <v>0</v>
      </c>
      <c r="K35" s="329">
        <v>0</v>
      </c>
      <c r="L35" s="330">
        <v>4.4444444444444401E-3</v>
      </c>
      <c r="M35" s="95">
        <f t="shared" si="0"/>
        <v>0</v>
      </c>
      <c r="N35" s="96">
        <f t="shared" si="8"/>
        <v>0</v>
      </c>
      <c r="O35" s="96">
        <f t="shared" si="9"/>
        <v>0</v>
      </c>
      <c r="P35" s="96">
        <f t="shared" si="10"/>
        <v>0</v>
      </c>
      <c r="Q35" s="96">
        <f t="shared" si="11"/>
        <v>0</v>
      </c>
      <c r="R35" s="96">
        <f t="shared" si="12"/>
        <v>0</v>
      </c>
      <c r="S35" s="96">
        <f t="shared" si="13"/>
        <v>0</v>
      </c>
      <c r="T35" s="97">
        <f t="shared" si="14"/>
        <v>0</v>
      </c>
      <c r="U35" s="98"/>
      <c r="V35" s="99">
        <f>IF($E$3="購入者価格",D35-SUM(M35:T35)+U35,IF($E$3="生産者価格",データ入力!S44," "))</f>
        <v>0</v>
      </c>
    </row>
    <row r="36" spans="2:22" x14ac:dyDescent="0.15">
      <c r="B36" s="92" t="s">
        <v>170</v>
      </c>
      <c r="C36" s="93" t="s">
        <v>302</v>
      </c>
      <c r="D36" s="94">
        <f>IF($E$3="購入者価格",データ入力!S41," ")</f>
        <v>0</v>
      </c>
      <c r="E36" s="328">
        <v>8.7589293232838594E-2</v>
      </c>
      <c r="F36" s="329">
        <v>0.38553168089913631</v>
      </c>
      <c r="G36" s="329">
        <v>3.7538413464318703E-5</v>
      </c>
      <c r="H36" s="329">
        <v>6.6103117007234799E-2</v>
      </c>
      <c r="I36" s="329">
        <v>5.4887247795125502E-4</v>
      </c>
      <c r="J36" s="329">
        <v>3.34802066033113E-5</v>
      </c>
      <c r="K36" s="329">
        <v>3.4799123833138702E-3</v>
      </c>
      <c r="L36" s="330">
        <v>7.05417807614616E-3</v>
      </c>
      <c r="M36" s="95">
        <f t="shared" si="0"/>
        <v>0</v>
      </c>
      <c r="N36" s="96">
        <f t="shared" si="8"/>
        <v>0</v>
      </c>
      <c r="O36" s="96">
        <f t="shared" si="9"/>
        <v>0</v>
      </c>
      <c r="P36" s="96">
        <f t="shared" si="10"/>
        <v>0</v>
      </c>
      <c r="Q36" s="96">
        <f t="shared" si="11"/>
        <v>0</v>
      </c>
      <c r="R36" s="96">
        <f t="shared" si="12"/>
        <v>0</v>
      </c>
      <c r="S36" s="96">
        <f t="shared" si="13"/>
        <v>0</v>
      </c>
      <c r="T36" s="97">
        <f t="shared" si="14"/>
        <v>0</v>
      </c>
      <c r="U36" s="98"/>
      <c r="V36" s="99">
        <f>IF($E$3="購入者価格",D36-SUM(M36:T36)+U36,IF($E$3="生産者価格",データ入力!S45," "))</f>
        <v>0</v>
      </c>
    </row>
    <row r="37" spans="2:22" x14ac:dyDescent="0.15">
      <c r="B37" s="642" t="s">
        <v>171</v>
      </c>
      <c r="C37" s="436" t="s">
        <v>303</v>
      </c>
      <c r="D37" s="437">
        <f>IF($E$3="購入者価格",データ入力!S42," ")</f>
        <v>0</v>
      </c>
      <c r="E37" s="334">
        <v>0.104998507351295</v>
      </c>
      <c r="F37" s="335">
        <v>0.43941362228524516</v>
      </c>
      <c r="G37" s="335">
        <v>2.0990372415851901E-5</v>
      </c>
      <c r="H37" s="335">
        <v>9.6765616837077399E-3</v>
      </c>
      <c r="I37" s="335">
        <v>4.7578177475930997E-4</v>
      </c>
      <c r="J37" s="335">
        <v>2.6821031420255201E-5</v>
      </c>
      <c r="K37" s="335">
        <v>6.2271438167027396E-4</v>
      </c>
      <c r="L37" s="336">
        <v>1.0110362713635301E-3</v>
      </c>
      <c r="M37" s="103">
        <f t="shared" si="0"/>
        <v>0</v>
      </c>
      <c r="N37" s="104">
        <f t="shared" si="8"/>
        <v>0</v>
      </c>
      <c r="O37" s="104">
        <f t="shared" si="9"/>
        <v>0</v>
      </c>
      <c r="P37" s="104">
        <f t="shared" si="10"/>
        <v>0</v>
      </c>
      <c r="Q37" s="104">
        <f t="shared" si="11"/>
        <v>0</v>
      </c>
      <c r="R37" s="104">
        <f t="shared" si="12"/>
        <v>0</v>
      </c>
      <c r="S37" s="104">
        <f t="shared" si="13"/>
        <v>0</v>
      </c>
      <c r="T37" s="105">
        <f t="shared" si="14"/>
        <v>0</v>
      </c>
      <c r="U37" s="106"/>
      <c r="V37" s="107">
        <f>IF($E$3="購入者価格",D37-SUM(M37:T37)+U37,IF($E$3="生産者価格",データ入力!S46," "))</f>
        <v>0</v>
      </c>
    </row>
    <row r="38" spans="2:22" x14ac:dyDescent="0.15">
      <c r="B38" s="92" t="s">
        <v>172</v>
      </c>
      <c r="C38" s="93" t="s">
        <v>798</v>
      </c>
      <c r="D38" s="94">
        <f>IF($E$3="購入者価格",データ入力!S43," ")</f>
        <v>0</v>
      </c>
      <c r="E38" s="328">
        <v>0.130436807016555</v>
      </c>
      <c r="F38" s="329">
        <v>0.29544972779971745</v>
      </c>
      <c r="G38" s="329">
        <v>1.16403451913734E-5</v>
      </c>
      <c r="H38" s="329">
        <v>1.48831003017913E-2</v>
      </c>
      <c r="I38" s="329">
        <v>6.7575267084657204E-4</v>
      </c>
      <c r="J38" s="329">
        <v>3.18577868395483E-5</v>
      </c>
      <c r="K38" s="329">
        <v>9.3245291480370095E-4</v>
      </c>
      <c r="L38" s="330">
        <v>2.9045724501211199E-3</v>
      </c>
      <c r="M38" s="95">
        <f t="shared" si="0"/>
        <v>0</v>
      </c>
      <c r="N38" s="96">
        <f t="shared" si="8"/>
        <v>0</v>
      </c>
      <c r="O38" s="96">
        <f t="shared" si="9"/>
        <v>0</v>
      </c>
      <c r="P38" s="96">
        <f t="shared" si="10"/>
        <v>0</v>
      </c>
      <c r="Q38" s="96">
        <f t="shared" si="11"/>
        <v>0</v>
      </c>
      <c r="R38" s="96">
        <f t="shared" si="12"/>
        <v>0</v>
      </c>
      <c r="S38" s="96">
        <f t="shared" si="13"/>
        <v>0</v>
      </c>
      <c r="T38" s="97">
        <f t="shared" si="14"/>
        <v>0</v>
      </c>
      <c r="U38" s="98"/>
      <c r="V38" s="99">
        <f>IF($E$3="購入者価格",D38-SUM(M38:T38)+U38,IF($E$3="生産者価格",データ入力!S47," "))</f>
        <v>0</v>
      </c>
    </row>
    <row r="39" spans="2:22" x14ac:dyDescent="0.15">
      <c r="B39" s="92" t="s">
        <v>173</v>
      </c>
      <c r="C39" s="93" t="s">
        <v>306</v>
      </c>
      <c r="D39" s="94">
        <f>IF($E$3="購入者価格",データ入力!S44," ")</f>
        <v>0</v>
      </c>
      <c r="E39" s="328">
        <v>1.76474312304137E-2</v>
      </c>
      <c r="F39" s="329">
        <v>0.87754423728277042</v>
      </c>
      <c r="G39" s="329">
        <v>7.9136462916653505E-5</v>
      </c>
      <c r="H39" s="329">
        <v>9.6388211832483892E-3</v>
      </c>
      <c r="I39" s="329">
        <v>9.812921401665029E-4</v>
      </c>
      <c r="J39" s="329">
        <v>0</v>
      </c>
      <c r="K39" s="329">
        <v>6.1726441074989695E-4</v>
      </c>
      <c r="L39" s="330">
        <v>3.00718559083283E-3</v>
      </c>
      <c r="M39" s="95">
        <f t="shared" si="0"/>
        <v>0</v>
      </c>
      <c r="N39" s="96">
        <f t="shared" si="8"/>
        <v>0</v>
      </c>
      <c r="O39" s="96">
        <f t="shared" si="9"/>
        <v>0</v>
      </c>
      <c r="P39" s="96">
        <f t="shared" si="10"/>
        <v>0</v>
      </c>
      <c r="Q39" s="96">
        <f t="shared" si="11"/>
        <v>0</v>
      </c>
      <c r="R39" s="96">
        <f t="shared" si="12"/>
        <v>0</v>
      </c>
      <c r="S39" s="96">
        <f t="shared" si="13"/>
        <v>0</v>
      </c>
      <c r="T39" s="97">
        <f t="shared" si="14"/>
        <v>0</v>
      </c>
      <c r="U39" s="98"/>
      <c r="V39" s="99">
        <f>IF($E$3="購入者価格",D39-SUM(M39:T39)+U39,IF($E$3="生産者価格",データ入力!S48," "))</f>
        <v>0</v>
      </c>
    </row>
    <row r="40" spans="2:22" x14ac:dyDescent="0.15">
      <c r="B40" s="92" t="s">
        <v>174</v>
      </c>
      <c r="C40" s="93" t="s">
        <v>307</v>
      </c>
      <c r="D40" s="94">
        <f>IF($E$3="購入者価格",データ入力!S45," ")</f>
        <v>0</v>
      </c>
      <c r="E40" s="328">
        <v>0.16936572199730099</v>
      </c>
      <c r="F40" s="329">
        <v>0.23346828609986506</v>
      </c>
      <c r="G40" s="329">
        <v>3.3738191632928501E-4</v>
      </c>
      <c r="H40" s="329">
        <v>4.5209176788124202E-2</v>
      </c>
      <c r="I40" s="329">
        <v>1.3495276653171399E-2</v>
      </c>
      <c r="J40" s="329">
        <v>0</v>
      </c>
      <c r="K40" s="329">
        <v>4.0485829959514196E-3</v>
      </c>
      <c r="L40" s="330">
        <v>1.0121457489878499E-3</v>
      </c>
      <c r="M40" s="95">
        <f t="shared" si="0"/>
        <v>0</v>
      </c>
      <c r="N40" s="96">
        <f t="shared" si="8"/>
        <v>0</v>
      </c>
      <c r="O40" s="96">
        <f t="shared" si="9"/>
        <v>0</v>
      </c>
      <c r="P40" s="96">
        <f t="shared" si="10"/>
        <v>0</v>
      </c>
      <c r="Q40" s="96">
        <f t="shared" si="11"/>
        <v>0</v>
      </c>
      <c r="R40" s="96">
        <f t="shared" si="12"/>
        <v>0</v>
      </c>
      <c r="S40" s="96">
        <f t="shared" si="13"/>
        <v>0</v>
      </c>
      <c r="T40" s="97">
        <f t="shared" si="14"/>
        <v>0</v>
      </c>
      <c r="U40" s="98"/>
      <c r="V40" s="99">
        <f>IF($E$3="購入者価格",D40-SUM(M40:T40)+U40,IF($E$3="生産者価格",データ入力!S49," "))</f>
        <v>0</v>
      </c>
    </row>
    <row r="41" spans="2:22" x14ac:dyDescent="0.15">
      <c r="B41" s="92" t="s">
        <v>175</v>
      </c>
      <c r="C41" s="93" t="s">
        <v>308</v>
      </c>
      <c r="D41" s="94">
        <f>IF($E$3="購入者価格",データ入力!S46," ")</f>
        <v>0</v>
      </c>
      <c r="E41" s="328">
        <v>0.1019640127014</v>
      </c>
      <c r="F41" s="329">
        <v>0.56575326355403976</v>
      </c>
      <c r="G41" s="329">
        <v>2.3521110196401301E-5</v>
      </c>
      <c r="H41" s="329">
        <v>1.23485828531107E-2</v>
      </c>
      <c r="I41" s="329">
        <v>1.4583088321768801E-3</v>
      </c>
      <c r="J41" s="329">
        <v>2.3521110196401301E-5</v>
      </c>
      <c r="K41" s="329">
        <v>7.5267552628484097E-4</v>
      </c>
      <c r="L41" s="330">
        <v>9.1732329765965002E-4</v>
      </c>
      <c r="M41" s="95">
        <f t="shared" si="0"/>
        <v>0</v>
      </c>
      <c r="N41" s="96">
        <f t="shared" si="8"/>
        <v>0</v>
      </c>
      <c r="O41" s="96">
        <f t="shared" si="9"/>
        <v>0</v>
      </c>
      <c r="P41" s="96">
        <f t="shared" si="10"/>
        <v>0</v>
      </c>
      <c r="Q41" s="96">
        <f t="shared" si="11"/>
        <v>0</v>
      </c>
      <c r="R41" s="96">
        <f t="shared" si="12"/>
        <v>0</v>
      </c>
      <c r="S41" s="96">
        <f t="shared" si="13"/>
        <v>0</v>
      </c>
      <c r="T41" s="97">
        <f t="shared" si="14"/>
        <v>0</v>
      </c>
      <c r="U41" s="98"/>
      <c r="V41" s="99">
        <f>IF($E$3="購入者価格",D41-SUM(M41:T41)+U41,IF($E$3="生産者価格",データ入力!S50," "))</f>
        <v>0</v>
      </c>
    </row>
    <row r="42" spans="2:22" x14ac:dyDescent="0.15">
      <c r="B42" s="438" t="s">
        <v>176</v>
      </c>
      <c r="C42" s="643" t="s">
        <v>309</v>
      </c>
      <c r="D42" s="437">
        <f>IF($E$3="購入者価格",データ入力!S47," ")</f>
        <v>0</v>
      </c>
      <c r="E42" s="334">
        <v>9.0194660231311202E-2</v>
      </c>
      <c r="F42" s="335">
        <v>0.28146102970324599</v>
      </c>
      <c r="G42" s="335">
        <v>6.9546349164400602E-6</v>
      </c>
      <c r="H42" s="335">
        <v>2.7178713253447801E-2</v>
      </c>
      <c r="I42" s="335">
        <v>1.7525679989429E-3</v>
      </c>
      <c r="J42" s="335">
        <v>6.9546349164400602E-6</v>
      </c>
      <c r="K42" s="335">
        <v>1.4882918721181701E-3</v>
      </c>
      <c r="L42" s="336">
        <v>1.44656406261953E-3</v>
      </c>
      <c r="M42" s="103">
        <f t="shared" si="0"/>
        <v>0</v>
      </c>
      <c r="N42" s="104">
        <f t="shared" si="8"/>
        <v>0</v>
      </c>
      <c r="O42" s="104">
        <f t="shared" si="9"/>
        <v>0</v>
      </c>
      <c r="P42" s="104">
        <f t="shared" si="10"/>
        <v>0</v>
      </c>
      <c r="Q42" s="104">
        <f t="shared" si="11"/>
        <v>0</v>
      </c>
      <c r="R42" s="104">
        <f t="shared" si="12"/>
        <v>0</v>
      </c>
      <c r="S42" s="104">
        <f t="shared" si="13"/>
        <v>0</v>
      </c>
      <c r="T42" s="105">
        <f t="shared" si="14"/>
        <v>0</v>
      </c>
      <c r="U42" s="106"/>
      <c r="V42" s="107">
        <f>IF($E$3="購入者価格",D42-SUM(M42:T42)+U42,IF($E$3="生産者価格",データ入力!S51," "))</f>
        <v>0</v>
      </c>
    </row>
    <row r="43" spans="2:22" x14ac:dyDescent="0.15">
      <c r="B43" s="109" t="s">
        <v>177</v>
      </c>
      <c r="C43" s="644" t="s">
        <v>312</v>
      </c>
      <c r="D43" s="94">
        <f>IF($E$3="購入者価格",データ入力!S48," ")</f>
        <v>0</v>
      </c>
      <c r="E43" s="328">
        <v>0</v>
      </c>
      <c r="F43" s="329">
        <v>0</v>
      </c>
      <c r="G43" s="329">
        <v>0</v>
      </c>
      <c r="H43" s="329">
        <v>0</v>
      </c>
      <c r="I43" s="329">
        <v>0</v>
      </c>
      <c r="J43" s="329">
        <v>0</v>
      </c>
      <c r="K43" s="329">
        <v>0</v>
      </c>
      <c r="L43" s="330">
        <v>0</v>
      </c>
      <c r="M43" s="95">
        <f t="shared" si="0"/>
        <v>0</v>
      </c>
      <c r="N43" s="96">
        <f t="shared" si="8"/>
        <v>0</v>
      </c>
      <c r="O43" s="96">
        <f t="shared" si="9"/>
        <v>0</v>
      </c>
      <c r="P43" s="96">
        <f t="shared" si="10"/>
        <v>0</v>
      </c>
      <c r="Q43" s="96">
        <f t="shared" si="11"/>
        <v>0</v>
      </c>
      <c r="R43" s="96">
        <f t="shared" si="12"/>
        <v>0</v>
      </c>
      <c r="S43" s="96">
        <f t="shared" si="13"/>
        <v>0</v>
      </c>
      <c r="T43" s="97">
        <f t="shared" si="14"/>
        <v>0</v>
      </c>
      <c r="U43" s="98"/>
      <c r="V43" s="99">
        <f>IF($E$3="購入者価格",D43-SUM(M43:T43)+U43,IF($E$3="生産者価格",データ入力!S52," "))</f>
        <v>0</v>
      </c>
    </row>
    <row r="44" spans="2:22" x14ac:dyDescent="0.15">
      <c r="B44" s="109" t="s">
        <v>178</v>
      </c>
      <c r="C44" s="644" t="s">
        <v>313</v>
      </c>
      <c r="D44" s="94">
        <f>IF($E$3="購入者価格",データ入力!S49," ")</f>
        <v>0</v>
      </c>
      <c r="E44" s="328">
        <v>0</v>
      </c>
      <c r="F44" s="329">
        <v>0</v>
      </c>
      <c r="G44" s="329">
        <v>0</v>
      </c>
      <c r="H44" s="329">
        <v>0</v>
      </c>
      <c r="I44" s="329">
        <v>0</v>
      </c>
      <c r="J44" s="329">
        <v>0</v>
      </c>
      <c r="K44" s="329">
        <v>0</v>
      </c>
      <c r="L44" s="330">
        <v>0</v>
      </c>
      <c r="M44" s="95">
        <f t="shared" si="0"/>
        <v>0</v>
      </c>
      <c r="N44" s="96">
        <f t="shared" si="8"/>
        <v>0</v>
      </c>
      <c r="O44" s="96">
        <f t="shared" si="9"/>
        <v>0</v>
      </c>
      <c r="P44" s="96">
        <f t="shared" si="10"/>
        <v>0</v>
      </c>
      <c r="Q44" s="96">
        <f t="shared" si="11"/>
        <v>0</v>
      </c>
      <c r="R44" s="96">
        <f t="shared" si="12"/>
        <v>0</v>
      </c>
      <c r="S44" s="96">
        <f t="shared" si="13"/>
        <v>0</v>
      </c>
      <c r="T44" s="97">
        <f t="shared" si="14"/>
        <v>0</v>
      </c>
      <c r="U44" s="98"/>
      <c r="V44" s="99">
        <f>IF($E$3="購入者価格",D44-SUM(M44:T44)+U44,IF($E$3="生産者価格",データ入力!S53," "))</f>
        <v>0</v>
      </c>
    </row>
    <row r="45" spans="2:22" x14ac:dyDescent="0.15">
      <c r="B45" s="109" t="s">
        <v>179</v>
      </c>
      <c r="C45" s="644" t="s">
        <v>804</v>
      </c>
      <c r="D45" s="94">
        <f>IF($E$3="購入者価格",データ入力!S50," ")</f>
        <v>0</v>
      </c>
      <c r="E45" s="328">
        <v>1.72413793103448E-2</v>
      </c>
      <c r="F45" s="329">
        <v>0.34482758620689702</v>
      </c>
      <c r="G45" s="329">
        <v>0</v>
      </c>
      <c r="H45" s="329">
        <v>1.72413793103448E-2</v>
      </c>
      <c r="I45" s="329">
        <v>0</v>
      </c>
      <c r="J45" s="329">
        <v>0</v>
      </c>
      <c r="K45" s="329">
        <v>0</v>
      </c>
      <c r="L45" s="330">
        <v>0</v>
      </c>
      <c r="M45" s="95">
        <f t="shared" si="0"/>
        <v>0</v>
      </c>
      <c r="N45" s="96">
        <f t="shared" si="8"/>
        <v>0</v>
      </c>
      <c r="O45" s="96">
        <f t="shared" si="9"/>
        <v>0</v>
      </c>
      <c r="P45" s="96">
        <f t="shared" si="10"/>
        <v>0</v>
      </c>
      <c r="Q45" s="96">
        <f t="shared" si="11"/>
        <v>0</v>
      </c>
      <c r="R45" s="96">
        <f t="shared" si="12"/>
        <v>0</v>
      </c>
      <c r="S45" s="96">
        <f t="shared" si="13"/>
        <v>0</v>
      </c>
      <c r="T45" s="97">
        <f t="shared" si="14"/>
        <v>0</v>
      </c>
      <c r="U45" s="98"/>
      <c r="V45" s="99">
        <f>IF($E$3="購入者価格",D45-SUM(M45:T45)+U45,IF($E$3="生産者価格",データ入力!S54," "))</f>
        <v>0</v>
      </c>
    </row>
    <row r="46" spans="2:22" x14ac:dyDescent="0.15">
      <c r="B46" s="109" t="s">
        <v>180</v>
      </c>
      <c r="C46" s="644" t="s">
        <v>315</v>
      </c>
      <c r="D46" s="94">
        <f>IF($E$3="購入者価格",データ入力!S51," ")</f>
        <v>0</v>
      </c>
      <c r="E46" s="328">
        <v>0</v>
      </c>
      <c r="F46" s="329">
        <v>0</v>
      </c>
      <c r="G46" s="329">
        <v>0</v>
      </c>
      <c r="H46" s="329">
        <v>0</v>
      </c>
      <c r="I46" s="329">
        <v>0</v>
      </c>
      <c r="J46" s="329">
        <v>0</v>
      </c>
      <c r="K46" s="329">
        <v>0</v>
      </c>
      <c r="L46" s="330">
        <v>0</v>
      </c>
      <c r="M46" s="95">
        <f t="shared" si="0"/>
        <v>0</v>
      </c>
      <c r="N46" s="96">
        <f t="shared" si="8"/>
        <v>0</v>
      </c>
      <c r="O46" s="96">
        <f t="shared" si="9"/>
        <v>0</v>
      </c>
      <c r="P46" s="96">
        <f t="shared" si="10"/>
        <v>0</v>
      </c>
      <c r="Q46" s="96">
        <f t="shared" si="11"/>
        <v>0</v>
      </c>
      <c r="R46" s="96">
        <f t="shared" si="12"/>
        <v>0</v>
      </c>
      <c r="S46" s="96">
        <f t="shared" si="13"/>
        <v>0</v>
      </c>
      <c r="T46" s="97">
        <f t="shared" si="14"/>
        <v>0</v>
      </c>
      <c r="U46" s="98"/>
      <c r="V46" s="99">
        <f>IF($E$3="購入者価格",D46-SUM(M46:T46)+U46,IF($E$3="生産者価格",データ入力!S55," "))</f>
        <v>0</v>
      </c>
    </row>
    <row r="47" spans="2:22" x14ac:dyDescent="0.15">
      <c r="B47" s="438" t="s">
        <v>181</v>
      </c>
      <c r="C47" s="645" t="s">
        <v>318</v>
      </c>
      <c r="D47" s="437">
        <f>IF($E$3="購入者価格",データ入力!S52," ")</f>
        <v>0</v>
      </c>
      <c r="E47" s="334">
        <v>4.1722613321298799E-2</v>
      </c>
      <c r="F47" s="335">
        <v>0.53822953134390406</v>
      </c>
      <c r="G47" s="335">
        <v>4.6916994899452403E-5</v>
      </c>
      <c r="H47" s="335">
        <v>8.8494388950824295E-3</v>
      </c>
      <c r="I47" s="335">
        <v>6.0992093369288095E-4</v>
      </c>
      <c r="J47" s="335">
        <v>2.2341426142596399E-6</v>
      </c>
      <c r="K47" s="335">
        <v>5.0491623082267803E-4</v>
      </c>
      <c r="L47" s="336">
        <v>5.6121662470202099E-3</v>
      </c>
      <c r="M47" s="103">
        <f t="shared" si="0"/>
        <v>0</v>
      </c>
      <c r="N47" s="104">
        <f t="shared" si="8"/>
        <v>0</v>
      </c>
      <c r="O47" s="104">
        <f t="shared" si="9"/>
        <v>0</v>
      </c>
      <c r="P47" s="104">
        <f t="shared" si="10"/>
        <v>0</v>
      </c>
      <c r="Q47" s="104">
        <f t="shared" si="11"/>
        <v>0</v>
      </c>
      <c r="R47" s="104">
        <f t="shared" si="12"/>
        <v>0</v>
      </c>
      <c r="S47" s="104">
        <f t="shared" si="13"/>
        <v>0</v>
      </c>
      <c r="T47" s="105">
        <f t="shared" si="14"/>
        <v>0</v>
      </c>
      <c r="U47" s="106"/>
      <c r="V47" s="107">
        <f>IF($E$3="購入者価格",D47-SUM(M47:T47)+U47,IF($E$3="生産者価格",データ入力!S56," "))</f>
        <v>0</v>
      </c>
    </row>
    <row r="48" spans="2:22" x14ac:dyDescent="0.15">
      <c r="B48" s="109" t="s">
        <v>182</v>
      </c>
      <c r="C48" s="644" t="s">
        <v>319</v>
      </c>
      <c r="D48" s="94">
        <f>IF($E$3="購入者価格",データ入力!S53," ")</f>
        <v>0</v>
      </c>
      <c r="E48" s="328">
        <v>4.4243189072823097E-2</v>
      </c>
      <c r="F48" s="329">
        <v>0.46284611387424801</v>
      </c>
      <c r="G48" s="329">
        <v>0</v>
      </c>
      <c r="H48" s="329">
        <v>9.7245935713755494E-3</v>
      </c>
      <c r="I48" s="329">
        <v>6.6810184841511403E-4</v>
      </c>
      <c r="J48" s="329">
        <v>0</v>
      </c>
      <c r="K48" s="329">
        <v>5.1963477098953301E-4</v>
      </c>
      <c r="L48" s="330">
        <v>6.2356172518744004E-3</v>
      </c>
      <c r="M48" s="95">
        <f t="shared" si="0"/>
        <v>0</v>
      </c>
      <c r="N48" s="96">
        <f t="shared" si="8"/>
        <v>0</v>
      </c>
      <c r="O48" s="96">
        <f t="shared" si="9"/>
        <v>0</v>
      </c>
      <c r="P48" s="96">
        <f t="shared" si="10"/>
        <v>0</v>
      </c>
      <c r="Q48" s="96">
        <f t="shared" si="11"/>
        <v>0</v>
      </c>
      <c r="R48" s="96">
        <f t="shared" si="12"/>
        <v>0</v>
      </c>
      <c r="S48" s="96">
        <f t="shared" si="13"/>
        <v>0</v>
      </c>
      <c r="T48" s="97">
        <f t="shared" si="14"/>
        <v>0</v>
      </c>
      <c r="U48" s="98"/>
      <c r="V48" s="99">
        <f>IF($E$3="購入者価格",D48-SUM(M48:T48)+U48,IF($E$3="生産者価格",データ入力!S57," "))</f>
        <v>0</v>
      </c>
    </row>
    <row r="49" spans="2:22" x14ac:dyDescent="0.15">
      <c r="B49" s="109" t="s">
        <v>183</v>
      </c>
      <c r="C49" s="644" t="s">
        <v>805</v>
      </c>
      <c r="D49" s="94">
        <f>IF($E$3="購入者価格",データ入力!S54," ")</f>
        <v>0</v>
      </c>
      <c r="E49" s="328">
        <v>7.0118833527275298E-2</v>
      </c>
      <c r="F49" s="329">
        <v>0.43273740258824361</v>
      </c>
      <c r="G49" s="329">
        <v>1.4104869706266099E-4</v>
      </c>
      <c r="H49" s="329">
        <v>2.2514898268627199E-2</v>
      </c>
      <c r="I49" s="329">
        <v>2.46835219859657E-4</v>
      </c>
      <c r="J49" s="329">
        <v>0</v>
      </c>
      <c r="K49" s="329">
        <v>1.2518071864311201E-3</v>
      </c>
      <c r="L49" s="330">
        <v>9.5207870517296101E-4</v>
      </c>
      <c r="M49" s="95">
        <f t="shared" si="0"/>
        <v>0</v>
      </c>
      <c r="N49" s="96">
        <f t="shared" si="8"/>
        <v>0</v>
      </c>
      <c r="O49" s="96">
        <f t="shared" si="9"/>
        <v>0</v>
      </c>
      <c r="P49" s="96">
        <f t="shared" si="10"/>
        <v>0</v>
      </c>
      <c r="Q49" s="96">
        <f t="shared" si="11"/>
        <v>0</v>
      </c>
      <c r="R49" s="96">
        <f t="shared" si="12"/>
        <v>0</v>
      </c>
      <c r="S49" s="96">
        <f t="shared" si="13"/>
        <v>0</v>
      </c>
      <c r="T49" s="97">
        <f t="shared" si="14"/>
        <v>0</v>
      </c>
      <c r="U49" s="98"/>
      <c r="V49" s="99">
        <f>IF($E$3="購入者価格",D49-SUM(M49:T49)+U49,IF($E$3="生産者価格",データ入力!S58," "))</f>
        <v>0</v>
      </c>
    </row>
    <row r="50" spans="2:22" x14ac:dyDescent="0.15">
      <c r="B50" s="109" t="s">
        <v>184</v>
      </c>
      <c r="C50" s="644" t="s">
        <v>323</v>
      </c>
      <c r="D50" s="94">
        <f>IF($E$3="購入者価格",データ入力!S55," ")</f>
        <v>0</v>
      </c>
      <c r="E50" s="328">
        <v>5.5597285488519103E-2</v>
      </c>
      <c r="F50" s="329">
        <v>0.46299154039230267</v>
      </c>
      <c r="G50" s="329">
        <v>1.45021846239658E-4</v>
      </c>
      <c r="H50" s="329">
        <v>1.7218555359300902E-2</v>
      </c>
      <c r="I50" s="329">
        <v>1.21409314864739E-3</v>
      </c>
      <c r="J50" s="329">
        <v>5.5777633169099197E-6</v>
      </c>
      <c r="K50" s="329">
        <v>1.1099749000650699E-3</v>
      </c>
      <c r="L50" s="330">
        <v>3.15329552849307E-3</v>
      </c>
      <c r="M50" s="95">
        <f t="shared" si="0"/>
        <v>0</v>
      </c>
      <c r="N50" s="96">
        <f t="shared" si="8"/>
        <v>0</v>
      </c>
      <c r="O50" s="96">
        <f t="shared" si="9"/>
        <v>0</v>
      </c>
      <c r="P50" s="96">
        <f t="shared" si="10"/>
        <v>0</v>
      </c>
      <c r="Q50" s="96">
        <f t="shared" si="11"/>
        <v>0</v>
      </c>
      <c r="R50" s="96">
        <f t="shared" si="12"/>
        <v>0</v>
      </c>
      <c r="S50" s="96">
        <f t="shared" si="13"/>
        <v>0</v>
      </c>
      <c r="T50" s="97">
        <f t="shared" si="14"/>
        <v>0</v>
      </c>
      <c r="U50" s="98"/>
      <c r="V50" s="99">
        <f>IF($E$3="購入者価格",D50-SUM(M50:T50)+U50,IF($E$3="生産者価格",データ入力!S59," "))</f>
        <v>0</v>
      </c>
    </row>
    <row r="51" spans="2:22" x14ac:dyDescent="0.15">
      <c r="B51" s="109" t="s">
        <v>185</v>
      </c>
      <c r="C51" s="644" t="s">
        <v>806</v>
      </c>
      <c r="D51" s="94">
        <f>IF($E$3="購入者価格",データ入力!S56," ")</f>
        <v>0</v>
      </c>
      <c r="E51" s="328">
        <v>0.105710155402963</v>
      </c>
      <c r="F51" s="329">
        <v>0.3859053126129382</v>
      </c>
      <c r="G51" s="329">
        <v>0</v>
      </c>
      <c r="H51" s="329">
        <v>7.5533068305023501E-3</v>
      </c>
      <c r="I51" s="329">
        <v>2.5298156848572502E-4</v>
      </c>
      <c r="J51" s="329">
        <v>0</v>
      </c>
      <c r="K51" s="329">
        <v>3.9754246476328197E-4</v>
      </c>
      <c r="L51" s="330">
        <v>1.2287676183592301E-3</v>
      </c>
      <c r="M51" s="95">
        <f t="shared" si="0"/>
        <v>0</v>
      </c>
      <c r="N51" s="96">
        <f t="shared" si="8"/>
        <v>0</v>
      </c>
      <c r="O51" s="96">
        <f t="shared" si="9"/>
        <v>0</v>
      </c>
      <c r="P51" s="96">
        <f t="shared" si="10"/>
        <v>0</v>
      </c>
      <c r="Q51" s="96">
        <f t="shared" si="11"/>
        <v>0</v>
      </c>
      <c r="R51" s="96">
        <f t="shared" si="12"/>
        <v>0</v>
      </c>
      <c r="S51" s="96">
        <f t="shared" si="13"/>
        <v>0</v>
      </c>
      <c r="T51" s="97">
        <f t="shared" si="14"/>
        <v>0</v>
      </c>
      <c r="U51" s="98"/>
      <c r="V51" s="99">
        <f>IF($E$3="購入者価格",D51-SUM(M51:T51)+U51,IF($E$3="生産者価格",データ入力!S60," "))</f>
        <v>0</v>
      </c>
    </row>
    <row r="52" spans="2:22" x14ac:dyDescent="0.15">
      <c r="B52" s="438" t="s">
        <v>186</v>
      </c>
      <c r="C52" s="645" t="s">
        <v>807</v>
      </c>
      <c r="D52" s="437">
        <f>IF($E$3="購入者価格",データ入力!S57," ")</f>
        <v>0</v>
      </c>
      <c r="E52" s="334">
        <v>9.0909090909090898E-2</v>
      </c>
      <c r="F52" s="335">
        <v>0.63884142173615854</v>
      </c>
      <c r="G52" s="335">
        <v>0</v>
      </c>
      <c r="H52" s="335">
        <v>4.1011619958988398E-3</v>
      </c>
      <c r="I52" s="335">
        <v>8.5440874914559104E-5</v>
      </c>
      <c r="J52" s="335">
        <v>0</v>
      </c>
      <c r="K52" s="335">
        <v>2.56322624743677E-4</v>
      </c>
      <c r="L52" s="336">
        <v>7.2624743677375298E-4</v>
      </c>
      <c r="M52" s="103">
        <f t="shared" si="0"/>
        <v>0</v>
      </c>
      <c r="N52" s="104">
        <f t="shared" si="8"/>
        <v>0</v>
      </c>
      <c r="O52" s="104">
        <f t="shared" si="9"/>
        <v>0</v>
      </c>
      <c r="P52" s="104">
        <f t="shared" si="10"/>
        <v>0</v>
      </c>
      <c r="Q52" s="104">
        <f t="shared" si="11"/>
        <v>0</v>
      </c>
      <c r="R52" s="104">
        <f t="shared" si="12"/>
        <v>0</v>
      </c>
      <c r="S52" s="104">
        <f t="shared" si="13"/>
        <v>0</v>
      </c>
      <c r="T52" s="105">
        <f t="shared" si="14"/>
        <v>0</v>
      </c>
      <c r="U52" s="106"/>
      <c r="V52" s="107">
        <f>IF($E$3="購入者価格",D52-SUM(M52:T52)+U52,IF($E$3="生産者価格",データ入力!S61," "))</f>
        <v>0</v>
      </c>
    </row>
    <row r="53" spans="2:22" x14ac:dyDescent="0.15">
      <c r="B53" s="109" t="s">
        <v>187</v>
      </c>
      <c r="C53" s="644" t="s">
        <v>808</v>
      </c>
      <c r="D53" s="94">
        <f>IF($E$3="購入者価格",データ入力!S58," ")</f>
        <v>0</v>
      </c>
      <c r="E53" s="328">
        <v>4.7508968912772599E-2</v>
      </c>
      <c r="F53" s="329">
        <v>0.67860520271994473</v>
      </c>
      <c r="G53" s="329">
        <v>3.7526831684654501E-6</v>
      </c>
      <c r="H53" s="329">
        <v>4.49946711899008E-3</v>
      </c>
      <c r="I53" s="329">
        <v>1.2759122772782499E-4</v>
      </c>
      <c r="J53" s="329">
        <v>3.7526831684654501E-6</v>
      </c>
      <c r="K53" s="329">
        <v>3.0396733664570202E-4</v>
      </c>
      <c r="L53" s="330">
        <v>6.7173028715531596E-4</v>
      </c>
      <c r="M53" s="95">
        <f t="shared" si="0"/>
        <v>0</v>
      </c>
      <c r="N53" s="96">
        <f t="shared" si="8"/>
        <v>0</v>
      </c>
      <c r="O53" s="96">
        <f t="shared" si="9"/>
        <v>0</v>
      </c>
      <c r="P53" s="96">
        <f t="shared" si="10"/>
        <v>0</v>
      </c>
      <c r="Q53" s="96">
        <f t="shared" si="11"/>
        <v>0</v>
      </c>
      <c r="R53" s="96">
        <f t="shared" si="12"/>
        <v>0</v>
      </c>
      <c r="S53" s="96">
        <f t="shared" si="13"/>
        <v>0</v>
      </c>
      <c r="T53" s="97">
        <f t="shared" si="14"/>
        <v>0</v>
      </c>
      <c r="U53" s="98"/>
      <c r="V53" s="99">
        <f>IF($E$3="購入者価格",D53-SUM(M53:T53)+U53,IF($E$3="生産者価格",データ入力!S62," "))</f>
        <v>0</v>
      </c>
    </row>
    <row r="54" spans="2:22" x14ac:dyDescent="0.15">
      <c r="B54" s="109" t="s">
        <v>188</v>
      </c>
      <c r="C54" s="644" t="s">
        <v>809</v>
      </c>
      <c r="D54" s="94">
        <f>IF($E$3="購入者価格",データ入力!S59," ")</f>
        <v>0</v>
      </c>
      <c r="E54" s="328">
        <v>0.10162991371045101</v>
      </c>
      <c r="F54" s="329">
        <v>0.16203259827420902</v>
      </c>
      <c r="G54" s="329">
        <v>0</v>
      </c>
      <c r="H54" s="329">
        <v>6.2320230105465E-3</v>
      </c>
      <c r="I54" s="329">
        <v>0</v>
      </c>
      <c r="J54" s="329">
        <v>0</v>
      </c>
      <c r="K54" s="329">
        <v>4.7938638542665402E-4</v>
      </c>
      <c r="L54" s="330">
        <v>1.4381591562799599E-3</v>
      </c>
      <c r="M54" s="95">
        <f t="shared" si="0"/>
        <v>0</v>
      </c>
      <c r="N54" s="96">
        <f t="shared" si="8"/>
        <v>0</v>
      </c>
      <c r="O54" s="96">
        <f t="shared" si="9"/>
        <v>0</v>
      </c>
      <c r="P54" s="96">
        <f t="shared" si="10"/>
        <v>0</v>
      </c>
      <c r="Q54" s="96">
        <f t="shared" si="11"/>
        <v>0</v>
      </c>
      <c r="R54" s="96">
        <f t="shared" si="12"/>
        <v>0</v>
      </c>
      <c r="S54" s="96">
        <f t="shared" si="13"/>
        <v>0</v>
      </c>
      <c r="T54" s="97">
        <f t="shared" si="14"/>
        <v>0</v>
      </c>
      <c r="U54" s="98"/>
      <c r="V54" s="99">
        <f>IF($E$3="購入者価格",D54-SUM(M54:T54)+U54,IF($E$3="生産者価格",データ入力!S63," "))</f>
        <v>0</v>
      </c>
    </row>
    <row r="55" spans="2:22" x14ac:dyDescent="0.15">
      <c r="B55" s="109" t="s">
        <v>189</v>
      </c>
      <c r="C55" s="644" t="s">
        <v>810</v>
      </c>
      <c r="D55" s="94">
        <f>IF($E$3="購入者価格",データ入力!S60," ")</f>
        <v>0</v>
      </c>
      <c r="E55" s="328">
        <v>7.3788840863333705E-2</v>
      </c>
      <c r="F55" s="329">
        <v>0.44540808424965156</v>
      </c>
      <c r="G55" s="329">
        <v>0</v>
      </c>
      <c r="H55" s="329">
        <v>7.70129668999113E-3</v>
      </c>
      <c r="I55" s="329">
        <v>2.81583059963113E-4</v>
      </c>
      <c r="J55" s="329">
        <v>1.40791529981556E-5</v>
      </c>
      <c r="K55" s="329">
        <v>4.9277035493544704E-4</v>
      </c>
      <c r="L55" s="330">
        <v>1.50646937080265E-3</v>
      </c>
      <c r="M55" s="95">
        <f t="shared" si="0"/>
        <v>0</v>
      </c>
      <c r="N55" s="96">
        <f t="shared" si="8"/>
        <v>0</v>
      </c>
      <c r="O55" s="96">
        <f t="shared" si="9"/>
        <v>0</v>
      </c>
      <c r="P55" s="96">
        <f t="shared" si="10"/>
        <v>0</v>
      </c>
      <c r="Q55" s="96">
        <f t="shared" si="11"/>
        <v>0</v>
      </c>
      <c r="R55" s="96">
        <f t="shared" si="12"/>
        <v>0</v>
      </c>
      <c r="S55" s="96">
        <f t="shared" si="13"/>
        <v>0</v>
      </c>
      <c r="T55" s="97">
        <f t="shared" si="14"/>
        <v>0</v>
      </c>
      <c r="U55" s="98"/>
      <c r="V55" s="99">
        <f>IF($E$3="購入者価格",D55-SUM(M55:T55)+U55,IF($E$3="生産者価格",データ入力!S64," "))</f>
        <v>0</v>
      </c>
    </row>
    <row r="56" spans="2:22" x14ac:dyDescent="0.15">
      <c r="B56" s="109" t="s">
        <v>190</v>
      </c>
      <c r="C56" s="644" t="s">
        <v>336</v>
      </c>
      <c r="D56" s="94">
        <f>IF($E$3="購入者価格",データ入力!S61," ")</f>
        <v>0</v>
      </c>
      <c r="E56" s="328">
        <v>8.5528600486183506E-2</v>
      </c>
      <c r="F56" s="329">
        <v>0.3923698963139356</v>
      </c>
      <c r="G56" s="329">
        <v>0</v>
      </c>
      <c r="H56" s="329">
        <v>8.6818474971473904E-3</v>
      </c>
      <c r="I56" s="329">
        <v>1.9844222850622599E-4</v>
      </c>
      <c r="J56" s="329">
        <v>4.9610557126556498E-5</v>
      </c>
      <c r="K56" s="329">
        <v>4.4649501413900901E-4</v>
      </c>
      <c r="L56" s="330">
        <v>9.4260058540457403E-4</v>
      </c>
      <c r="M56" s="95">
        <f t="shared" si="0"/>
        <v>0</v>
      </c>
      <c r="N56" s="96">
        <f t="shared" si="8"/>
        <v>0</v>
      </c>
      <c r="O56" s="96">
        <f t="shared" si="9"/>
        <v>0</v>
      </c>
      <c r="P56" s="96">
        <f t="shared" si="10"/>
        <v>0</v>
      </c>
      <c r="Q56" s="96">
        <f t="shared" si="11"/>
        <v>0</v>
      </c>
      <c r="R56" s="96">
        <f t="shared" si="12"/>
        <v>0</v>
      </c>
      <c r="S56" s="96">
        <f t="shared" si="13"/>
        <v>0</v>
      </c>
      <c r="T56" s="97">
        <f t="shared" si="14"/>
        <v>0</v>
      </c>
      <c r="U56" s="98"/>
      <c r="V56" s="99">
        <f>IF($E$3="購入者価格",D56-SUM(M56:T56)+U56,IF($E$3="生産者価格",データ入力!S65," "))</f>
        <v>0</v>
      </c>
    </row>
    <row r="57" spans="2:22" x14ac:dyDescent="0.15">
      <c r="B57" s="438" t="s">
        <v>191</v>
      </c>
      <c r="C57" s="643" t="s">
        <v>337</v>
      </c>
      <c r="D57" s="437">
        <f>IF($E$3="購入者価格",データ入力!S62," ")</f>
        <v>0</v>
      </c>
      <c r="E57" s="334">
        <v>0.142855231236657</v>
      </c>
      <c r="F57" s="335">
        <v>0.26922934260981268</v>
      </c>
      <c r="G57" s="335">
        <v>2.7701728446998801E-5</v>
      </c>
      <c r="H57" s="335">
        <v>5.9030505237270001E-3</v>
      </c>
      <c r="I57" s="335">
        <v>1.9602494282410201E-4</v>
      </c>
      <c r="J57" s="335">
        <v>8.4513747804403306E-6</v>
      </c>
      <c r="K57" s="335">
        <v>3.7397333403448398E-4</v>
      </c>
      <c r="L57" s="336">
        <v>1.1507955326032901E-3</v>
      </c>
      <c r="M57" s="103">
        <f t="shared" si="0"/>
        <v>0</v>
      </c>
      <c r="N57" s="104">
        <f t="shared" si="8"/>
        <v>0</v>
      </c>
      <c r="O57" s="104">
        <f t="shared" si="9"/>
        <v>0</v>
      </c>
      <c r="P57" s="104">
        <f t="shared" si="10"/>
        <v>0</v>
      </c>
      <c r="Q57" s="104">
        <f t="shared" si="11"/>
        <v>0</v>
      </c>
      <c r="R57" s="104">
        <f t="shared" si="12"/>
        <v>0</v>
      </c>
      <c r="S57" s="104">
        <f t="shared" si="13"/>
        <v>0</v>
      </c>
      <c r="T57" s="105">
        <f t="shared" si="14"/>
        <v>0</v>
      </c>
      <c r="U57" s="106"/>
      <c r="V57" s="107">
        <f>IF($E$3="購入者価格",D57-SUM(M57:T57)+U57,IF($E$3="生産者価格",データ入力!S66," "))</f>
        <v>0</v>
      </c>
    </row>
    <row r="58" spans="2:22" x14ac:dyDescent="0.15">
      <c r="B58" s="109" t="s">
        <v>192</v>
      </c>
      <c r="C58" s="644" t="s">
        <v>811</v>
      </c>
      <c r="D58" s="94">
        <f>IF($E$3="購入者価格",データ入力!S63," ")</f>
        <v>0</v>
      </c>
      <c r="E58" s="328">
        <v>0.107142857142857</v>
      </c>
      <c r="F58" s="329">
        <v>0.2767857142857143</v>
      </c>
      <c r="G58" s="329">
        <v>0</v>
      </c>
      <c r="H58" s="329">
        <v>0</v>
      </c>
      <c r="I58" s="329">
        <v>0</v>
      </c>
      <c r="J58" s="329">
        <v>0</v>
      </c>
      <c r="K58" s="329">
        <v>0</v>
      </c>
      <c r="L58" s="330">
        <v>0</v>
      </c>
      <c r="M58" s="95">
        <f t="shared" si="0"/>
        <v>0</v>
      </c>
      <c r="N58" s="96">
        <f t="shared" si="8"/>
        <v>0</v>
      </c>
      <c r="O58" s="96">
        <f t="shared" si="9"/>
        <v>0</v>
      </c>
      <c r="P58" s="96">
        <f t="shared" si="10"/>
        <v>0</v>
      </c>
      <c r="Q58" s="96">
        <f t="shared" si="11"/>
        <v>0</v>
      </c>
      <c r="R58" s="96">
        <f t="shared" si="12"/>
        <v>0</v>
      </c>
      <c r="S58" s="96">
        <f t="shared" si="13"/>
        <v>0</v>
      </c>
      <c r="T58" s="97">
        <f t="shared" si="14"/>
        <v>0</v>
      </c>
      <c r="U58" s="98"/>
      <c r="V58" s="99">
        <f>IF($E$3="購入者価格",D58-SUM(M58:T58)+U58,IF($E$3="生産者価格",データ入力!S67," "))</f>
        <v>0</v>
      </c>
    </row>
    <row r="59" spans="2:22" x14ac:dyDescent="0.15">
      <c r="B59" s="109" t="s">
        <v>193</v>
      </c>
      <c r="C59" s="644" t="s">
        <v>812</v>
      </c>
      <c r="D59" s="94">
        <f>IF($E$3="購入者価格",データ入力!S64," ")</f>
        <v>0</v>
      </c>
      <c r="E59" s="328">
        <v>0.15289471005248101</v>
      </c>
      <c r="F59" s="329">
        <v>0.1734389315705229</v>
      </c>
      <c r="G59" s="329">
        <v>1.49451901396401E-4</v>
      </c>
      <c r="H59" s="329">
        <v>5.8773584701323602E-3</v>
      </c>
      <c r="I59" s="329">
        <v>2.51252471912789E-4</v>
      </c>
      <c r="J59" s="329">
        <v>2.0576711061823301E-5</v>
      </c>
      <c r="K59" s="329">
        <v>5.6206910742559305E-4</v>
      </c>
      <c r="L59" s="330">
        <v>1.23135370933121E-3</v>
      </c>
      <c r="M59" s="95">
        <f t="shared" si="0"/>
        <v>0</v>
      </c>
      <c r="N59" s="96">
        <f t="shared" si="8"/>
        <v>0</v>
      </c>
      <c r="O59" s="96">
        <f t="shared" si="9"/>
        <v>0</v>
      </c>
      <c r="P59" s="96">
        <f t="shared" si="10"/>
        <v>0</v>
      </c>
      <c r="Q59" s="96">
        <f t="shared" si="11"/>
        <v>0</v>
      </c>
      <c r="R59" s="96">
        <f t="shared" si="12"/>
        <v>0</v>
      </c>
      <c r="S59" s="96">
        <f t="shared" si="13"/>
        <v>0</v>
      </c>
      <c r="T59" s="97">
        <f t="shared" si="14"/>
        <v>0</v>
      </c>
      <c r="U59" s="98"/>
      <c r="V59" s="99">
        <f>IF($E$3="購入者価格",D59-SUM(M59:T59)+U59,IF($E$3="生産者価格",データ入力!S68," "))</f>
        <v>0</v>
      </c>
    </row>
    <row r="60" spans="2:22" x14ac:dyDescent="0.15">
      <c r="B60" s="109" t="s">
        <v>194</v>
      </c>
      <c r="C60" s="644" t="s">
        <v>813</v>
      </c>
      <c r="D60" s="94">
        <f>IF($E$3="購入者価格",データ入力!S65," ")</f>
        <v>0</v>
      </c>
      <c r="E60" s="328">
        <v>0.12662576372721901</v>
      </c>
      <c r="F60" s="329">
        <v>0.13352048702840302</v>
      </c>
      <c r="G60" s="329">
        <v>1.1242817669735201E-5</v>
      </c>
      <c r="H60" s="329">
        <v>7.0298985740969702E-3</v>
      </c>
      <c r="I60" s="329">
        <v>3.1375305124842299E-4</v>
      </c>
      <c r="J60" s="329">
        <v>1.4118887306179101E-5</v>
      </c>
      <c r="K60" s="329">
        <v>4.2539684531765401E-4</v>
      </c>
      <c r="L60" s="330">
        <v>1.41764086989079E-3</v>
      </c>
      <c r="M60" s="95">
        <f t="shared" si="0"/>
        <v>0</v>
      </c>
      <c r="N60" s="96">
        <f t="shared" si="8"/>
        <v>0</v>
      </c>
      <c r="O60" s="96">
        <f t="shared" si="9"/>
        <v>0</v>
      </c>
      <c r="P60" s="96">
        <f t="shared" si="10"/>
        <v>0</v>
      </c>
      <c r="Q60" s="96">
        <f t="shared" si="11"/>
        <v>0</v>
      </c>
      <c r="R60" s="96">
        <f t="shared" si="12"/>
        <v>0</v>
      </c>
      <c r="S60" s="96">
        <f t="shared" si="13"/>
        <v>0</v>
      </c>
      <c r="T60" s="97">
        <f t="shared" si="14"/>
        <v>0</v>
      </c>
      <c r="U60" s="98"/>
      <c r="V60" s="99">
        <f>IF($E$3="購入者価格",D60-SUM(M60:T60)+U60,IF($E$3="生産者価格",データ入力!S69," "))</f>
        <v>0</v>
      </c>
    </row>
    <row r="61" spans="2:22" x14ac:dyDescent="0.15">
      <c r="B61" s="109" t="s">
        <v>195</v>
      </c>
      <c r="C61" s="644" t="s">
        <v>814</v>
      </c>
      <c r="D61" s="94">
        <f>IF($E$3="購入者価格",データ入力!S66," ")</f>
        <v>0</v>
      </c>
      <c r="E61" s="328">
        <v>9.81458942262418E-2</v>
      </c>
      <c r="F61" s="329">
        <v>0.23917431437176287</v>
      </c>
      <c r="G61" s="329">
        <v>7.9956645729870892E-6</v>
      </c>
      <c r="H61" s="329">
        <v>4.2323717806345001E-3</v>
      </c>
      <c r="I61" s="329">
        <v>2.4608878741304698E-4</v>
      </c>
      <c r="J61" s="329">
        <v>7.9956645729870892E-6</v>
      </c>
      <c r="K61" s="329">
        <v>2.6741055960767898E-4</v>
      </c>
      <c r="L61" s="330">
        <v>9.3105071916560803E-4</v>
      </c>
      <c r="M61" s="95">
        <f t="shared" si="0"/>
        <v>0</v>
      </c>
      <c r="N61" s="96">
        <f t="shared" si="8"/>
        <v>0</v>
      </c>
      <c r="O61" s="96">
        <f t="shared" si="9"/>
        <v>0</v>
      </c>
      <c r="P61" s="96">
        <f t="shared" si="10"/>
        <v>0</v>
      </c>
      <c r="Q61" s="96">
        <f t="shared" si="11"/>
        <v>0</v>
      </c>
      <c r="R61" s="96">
        <f t="shared" si="12"/>
        <v>0</v>
      </c>
      <c r="S61" s="96">
        <f t="shared" si="13"/>
        <v>0</v>
      </c>
      <c r="T61" s="97">
        <f t="shared" si="14"/>
        <v>0</v>
      </c>
      <c r="U61" s="98"/>
      <c r="V61" s="99">
        <f>IF($E$3="購入者価格",D61-SUM(M61:T61)+U61,IF($E$3="生産者価格",データ入力!S70," "))</f>
        <v>0</v>
      </c>
    </row>
    <row r="62" spans="2:22" x14ac:dyDescent="0.15">
      <c r="B62" s="438" t="s">
        <v>196</v>
      </c>
      <c r="C62" s="645" t="s">
        <v>346</v>
      </c>
      <c r="D62" s="437">
        <f>IF($E$3="購入者価格",データ入力!S67," ")</f>
        <v>0</v>
      </c>
      <c r="E62" s="334">
        <v>4.62300665623663E-2</v>
      </c>
      <c r="F62" s="335">
        <v>0.29803920557391517</v>
      </c>
      <c r="G62" s="335">
        <v>9.7006418755098193E-6</v>
      </c>
      <c r="H62" s="335">
        <v>1.37100767934737E-2</v>
      </c>
      <c r="I62" s="335">
        <v>1.93312917779938E-3</v>
      </c>
      <c r="J62" s="335">
        <v>0</v>
      </c>
      <c r="K62" s="335">
        <v>7.7506900655972095E-4</v>
      </c>
      <c r="L62" s="336">
        <v>1.40143576867334E-3</v>
      </c>
      <c r="M62" s="103">
        <f t="shared" si="0"/>
        <v>0</v>
      </c>
      <c r="N62" s="104">
        <f t="shared" si="8"/>
        <v>0</v>
      </c>
      <c r="O62" s="104">
        <f t="shared" si="9"/>
        <v>0</v>
      </c>
      <c r="P62" s="104">
        <f t="shared" si="10"/>
        <v>0</v>
      </c>
      <c r="Q62" s="104">
        <f t="shared" si="11"/>
        <v>0</v>
      </c>
      <c r="R62" s="104">
        <f t="shared" si="12"/>
        <v>0</v>
      </c>
      <c r="S62" s="104">
        <f t="shared" si="13"/>
        <v>0</v>
      </c>
      <c r="T62" s="105">
        <f t="shared" si="14"/>
        <v>0</v>
      </c>
      <c r="U62" s="106"/>
      <c r="V62" s="107">
        <f>IF($E$3="購入者価格",D62-SUM(M62:T62)+U62,IF($E$3="生産者価格",データ入力!S71," "))</f>
        <v>0</v>
      </c>
    </row>
    <row r="63" spans="2:22" x14ac:dyDescent="0.15">
      <c r="B63" s="109" t="s">
        <v>197</v>
      </c>
      <c r="C63" s="644" t="s">
        <v>347</v>
      </c>
      <c r="D63" s="94">
        <f>IF($E$3="購入者価格",データ入力!S68," ")</f>
        <v>0</v>
      </c>
      <c r="E63" s="328">
        <v>7.5929279461080204E-2</v>
      </c>
      <c r="F63" s="329">
        <v>0.17056565020507436</v>
      </c>
      <c r="G63" s="329">
        <v>4.22615865422204E-6</v>
      </c>
      <c r="H63" s="329">
        <v>1.0379445654769301E-2</v>
      </c>
      <c r="I63" s="329">
        <v>1.4707032116692701E-3</v>
      </c>
      <c r="J63" s="329">
        <v>0</v>
      </c>
      <c r="K63" s="329">
        <v>5.87436052936863E-4</v>
      </c>
      <c r="L63" s="330">
        <v>1.3967454352203799E-3</v>
      </c>
      <c r="M63" s="95">
        <f t="shared" si="0"/>
        <v>0</v>
      </c>
      <c r="N63" s="96">
        <f t="shared" si="8"/>
        <v>0</v>
      </c>
      <c r="O63" s="96">
        <f t="shared" si="9"/>
        <v>0</v>
      </c>
      <c r="P63" s="96">
        <f t="shared" si="10"/>
        <v>0</v>
      </c>
      <c r="Q63" s="96">
        <f t="shared" si="11"/>
        <v>0</v>
      </c>
      <c r="R63" s="96">
        <f t="shared" si="12"/>
        <v>0</v>
      </c>
      <c r="S63" s="96">
        <f t="shared" si="13"/>
        <v>0</v>
      </c>
      <c r="T63" s="97">
        <f t="shared" si="14"/>
        <v>0</v>
      </c>
      <c r="U63" s="98"/>
      <c r="V63" s="99">
        <f>IF($E$3="購入者価格",D63-SUM(M63:T63)+U63,IF($E$3="生産者価格",データ入力!S72," "))</f>
        <v>0</v>
      </c>
    </row>
    <row r="64" spans="2:22" x14ac:dyDescent="0.15">
      <c r="B64" s="109" t="s">
        <v>198</v>
      </c>
      <c r="C64" s="644" t="s">
        <v>815</v>
      </c>
      <c r="D64" s="94">
        <f>IF($E$3="購入者価格",データ入力!S69," ")</f>
        <v>0</v>
      </c>
      <c r="E64" s="328">
        <v>9.18358605328536E-2</v>
      </c>
      <c r="F64" s="329">
        <v>7.5387646706073846E-3</v>
      </c>
      <c r="G64" s="329">
        <v>8.5667780347811195E-5</v>
      </c>
      <c r="H64" s="329">
        <v>1.9446586138953101E-2</v>
      </c>
      <c r="I64" s="329">
        <v>4.5403923584339898E-3</v>
      </c>
      <c r="J64" s="329">
        <v>0</v>
      </c>
      <c r="K64" s="329">
        <v>1.5420200462606E-3</v>
      </c>
      <c r="L64" s="330">
        <v>3.5123789942602601E-3</v>
      </c>
      <c r="M64" s="95">
        <f t="shared" si="0"/>
        <v>0</v>
      </c>
      <c r="N64" s="96">
        <f t="shared" si="8"/>
        <v>0</v>
      </c>
      <c r="O64" s="96">
        <f t="shared" si="9"/>
        <v>0</v>
      </c>
      <c r="P64" s="96">
        <f t="shared" si="10"/>
        <v>0</v>
      </c>
      <c r="Q64" s="96">
        <f t="shared" si="11"/>
        <v>0</v>
      </c>
      <c r="R64" s="96">
        <f t="shared" si="12"/>
        <v>0</v>
      </c>
      <c r="S64" s="96">
        <f t="shared" si="13"/>
        <v>0</v>
      </c>
      <c r="T64" s="97">
        <f t="shared" si="14"/>
        <v>0</v>
      </c>
      <c r="U64" s="98"/>
      <c r="V64" s="99">
        <f>IF($E$3="購入者価格",D64-SUM(M64:T64)+U64,IF($E$3="生産者価格",データ入力!S73," "))</f>
        <v>0</v>
      </c>
    </row>
    <row r="65" spans="2:22" x14ac:dyDescent="0.15">
      <c r="B65" s="109" t="s">
        <v>199</v>
      </c>
      <c r="C65" s="644" t="s">
        <v>349</v>
      </c>
      <c r="D65" s="94">
        <f>IF($E$3="購入者価格",データ入力!S70," ")</f>
        <v>0</v>
      </c>
      <c r="E65" s="328">
        <v>5.8007053078940198E-2</v>
      </c>
      <c r="F65" s="329">
        <v>0.16140699882448684</v>
      </c>
      <c r="G65" s="329">
        <v>0</v>
      </c>
      <c r="H65" s="329">
        <v>9.8110136540374392E-3</v>
      </c>
      <c r="I65" s="329">
        <v>6.7818066732977696E-4</v>
      </c>
      <c r="J65" s="329">
        <v>0</v>
      </c>
      <c r="K65" s="329">
        <v>4.9733248937517001E-4</v>
      </c>
      <c r="L65" s="330">
        <v>1.1303011122162901E-3</v>
      </c>
      <c r="M65" s="95">
        <f t="shared" si="0"/>
        <v>0</v>
      </c>
      <c r="N65" s="96">
        <f t="shared" si="8"/>
        <v>0</v>
      </c>
      <c r="O65" s="96">
        <f t="shared" si="9"/>
        <v>0</v>
      </c>
      <c r="P65" s="96">
        <f t="shared" si="10"/>
        <v>0</v>
      </c>
      <c r="Q65" s="96">
        <f t="shared" si="11"/>
        <v>0</v>
      </c>
      <c r="R65" s="96">
        <f t="shared" si="12"/>
        <v>0</v>
      </c>
      <c r="S65" s="96">
        <f t="shared" si="13"/>
        <v>0</v>
      </c>
      <c r="T65" s="97">
        <f t="shared" si="14"/>
        <v>0</v>
      </c>
      <c r="U65" s="98"/>
      <c r="V65" s="99">
        <f>IF($E$3="購入者価格",D65-SUM(M65:T65)+U65,IF($E$3="生産者価格",データ入力!S74," "))</f>
        <v>0</v>
      </c>
    </row>
    <row r="66" spans="2:22" x14ac:dyDescent="0.15">
      <c r="B66" s="109" t="s">
        <v>200</v>
      </c>
      <c r="C66" s="644" t="s">
        <v>350</v>
      </c>
      <c r="D66" s="94">
        <f>IF($E$3="購入者価格",データ入力!S71," ")</f>
        <v>0</v>
      </c>
      <c r="E66" s="328">
        <v>0.169815997298361</v>
      </c>
      <c r="F66" s="329">
        <v>0.44219514386538894</v>
      </c>
      <c r="G66" s="329">
        <v>1.2392840655953099E-5</v>
      </c>
      <c r="H66" s="329">
        <v>5.5241087223910704E-3</v>
      </c>
      <c r="I66" s="329">
        <v>5.1430288722205202E-4</v>
      </c>
      <c r="J66" s="329">
        <v>0</v>
      </c>
      <c r="K66" s="329">
        <v>3.34606697710732E-4</v>
      </c>
      <c r="L66" s="330">
        <v>1.0533914557560101E-3</v>
      </c>
      <c r="M66" s="95">
        <f t="shared" si="0"/>
        <v>0</v>
      </c>
      <c r="N66" s="96">
        <f t="shared" si="8"/>
        <v>0</v>
      </c>
      <c r="O66" s="96">
        <f t="shared" si="9"/>
        <v>0</v>
      </c>
      <c r="P66" s="96">
        <f t="shared" si="10"/>
        <v>0</v>
      </c>
      <c r="Q66" s="96">
        <f t="shared" si="11"/>
        <v>0</v>
      </c>
      <c r="R66" s="96">
        <f t="shared" si="12"/>
        <v>0</v>
      </c>
      <c r="S66" s="96">
        <f t="shared" si="13"/>
        <v>0</v>
      </c>
      <c r="T66" s="97">
        <f t="shared" si="14"/>
        <v>0</v>
      </c>
      <c r="U66" s="98"/>
      <c r="V66" s="99">
        <f>IF($E$3="購入者価格",D66-SUM(M66:T66)+U66,IF($E$3="生産者価格",データ入力!S75," "))</f>
        <v>0</v>
      </c>
    </row>
    <row r="67" spans="2:22" x14ac:dyDescent="0.15">
      <c r="B67" s="438" t="s">
        <v>201</v>
      </c>
      <c r="C67" s="645" t="s">
        <v>352</v>
      </c>
      <c r="D67" s="437">
        <f>IF($E$3="購入者価格",データ入力!S72," ")</f>
        <v>0</v>
      </c>
      <c r="E67" s="334">
        <v>0.10773705522454501</v>
      </c>
      <c r="F67" s="335">
        <v>0.48830302690418154</v>
      </c>
      <c r="G67" s="335">
        <v>5.39031018240483E-5</v>
      </c>
      <c r="H67" s="335">
        <v>2.2997567826708601E-2</v>
      </c>
      <c r="I67" s="335">
        <v>3.7187695500833298E-4</v>
      </c>
      <c r="J67" s="335">
        <v>1.8784414272016799E-5</v>
      </c>
      <c r="K67" s="335">
        <v>1.25419995001712E-3</v>
      </c>
      <c r="L67" s="336">
        <v>1.22098692768109E-3</v>
      </c>
      <c r="M67" s="103">
        <f t="shared" si="0"/>
        <v>0</v>
      </c>
      <c r="N67" s="104">
        <f t="shared" si="8"/>
        <v>0</v>
      </c>
      <c r="O67" s="104">
        <f t="shared" si="9"/>
        <v>0</v>
      </c>
      <c r="P67" s="104">
        <f t="shared" si="10"/>
        <v>0</v>
      </c>
      <c r="Q67" s="104">
        <f t="shared" si="11"/>
        <v>0</v>
      </c>
      <c r="R67" s="104">
        <f t="shared" si="12"/>
        <v>0</v>
      </c>
      <c r="S67" s="104">
        <f t="shared" si="13"/>
        <v>0</v>
      </c>
      <c r="T67" s="105">
        <f t="shared" si="14"/>
        <v>0</v>
      </c>
      <c r="U67" s="106"/>
      <c r="V67" s="107">
        <f>IF($E$3="購入者価格",D67-SUM(M67:T67)+U67,IF($E$3="生産者価格",データ入力!S76," "))</f>
        <v>0</v>
      </c>
    </row>
    <row r="68" spans="2:22" x14ac:dyDescent="0.15">
      <c r="B68" s="109" t="s">
        <v>202</v>
      </c>
      <c r="C68" s="644" t="s">
        <v>356</v>
      </c>
      <c r="D68" s="94">
        <f>IF($E$3="購入者価格",データ入力!S73," ")</f>
        <v>0</v>
      </c>
      <c r="E68" s="328">
        <v>0</v>
      </c>
      <c r="F68" s="329">
        <v>0</v>
      </c>
      <c r="G68" s="329">
        <v>0</v>
      </c>
      <c r="H68" s="329">
        <v>0</v>
      </c>
      <c r="I68" s="329">
        <v>0</v>
      </c>
      <c r="J68" s="329">
        <v>0</v>
      </c>
      <c r="K68" s="329">
        <v>0</v>
      </c>
      <c r="L68" s="330">
        <v>0</v>
      </c>
      <c r="M68" s="95">
        <f t="shared" si="0"/>
        <v>0</v>
      </c>
      <c r="N68" s="96">
        <f t="shared" si="8"/>
        <v>0</v>
      </c>
      <c r="O68" s="96">
        <f t="shared" si="9"/>
        <v>0</v>
      </c>
      <c r="P68" s="96">
        <f t="shared" si="10"/>
        <v>0</v>
      </c>
      <c r="Q68" s="96">
        <f t="shared" si="11"/>
        <v>0</v>
      </c>
      <c r="R68" s="96">
        <f t="shared" si="12"/>
        <v>0</v>
      </c>
      <c r="S68" s="96">
        <f t="shared" si="13"/>
        <v>0</v>
      </c>
      <c r="T68" s="97">
        <f t="shared" si="14"/>
        <v>0</v>
      </c>
      <c r="U68" s="98"/>
      <c r="V68" s="99">
        <f>IF($E$3="購入者価格",D68-SUM(M68:T68)+U68,IF($E$3="生産者価格",データ入力!S77," "))</f>
        <v>0</v>
      </c>
    </row>
    <row r="69" spans="2:22" x14ac:dyDescent="0.15">
      <c r="B69" s="109" t="s">
        <v>203</v>
      </c>
      <c r="C69" s="644" t="s">
        <v>618</v>
      </c>
      <c r="D69" s="94">
        <f>IF($E$3="購入者価格",データ入力!S74," ")</f>
        <v>0</v>
      </c>
      <c r="E69" s="328">
        <v>0</v>
      </c>
      <c r="F69" s="329">
        <v>0</v>
      </c>
      <c r="G69" s="329">
        <v>0</v>
      </c>
      <c r="H69" s="329">
        <v>0</v>
      </c>
      <c r="I69" s="329">
        <v>0</v>
      </c>
      <c r="J69" s="329">
        <v>0</v>
      </c>
      <c r="K69" s="329">
        <v>0</v>
      </c>
      <c r="L69" s="330">
        <v>0</v>
      </c>
      <c r="M69" s="95">
        <f t="shared" si="0"/>
        <v>0</v>
      </c>
      <c r="N69" s="96">
        <f t="shared" si="8"/>
        <v>0</v>
      </c>
      <c r="O69" s="96">
        <f t="shared" si="9"/>
        <v>0</v>
      </c>
      <c r="P69" s="96">
        <f t="shared" si="10"/>
        <v>0</v>
      </c>
      <c r="Q69" s="96">
        <f t="shared" si="11"/>
        <v>0</v>
      </c>
      <c r="R69" s="96">
        <f t="shared" si="12"/>
        <v>0</v>
      </c>
      <c r="S69" s="96">
        <f t="shared" si="13"/>
        <v>0</v>
      </c>
      <c r="T69" s="97">
        <f t="shared" si="14"/>
        <v>0</v>
      </c>
      <c r="U69" s="98"/>
      <c r="V69" s="99">
        <f>IF($E$3="購入者価格",D69-SUM(M69:T69)+U69,IF($E$3="生産者価格",データ入力!S78," "))</f>
        <v>0</v>
      </c>
    </row>
    <row r="70" spans="2:22" x14ac:dyDescent="0.15">
      <c r="B70" s="109" t="s">
        <v>204</v>
      </c>
      <c r="C70" s="644" t="s">
        <v>366</v>
      </c>
      <c r="D70" s="94">
        <f>IF($E$3="購入者価格",データ入力!S75," ")</f>
        <v>0</v>
      </c>
      <c r="E70" s="328">
        <v>0</v>
      </c>
      <c r="F70" s="329">
        <v>0</v>
      </c>
      <c r="G70" s="329">
        <v>0</v>
      </c>
      <c r="H70" s="329">
        <v>0</v>
      </c>
      <c r="I70" s="329">
        <v>0</v>
      </c>
      <c r="J70" s="329">
        <v>0</v>
      </c>
      <c r="K70" s="329">
        <v>0</v>
      </c>
      <c r="L70" s="330">
        <v>0</v>
      </c>
      <c r="M70" s="95">
        <f t="shared" si="0"/>
        <v>0</v>
      </c>
      <c r="N70" s="96">
        <f t="shared" si="8"/>
        <v>0</v>
      </c>
      <c r="O70" s="96">
        <f t="shared" si="9"/>
        <v>0</v>
      </c>
      <c r="P70" s="96">
        <f t="shared" si="10"/>
        <v>0</v>
      </c>
      <c r="Q70" s="96">
        <f t="shared" si="11"/>
        <v>0</v>
      </c>
      <c r="R70" s="96">
        <f t="shared" si="12"/>
        <v>0</v>
      </c>
      <c r="S70" s="96">
        <f t="shared" si="13"/>
        <v>0</v>
      </c>
      <c r="T70" s="97">
        <f t="shared" si="14"/>
        <v>0</v>
      </c>
      <c r="U70" s="98"/>
      <c r="V70" s="99">
        <f>IF($E$3="購入者価格",D70-SUM(M70:T70)+U70,IF($E$3="生産者価格",データ入力!S79," "))</f>
        <v>0</v>
      </c>
    </row>
    <row r="71" spans="2:22" x14ac:dyDescent="0.15">
      <c r="B71" s="109" t="s">
        <v>205</v>
      </c>
      <c r="C71" s="644" t="s">
        <v>361</v>
      </c>
      <c r="D71" s="94">
        <f>IF($E$3="購入者価格",データ入力!S76," ")</f>
        <v>0</v>
      </c>
      <c r="E71" s="328">
        <v>0</v>
      </c>
      <c r="F71" s="329">
        <v>0</v>
      </c>
      <c r="G71" s="329">
        <v>0</v>
      </c>
      <c r="H71" s="329">
        <v>0</v>
      </c>
      <c r="I71" s="329">
        <v>0</v>
      </c>
      <c r="J71" s="329">
        <v>0</v>
      </c>
      <c r="K71" s="329">
        <v>0</v>
      </c>
      <c r="L71" s="330">
        <v>0</v>
      </c>
      <c r="M71" s="95">
        <f t="shared" ref="M71:M115" si="15">IF($E$3="購入者価格",$D71*E71," ")</f>
        <v>0</v>
      </c>
      <c r="N71" s="96">
        <f t="shared" si="8"/>
        <v>0</v>
      </c>
      <c r="O71" s="96">
        <f t="shared" si="9"/>
        <v>0</v>
      </c>
      <c r="P71" s="96">
        <f t="shared" si="10"/>
        <v>0</v>
      </c>
      <c r="Q71" s="96">
        <f t="shared" si="11"/>
        <v>0</v>
      </c>
      <c r="R71" s="96">
        <f t="shared" si="12"/>
        <v>0</v>
      </c>
      <c r="S71" s="96">
        <f t="shared" si="13"/>
        <v>0</v>
      </c>
      <c r="T71" s="97">
        <f t="shared" si="14"/>
        <v>0</v>
      </c>
      <c r="U71" s="98"/>
      <c r="V71" s="99">
        <f>IF($E$3="購入者価格",D71-SUM(M71:T71)+U71,IF($E$3="生産者価格",データ入力!S80," "))</f>
        <v>0</v>
      </c>
    </row>
    <row r="72" spans="2:22" x14ac:dyDescent="0.15">
      <c r="B72" s="438" t="s">
        <v>206</v>
      </c>
      <c r="C72" s="643" t="s">
        <v>368</v>
      </c>
      <c r="D72" s="437">
        <f>IF($E$3="購入者価格",データ入力!S77," ")</f>
        <v>0</v>
      </c>
      <c r="E72" s="334">
        <v>0</v>
      </c>
      <c r="F72" s="335">
        <v>0</v>
      </c>
      <c r="G72" s="335">
        <v>0</v>
      </c>
      <c r="H72" s="335">
        <v>0</v>
      </c>
      <c r="I72" s="335">
        <v>0</v>
      </c>
      <c r="J72" s="335">
        <v>0</v>
      </c>
      <c r="K72" s="335">
        <v>0</v>
      </c>
      <c r="L72" s="336">
        <v>0</v>
      </c>
      <c r="M72" s="103">
        <f t="shared" si="15"/>
        <v>0</v>
      </c>
      <c r="N72" s="104">
        <f t="shared" ref="N72:N115" si="16">IF($E$3="購入者価格",$D72*F72," ")</f>
        <v>0</v>
      </c>
      <c r="O72" s="104">
        <f t="shared" ref="O72:O115" si="17">IF($E$3="購入者価格",$D72*G72," ")</f>
        <v>0</v>
      </c>
      <c r="P72" s="104">
        <f t="shared" ref="P72:P115" si="18">IF($E$3="購入者価格",$D72*H72," ")</f>
        <v>0</v>
      </c>
      <c r="Q72" s="104">
        <f t="shared" ref="Q72:Q115" si="19">IF($E$3="購入者価格",$D72*I72," ")</f>
        <v>0</v>
      </c>
      <c r="R72" s="104">
        <f t="shared" ref="R72:R115" si="20">IF($E$3="購入者価格",$D72*J72," ")</f>
        <v>0</v>
      </c>
      <c r="S72" s="104">
        <f t="shared" ref="S72:S115" si="21">IF($E$3="購入者価格",$D72*K72," ")</f>
        <v>0</v>
      </c>
      <c r="T72" s="105">
        <f t="shared" ref="T72:T115" si="22">IF($E$3="購入者価格",$D72*L72," ")</f>
        <v>0</v>
      </c>
      <c r="U72" s="106"/>
      <c r="V72" s="107">
        <f>IF($E$3="購入者価格",D72-SUM(M72:T72)+U72,IF($E$3="生産者価格",データ入力!S81," "))</f>
        <v>0</v>
      </c>
    </row>
    <row r="73" spans="2:22" x14ac:dyDescent="0.15">
      <c r="B73" s="109" t="s">
        <v>207</v>
      </c>
      <c r="C73" s="644" t="s">
        <v>816</v>
      </c>
      <c r="D73" s="94">
        <f>IF($E$3="購入者価格",データ入力!S78," ")</f>
        <v>0</v>
      </c>
      <c r="E73" s="328">
        <v>0</v>
      </c>
      <c r="F73" s="329">
        <v>0</v>
      </c>
      <c r="G73" s="329">
        <v>0</v>
      </c>
      <c r="H73" s="329">
        <v>0</v>
      </c>
      <c r="I73" s="329">
        <v>0</v>
      </c>
      <c r="J73" s="329">
        <v>0</v>
      </c>
      <c r="K73" s="329">
        <v>0</v>
      </c>
      <c r="L73" s="330">
        <v>0</v>
      </c>
      <c r="M73" s="95">
        <f t="shared" si="15"/>
        <v>0</v>
      </c>
      <c r="N73" s="96">
        <f t="shared" si="16"/>
        <v>0</v>
      </c>
      <c r="O73" s="96">
        <f t="shared" si="17"/>
        <v>0</v>
      </c>
      <c r="P73" s="96">
        <f t="shared" si="18"/>
        <v>0</v>
      </c>
      <c r="Q73" s="96">
        <f t="shared" si="19"/>
        <v>0</v>
      </c>
      <c r="R73" s="96">
        <f t="shared" si="20"/>
        <v>0</v>
      </c>
      <c r="S73" s="96">
        <f t="shared" si="21"/>
        <v>0</v>
      </c>
      <c r="T73" s="97">
        <f t="shared" si="22"/>
        <v>0</v>
      </c>
      <c r="U73" s="98"/>
      <c r="V73" s="99">
        <f>IF($E$3="購入者価格",D73-SUM(M73:T73)+U73,IF($E$3="生産者価格",データ入力!S82," "))</f>
        <v>0</v>
      </c>
    </row>
    <row r="74" spans="2:22" x14ac:dyDescent="0.15">
      <c r="B74" s="109" t="s">
        <v>208</v>
      </c>
      <c r="C74" s="644" t="s">
        <v>374</v>
      </c>
      <c r="D74" s="94">
        <f>IF($E$3="購入者価格",データ入力!S79," ")</f>
        <v>0</v>
      </c>
      <c r="E74" s="328">
        <v>0</v>
      </c>
      <c r="F74" s="329">
        <v>0</v>
      </c>
      <c r="G74" s="329">
        <v>0</v>
      </c>
      <c r="H74" s="329">
        <v>0</v>
      </c>
      <c r="I74" s="329">
        <v>0</v>
      </c>
      <c r="J74" s="329">
        <v>0</v>
      </c>
      <c r="K74" s="329">
        <v>0</v>
      </c>
      <c r="L74" s="330">
        <v>0</v>
      </c>
      <c r="M74" s="95">
        <f t="shared" si="15"/>
        <v>0</v>
      </c>
      <c r="N74" s="96">
        <f t="shared" si="16"/>
        <v>0</v>
      </c>
      <c r="O74" s="96">
        <f t="shared" si="17"/>
        <v>0</v>
      </c>
      <c r="P74" s="96">
        <f t="shared" si="18"/>
        <v>0</v>
      </c>
      <c r="Q74" s="96">
        <f t="shared" si="19"/>
        <v>0</v>
      </c>
      <c r="R74" s="96">
        <f t="shared" si="20"/>
        <v>0</v>
      </c>
      <c r="S74" s="96">
        <f t="shared" si="21"/>
        <v>0</v>
      </c>
      <c r="T74" s="97">
        <f t="shared" si="22"/>
        <v>0</v>
      </c>
      <c r="U74" s="98"/>
      <c r="V74" s="99">
        <f>IF($E$3="購入者価格",D74-SUM(M74:T74)+U74,IF($E$3="生産者価格",データ入力!S83," "))</f>
        <v>0</v>
      </c>
    </row>
    <row r="75" spans="2:22" x14ac:dyDescent="0.15">
      <c r="B75" s="109" t="s">
        <v>209</v>
      </c>
      <c r="C75" s="644" t="s">
        <v>378</v>
      </c>
      <c r="D75" s="94">
        <f>IF($E$3="購入者価格",データ入力!S80," ")</f>
        <v>0</v>
      </c>
      <c r="E75" s="328">
        <v>0</v>
      </c>
      <c r="F75" s="329">
        <v>0</v>
      </c>
      <c r="G75" s="329">
        <v>0</v>
      </c>
      <c r="H75" s="329">
        <v>0</v>
      </c>
      <c r="I75" s="329">
        <v>0</v>
      </c>
      <c r="J75" s="329">
        <v>0</v>
      </c>
      <c r="K75" s="329">
        <v>0</v>
      </c>
      <c r="L75" s="330">
        <v>0</v>
      </c>
      <c r="M75" s="95">
        <f t="shared" si="15"/>
        <v>0</v>
      </c>
      <c r="N75" s="96">
        <f t="shared" si="16"/>
        <v>0</v>
      </c>
      <c r="O75" s="96">
        <f t="shared" si="17"/>
        <v>0</v>
      </c>
      <c r="P75" s="96">
        <f t="shared" si="18"/>
        <v>0</v>
      </c>
      <c r="Q75" s="96">
        <f t="shared" si="19"/>
        <v>0</v>
      </c>
      <c r="R75" s="96">
        <f t="shared" si="20"/>
        <v>0</v>
      </c>
      <c r="S75" s="96">
        <f t="shared" si="21"/>
        <v>0</v>
      </c>
      <c r="T75" s="97">
        <f t="shared" si="22"/>
        <v>0</v>
      </c>
      <c r="U75" s="98"/>
      <c r="V75" s="99">
        <f>IF($E$3="購入者価格",D75-SUM(M75:T75)+U75,IF($E$3="生産者価格",データ入力!S84," "))</f>
        <v>0</v>
      </c>
    </row>
    <row r="76" spans="2:22" x14ac:dyDescent="0.15">
      <c r="B76" s="109" t="s">
        <v>210</v>
      </c>
      <c r="C76" s="644" t="s">
        <v>382</v>
      </c>
      <c r="D76" s="94">
        <f>IF($E$3="購入者価格",データ入力!S81," ")</f>
        <v>0</v>
      </c>
      <c r="E76" s="328">
        <v>0</v>
      </c>
      <c r="F76" s="329">
        <v>0</v>
      </c>
      <c r="G76" s="329">
        <v>0</v>
      </c>
      <c r="H76" s="329">
        <v>0</v>
      </c>
      <c r="I76" s="329">
        <v>0</v>
      </c>
      <c r="J76" s="329">
        <v>0</v>
      </c>
      <c r="K76" s="329">
        <v>0</v>
      </c>
      <c r="L76" s="330">
        <v>0</v>
      </c>
      <c r="M76" s="95">
        <f t="shared" si="15"/>
        <v>0</v>
      </c>
      <c r="N76" s="96">
        <f t="shared" si="16"/>
        <v>0</v>
      </c>
      <c r="O76" s="96">
        <f t="shared" si="17"/>
        <v>0</v>
      </c>
      <c r="P76" s="96">
        <f t="shared" si="18"/>
        <v>0</v>
      </c>
      <c r="Q76" s="96">
        <f t="shared" si="19"/>
        <v>0</v>
      </c>
      <c r="R76" s="96">
        <f t="shared" si="20"/>
        <v>0</v>
      </c>
      <c r="S76" s="96">
        <f t="shared" si="21"/>
        <v>0</v>
      </c>
      <c r="T76" s="97">
        <f t="shared" si="22"/>
        <v>0</v>
      </c>
      <c r="U76" s="98"/>
      <c r="V76" s="99">
        <f>IF($E$3="購入者価格",D76-SUM(M76:T76)+U76,IF($E$3="生産者価格",データ入力!S85," "))</f>
        <v>0</v>
      </c>
    </row>
    <row r="77" spans="2:22" x14ac:dyDescent="0.15">
      <c r="B77" s="438" t="s">
        <v>211</v>
      </c>
      <c r="C77" s="645" t="s">
        <v>688</v>
      </c>
      <c r="D77" s="437">
        <f>IF($E$3="購入者価格",データ入力!S82," ")</f>
        <v>0</v>
      </c>
      <c r="E77" s="334">
        <v>-11.5438407802369</v>
      </c>
      <c r="F77" s="335">
        <v>-32.816978864145099</v>
      </c>
      <c r="G77" s="335">
        <v>0</v>
      </c>
      <c r="H77" s="335">
        <v>0</v>
      </c>
      <c r="I77" s="335">
        <v>0</v>
      </c>
      <c r="J77" s="335">
        <v>0</v>
      </c>
      <c r="K77" s="335">
        <v>0</v>
      </c>
      <c r="L77" s="336">
        <v>0</v>
      </c>
      <c r="M77" s="103">
        <f t="shared" si="15"/>
        <v>0</v>
      </c>
      <c r="N77" s="104">
        <f t="shared" si="16"/>
        <v>0</v>
      </c>
      <c r="O77" s="104">
        <f t="shared" si="17"/>
        <v>0</v>
      </c>
      <c r="P77" s="104">
        <f t="shared" si="18"/>
        <v>0</v>
      </c>
      <c r="Q77" s="104">
        <f t="shared" si="19"/>
        <v>0</v>
      </c>
      <c r="R77" s="104">
        <f t="shared" si="20"/>
        <v>0</v>
      </c>
      <c r="S77" s="104">
        <f t="shared" si="21"/>
        <v>0</v>
      </c>
      <c r="T77" s="105">
        <f t="shared" si="22"/>
        <v>0</v>
      </c>
      <c r="U77" s="99">
        <f>+$M$116+$N$116</f>
        <v>0</v>
      </c>
      <c r="V77" s="107">
        <f>IF($E$3="購入者価格",D77-SUM(M77:T77)+U77,IF($E$3="生産者価格",データ入力!S86," "))</f>
        <v>0</v>
      </c>
    </row>
    <row r="78" spans="2:22" x14ac:dyDescent="0.15">
      <c r="B78" s="10" t="s">
        <v>212</v>
      </c>
      <c r="C78" s="644" t="s">
        <v>388</v>
      </c>
      <c r="D78" s="94">
        <f>IF($E$3="購入者価格",データ入力!S83," ")</f>
        <v>0</v>
      </c>
      <c r="E78" s="646">
        <v>0</v>
      </c>
      <c r="F78" s="647">
        <v>0</v>
      </c>
      <c r="G78" s="647">
        <v>0</v>
      </c>
      <c r="H78" s="647">
        <v>0</v>
      </c>
      <c r="I78" s="647">
        <v>0</v>
      </c>
      <c r="J78" s="647">
        <v>0</v>
      </c>
      <c r="K78" s="647">
        <v>0</v>
      </c>
      <c r="L78" s="648">
        <v>0</v>
      </c>
      <c r="M78" s="649">
        <f t="shared" si="15"/>
        <v>0</v>
      </c>
      <c r="N78" s="650">
        <f t="shared" si="16"/>
        <v>0</v>
      </c>
      <c r="O78" s="650">
        <f t="shared" si="17"/>
        <v>0</v>
      </c>
      <c r="P78" s="650">
        <f t="shared" si="18"/>
        <v>0</v>
      </c>
      <c r="Q78" s="650">
        <f t="shared" si="19"/>
        <v>0</v>
      </c>
      <c r="R78" s="650">
        <f t="shared" si="20"/>
        <v>0</v>
      </c>
      <c r="S78" s="650">
        <f t="shared" si="21"/>
        <v>0</v>
      </c>
      <c r="T78" s="651">
        <f t="shared" si="22"/>
        <v>0</v>
      </c>
      <c r="U78" s="631"/>
      <c r="V78" s="99">
        <f>IF($E$3="購入者価格",D78-SUM(M78:T78)+U78,IF($E$3="生産者価格",データ入力!S87," "))</f>
        <v>0</v>
      </c>
    </row>
    <row r="79" spans="2:22" x14ac:dyDescent="0.15">
      <c r="B79" s="10" t="s">
        <v>213</v>
      </c>
      <c r="C79" s="644" t="s">
        <v>393</v>
      </c>
      <c r="D79" s="94">
        <f>IF($E$3="購入者価格",データ入力!S84," ")</f>
        <v>0</v>
      </c>
      <c r="E79" s="646">
        <v>0</v>
      </c>
      <c r="F79" s="647">
        <v>0</v>
      </c>
      <c r="G79" s="647">
        <v>0</v>
      </c>
      <c r="H79" s="647">
        <v>0</v>
      </c>
      <c r="I79" s="647">
        <v>0</v>
      </c>
      <c r="J79" s="647">
        <v>0</v>
      </c>
      <c r="K79" s="647">
        <v>0</v>
      </c>
      <c r="L79" s="648">
        <v>0</v>
      </c>
      <c r="M79" s="649">
        <f t="shared" si="15"/>
        <v>0</v>
      </c>
      <c r="N79" s="650">
        <f t="shared" si="16"/>
        <v>0</v>
      </c>
      <c r="O79" s="650">
        <f t="shared" si="17"/>
        <v>0</v>
      </c>
      <c r="P79" s="650">
        <f t="shared" si="18"/>
        <v>0</v>
      </c>
      <c r="Q79" s="650">
        <f t="shared" si="19"/>
        <v>0</v>
      </c>
      <c r="R79" s="650">
        <f t="shared" si="20"/>
        <v>0</v>
      </c>
      <c r="S79" s="650">
        <f t="shared" si="21"/>
        <v>0</v>
      </c>
      <c r="T79" s="651">
        <f t="shared" si="22"/>
        <v>0</v>
      </c>
      <c r="U79" s="99"/>
      <c r="V79" s="99">
        <f>IF($E$3="購入者価格",D79-SUM(M79:T79)+U79,IF($E$3="生産者価格",データ入力!S88," "))</f>
        <v>0</v>
      </c>
    </row>
    <row r="80" spans="2:22" x14ac:dyDescent="0.15">
      <c r="B80" s="10" t="s">
        <v>214</v>
      </c>
      <c r="C80" s="644" t="s">
        <v>395</v>
      </c>
      <c r="D80" s="94">
        <f>IF($E$3="購入者価格",データ入力!S85," ")</f>
        <v>0</v>
      </c>
      <c r="E80" s="646">
        <v>0</v>
      </c>
      <c r="F80" s="647">
        <v>0</v>
      </c>
      <c r="G80" s="647">
        <v>0</v>
      </c>
      <c r="H80" s="647">
        <v>0</v>
      </c>
      <c r="I80" s="647">
        <v>0</v>
      </c>
      <c r="J80" s="647">
        <v>0</v>
      </c>
      <c r="K80" s="647">
        <v>0</v>
      </c>
      <c r="L80" s="648">
        <v>0</v>
      </c>
      <c r="M80" s="649">
        <f t="shared" si="15"/>
        <v>0</v>
      </c>
      <c r="N80" s="650">
        <f t="shared" si="16"/>
        <v>0</v>
      </c>
      <c r="O80" s="650">
        <f t="shared" si="17"/>
        <v>0</v>
      </c>
      <c r="P80" s="650">
        <f t="shared" si="18"/>
        <v>0</v>
      </c>
      <c r="Q80" s="650">
        <f t="shared" si="19"/>
        <v>0</v>
      </c>
      <c r="R80" s="650">
        <f t="shared" si="20"/>
        <v>0</v>
      </c>
      <c r="S80" s="650">
        <f t="shared" si="21"/>
        <v>0</v>
      </c>
      <c r="T80" s="651">
        <f t="shared" si="22"/>
        <v>0</v>
      </c>
      <c r="U80" s="99"/>
      <c r="V80" s="99">
        <f>IF($E$3="購入者価格",D80-SUM(M80:T80)+U80,IF($E$3="生産者価格",データ入力!S89," "))</f>
        <v>0</v>
      </c>
    </row>
    <row r="81" spans="2:22" x14ac:dyDescent="0.15">
      <c r="B81" s="10" t="s">
        <v>215</v>
      </c>
      <c r="C81" s="644" t="s">
        <v>397</v>
      </c>
      <c r="D81" s="94">
        <f>IF($E$3="購入者価格",データ入力!S86," ")</f>
        <v>0</v>
      </c>
      <c r="E81" s="646">
        <v>0</v>
      </c>
      <c r="F81" s="647">
        <v>0</v>
      </c>
      <c r="G81" s="647">
        <v>0</v>
      </c>
      <c r="H81" s="647">
        <v>0</v>
      </c>
      <c r="I81" s="647">
        <v>0</v>
      </c>
      <c r="J81" s="647">
        <v>0</v>
      </c>
      <c r="K81" s="647">
        <v>0</v>
      </c>
      <c r="L81" s="648">
        <v>0</v>
      </c>
      <c r="M81" s="649">
        <f t="shared" si="15"/>
        <v>0</v>
      </c>
      <c r="N81" s="650">
        <f t="shared" si="16"/>
        <v>0</v>
      </c>
      <c r="O81" s="650">
        <f t="shared" si="17"/>
        <v>0</v>
      </c>
      <c r="P81" s="650">
        <f t="shared" si="18"/>
        <v>0</v>
      </c>
      <c r="Q81" s="650">
        <f t="shared" si="19"/>
        <v>0</v>
      </c>
      <c r="R81" s="650">
        <f t="shared" si="20"/>
        <v>0</v>
      </c>
      <c r="S81" s="650">
        <f t="shared" si="21"/>
        <v>0</v>
      </c>
      <c r="T81" s="651">
        <f t="shared" si="22"/>
        <v>0</v>
      </c>
      <c r="U81" s="99"/>
      <c r="V81" s="99">
        <f>IF($E$3="購入者価格",D81-SUM(M81:T81)+U81,IF($E$3="生産者価格",データ入力!S90," "))</f>
        <v>0</v>
      </c>
    </row>
    <row r="82" spans="2:22" x14ac:dyDescent="0.15">
      <c r="B82" s="237" t="s">
        <v>216</v>
      </c>
      <c r="C82" s="645" t="s">
        <v>399</v>
      </c>
      <c r="D82" s="437">
        <f>IF($E$3="購入者価格",データ入力!S87," ")</f>
        <v>0</v>
      </c>
      <c r="E82" s="652">
        <v>0</v>
      </c>
      <c r="F82" s="653">
        <v>0</v>
      </c>
      <c r="G82" s="653">
        <v>-8.8790476485131609E-3</v>
      </c>
      <c r="H82" s="653">
        <v>0</v>
      </c>
      <c r="I82" s="653">
        <v>0</v>
      </c>
      <c r="J82" s="653">
        <v>0</v>
      </c>
      <c r="K82" s="653">
        <v>0</v>
      </c>
      <c r="L82" s="654">
        <v>0</v>
      </c>
      <c r="M82" s="439">
        <f t="shared" si="15"/>
        <v>0</v>
      </c>
      <c r="N82" s="440">
        <f t="shared" si="16"/>
        <v>0</v>
      </c>
      <c r="O82" s="440">
        <f t="shared" si="17"/>
        <v>0</v>
      </c>
      <c r="P82" s="440">
        <f t="shared" si="18"/>
        <v>0</v>
      </c>
      <c r="Q82" s="440">
        <f t="shared" si="19"/>
        <v>0</v>
      </c>
      <c r="R82" s="440">
        <f t="shared" si="20"/>
        <v>0</v>
      </c>
      <c r="S82" s="440">
        <f t="shared" si="21"/>
        <v>0</v>
      </c>
      <c r="T82" s="441">
        <f t="shared" si="22"/>
        <v>0</v>
      </c>
      <c r="U82" s="655">
        <f>+$O$116</f>
        <v>0</v>
      </c>
      <c r="V82" s="107">
        <f>IF($E$3="購入者価格",D82-SUM(M82:T82)+U82,IF($E$3="生産者価格",データ入力!S91," "))</f>
        <v>0</v>
      </c>
    </row>
    <row r="83" spans="2:22" x14ac:dyDescent="0.15">
      <c r="B83" s="10" t="s">
        <v>217</v>
      </c>
      <c r="C83" s="644" t="s">
        <v>817</v>
      </c>
      <c r="D83" s="94">
        <f>IF($E$3="購入者価格",データ入力!S88," ")</f>
        <v>0</v>
      </c>
      <c r="E83" s="646">
        <v>0</v>
      </c>
      <c r="F83" s="647">
        <v>0</v>
      </c>
      <c r="G83" s="647">
        <v>0</v>
      </c>
      <c r="H83" s="647">
        <v>-1.05763238512035</v>
      </c>
      <c r="I83" s="647">
        <v>0</v>
      </c>
      <c r="J83" s="647">
        <v>0</v>
      </c>
      <c r="K83" s="647">
        <v>0</v>
      </c>
      <c r="L83" s="648">
        <v>0</v>
      </c>
      <c r="M83" s="649">
        <f t="shared" si="15"/>
        <v>0</v>
      </c>
      <c r="N83" s="650">
        <f t="shared" si="16"/>
        <v>0</v>
      </c>
      <c r="O83" s="650">
        <f t="shared" si="17"/>
        <v>0</v>
      </c>
      <c r="P83" s="650">
        <f t="shared" si="18"/>
        <v>0</v>
      </c>
      <c r="Q83" s="650">
        <f t="shared" si="19"/>
        <v>0</v>
      </c>
      <c r="R83" s="650">
        <f t="shared" si="20"/>
        <v>0</v>
      </c>
      <c r="S83" s="650">
        <f t="shared" si="21"/>
        <v>0</v>
      </c>
      <c r="T83" s="651">
        <f t="shared" si="22"/>
        <v>0</v>
      </c>
      <c r="U83" s="99">
        <f>+$P$116</f>
        <v>0</v>
      </c>
      <c r="V83" s="99">
        <f>IF($E$3="購入者価格",D83-SUM(M83:T83)+U83,IF($E$3="生産者価格",データ入力!S92," "))</f>
        <v>0</v>
      </c>
    </row>
    <row r="84" spans="2:22" x14ac:dyDescent="0.15">
      <c r="B84" s="10" t="s">
        <v>218</v>
      </c>
      <c r="C84" s="644" t="s">
        <v>405</v>
      </c>
      <c r="D84" s="94">
        <f>IF($E$3="購入者価格",データ入力!S89," ")</f>
        <v>0</v>
      </c>
      <c r="E84" s="646">
        <v>0</v>
      </c>
      <c r="F84" s="647">
        <v>0</v>
      </c>
      <c r="G84" s="647">
        <v>0</v>
      </c>
      <c r="H84" s="647">
        <v>0</v>
      </c>
      <c r="I84" s="647">
        <v>0</v>
      </c>
      <c r="J84" s="647">
        <v>0</v>
      </c>
      <c r="K84" s="647">
        <v>0</v>
      </c>
      <c r="L84" s="648">
        <v>0</v>
      </c>
      <c r="M84" s="649">
        <f t="shared" si="15"/>
        <v>0</v>
      </c>
      <c r="N84" s="650">
        <f t="shared" si="16"/>
        <v>0</v>
      </c>
      <c r="O84" s="650">
        <f t="shared" si="17"/>
        <v>0</v>
      </c>
      <c r="P84" s="650">
        <f t="shared" si="18"/>
        <v>0</v>
      </c>
      <c r="Q84" s="650">
        <f t="shared" si="19"/>
        <v>0</v>
      </c>
      <c r="R84" s="650">
        <f t="shared" si="20"/>
        <v>0</v>
      </c>
      <c r="S84" s="650">
        <f t="shared" si="21"/>
        <v>0</v>
      </c>
      <c r="T84" s="651">
        <f t="shared" si="22"/>
        <v>0</v>
      </c>
      <c r="U84" s="67"/>
      <c r="V84" s="99">
        <f>IF($E$3="購入者価格",D84-SUM(M84:T84)+U84,IF($E$3="生産者価格",データ入力!S93," "))</f>
        <v>0</v>
      </c>
    </row>
    <row r="85" spans="2:22" x14ac:dyDescent="0.15">
      <c r="B85" s="10" t="s">
        <v>219</v>
      </c>
      <c r="C85" s="644" t="s">
        <v>408</v>
      </c>
      <c r="D85" s="94">
        <f>IF($E$3="購入者価格",データ入力!S90," ")</f>
        <v>0</v>
      </c>
      <c r="E85" s="646">
        <v>0</v>
      </c>
      <c r="F85" s="647">
        <v>0</v>
      </c>
      <c r="G85" s="647">
        <v>0</v>
      </c>
      <c r="H85" s="647">
        <v>0</v>
      </c>
      <c r="I85" s="647">
        <v>-2.84549182695085</v>
      </c>
      <c r="J85" s="647">
        <v>0</v>
      </c>
      <c r="K85" s="647">
        <v>0</v>
      </c>
      <c r="L85" s="648">
        <v>0</v>
      </c>
      <c r="M85" s="649">
        <f t="shared" si="15"/>
        <v>0</v>
      </c>
      <c r="N85" s="650">
        <f t="shared" si="16"/>
        <v>0</v>
      </c>
      <c r="O85" s="650">
        <f t="shared" si="17"/>
        <v>0</v>
      </c>
      <c r="P85" s="650">
        <f>IF($E$3="購入者価格",$D85*H85," ")</f>
        <v>0</v>
      </c>
      <c r="Q85" s="650">
        <f t="shared" si="19"/>
        <v>0</v>
      </c>
      <c r="R85" s="650">
        <f t="shared" si="20"/>
        <v>0</v>
      </c>
      <c r="S85" s="650">
        <f t="shared" si="21"/>
        <v>0</v>
      </c>
      <c r="T85" s="651">
        <f t="shared" si="22"/>
        <v>0</v>
      </c>
      <c r="U85" s="656">
        <f>+$Q$116</f>
        <v>0</v>
      </c>
      <c r="V85" s="636">
        <f>IF($E$3="購入者価格",D85-SUM(M85:T85)+U83,IF($E$3="生産者価格",データ入力!S94," "))</f>
        <v>0</v>
      </c>
    </row>
    <row r="86" spans="2:22" x14ac:dyDescent="0.15">
      <c r="B86" s="10" t="s">
        <v>220</v>
      </c>
      <c r="C86" s="644" t="s">
        <v>411</v>
      </c>
      <c r="D86" s="94">
        <f>IF($E$3="購入者価格",データ入力!S91," ")</f>
        <v>0</v>
      </c>
      <c r="E86" s="646">
        <v>0</v>
      </c>
      <c r="F86" s="647">
        <v>0</v>
      </c>
      <c r="G86" s="647">
        <v>0</v>
      </c>
      <c r="H86" s="647">
        <v>0</v>
      </c>
      <c r="I86" s="647">
        <v>0</v>
      </c>
      <c r="J86" s="647">
        <v>-9.8391517847223504E-3</v>
      </c>
      <c r="K86" s="647">
        <v>0</v>
      </c>
      <c r="L86" s="648">
        <v>0</v>
      </c>
      <c r="M86" s="649">
        <f t="shared" si="15"/>
        <v>0</v>
      </c>
      <c r="N86" s="650">
        <f t="shared" si="16"/>
        <v>0</v>
      </c>
      <c r="O86" s="650">
        <f t="shared" si="17"/>
        <v>0</v>
      </c>
      <c r="P86" s="650">
        <f t="shared" si="18"/>
        <v>0</v>
      </c>
      <c r="Q86" s="650">
        <f t="shared" si="19"/>
        <v>0</v>
      </c>
      <c r="R86" s="650">
        <f t="shared" si="20"/>
        <v>0</v>
      </c>
      <c r="S86" s="650">
        <f t="shared" si="21"/>
        <v>0</v>
      </c>
      <c r="T86" s="651">
        <f t="shared" si="22"/>
        <v>0</v>
      </c>
      <c r="U86" s="99">
        <f>+$R$116</f>
        <v>0</v>
      </c>
      <c r="V86" s="99">
        <f>IF($E$3="購入者価格",D86-SUM(M86:T86)+U86,IF($E$3="生産者価格",データ入力!S95," "))</f>
        <v>0</v>
      </c>
    </row>
    <row r="87" spans="2:22" x14ac:dyDescent="0.15">
      <c r="B87" s="237" t="s">
        <v>221</v>
      </c>
      <c r="C87" s="645" t="s">
        <v>416</v>
      </c>
      <c r="D87" s="437">
        <f>IF($E$3="購入者価格",データ入力!S92," ")</f>
        <v>0</v>
      </c>
      <c r="E87" s="652">
        <v>0</v>
      </c>
      <c r="F87" s="653">
        <v>0</v>
      </c>
      <c r="G87" s="653">
        <v>0</v>
      </c>
      <c r="H87" s="653">
        <v>0</v>
      </c>
      <c r="I87" s="653">
        <v>0</v>
      </c>
      <c r="J87" s="653">
        <v>0</v>
      </c>
      <c r="K87" s="653">
        <v>-4.7031930561213304</v>
      </c>
      <c r="L87" s="654">
        <v>0</v>
      </c>
      <c r="M87" s="439">
        <f t="shared" si="15"/>
        <v>0</v>
      </c>
      <c r="N87" s="440">
        <f t="shared" si="16"/>
        <v>0</v>
      </c>
      <c r="O87" s="440">
        <f t="shared" si="17"/>
        <v>0</v>
      </c>
      <c r="P87" s="440">
        <f t="shared" si="18"/>
        <v>0</v>
      </c>
      <c r="Q87" s="440">
        <f t="shared" si="19"/>
        <v>0</v>
      </c>
      <c r="R87" s="440">
        <f t="shared" si="20"/>
        <v>0</v>
      </c>
      <c r="S87" s="440">
        <f t="shared" si="21"/>
        <v>0</v>
      </c>
      <c r="T87" s="441">
        <f t="shared" si="22"/>
        <v>0</v>
      </c>
      <c r="U87" s="107">
        <f>+$S$116</f>
        <v>0</v>
      </c>
      <c r="V87" s="655">
        <f>IF($E$3="購入者価格",D87-SUM(M87:T87)+U87,IF($E$3="生産者価格",データ入力!S96," "))</f>
        <v>0</v>
      </c>
    </row>
    <row r="88" spans="2:22" x14ac:dyDescent="0.15">
      <c r="B88" s="10" t="s">
        <v>222</v>
      </c>
      <c r="C88" s="644" t="s">
        <v>418</v>
      </c>
      <c r="D88" s="94">
        <f>IF($E$3="購入者価格",データ入力!S93," ")</f>
        <v>0</v>
      </c>
      <c r="E88" s="646">
        <v>0</v>
      </c>
      <c r="F88" s="647">
        <v>0</v>
      </c>
      <c r="G88" s="647">
        <v>0</v>
      </c>
      <c r="H88" s="647">
        <v>0</v>
      </c>
      <c r="I88" s="647">
        <v>0</v>
      </c>
      <c r="J88" s="647">
        <v>0</v>
      </c>
      <c r="K88" s="647">
        <v>0</v>
      </c>
      <c r="L88" s="648">
        <v>-185.167530224525</v>
      </c>
      <c r="M88" s="649">
        <f t="shared" si="15"/>
        <v>0</v>
      </c>
      <c r="N88" s="650">
        <f t="shared" si="16"/>
        <v>0</v>
      </c>
      <c r="O88" s="650">
        <f t="shared" si="17"/>
        <v>0</v>
      </c>
      <c r="P88" s="650">
        <f t="shared" si="18"/>
        <v>0</v>
      </c>
      <c r="Q88" s="650">
        <f t="shared" si="19"/>
        <v>0</v>
      </c>
      <c r="R88" s="650">
        <f t="shared" si="20"/>
        <v>0</v>
      </c>
      <c r="S88" s="650">
        <f t="shared" si="21"/>
        <v>0</v>
      </c>
      <c r="T88" s="651">
        <f>IF($E$3="購入者価格",$D88*L88," ")</f>
        <v>0</v>
      </c>
      <c r="U88" s="99">
        <f>+$T$116</f>
        <v>0</v>
      </c>
      <c r="V88" s="99">
        <f>IF($E$3="購入者価格",D88-SUM(M88:T88)+U88,IF($E$3="生産者価格",データ入力!S97," "))</f>
        <v>0</v>
      </c>
    </row>
    <row r="89" spans="2:22" x14ac:dyDescent="0.15">
      <c r="B89" s="10" t="s">
        <v>223</v>
      </c>
      <c r="C89" s="644" t="s">
        <v>818</v>
      </c>
      <c r="D89" s="94">
        <f>IF($E$3="購入者価格",データ入力!S94," ")</f>
        <v>0</v>
      </c>
      <c r="E89" s="646">
        <v>0</v>
      </c>
      <c r="F89" s="647">
        <v>0</v>
      </c>
      <c r="G89" s="647">
        <v>0</v>
      </c>
      <c r="H89" s="647">
        <v>0</v>
      </c>
      <c r="I89" s="647">
        <v>0</v>
      </c>
      <c r="J89" s="647">
        <v>0</v>
      </c>
      <c r="K89" s="647">
        <v>0</v>
      </c>
      <c r="L89" s="648">
        <v>0</v>
      </c>
      <c r="M89" s="649">
        <f t="shared" si="15"/>
        <v>0</v>
      </c>
      <c r="N89" s="650">
        <f t="shared" si="16"/>
        <v>0</v>
      </c>
      <c r="O89" s="650">
        <f t="shared" si="17"/>
        <v>0</v>
      </c>
      <c r="P89" s="650">
        <f t="shared" si="18"/>
        <v>0</v>
      </c>
      <c r="Q89" s="650">
        <f t="shared" si="19"/>
        <v>0</v>
      </c>
      <c r="R89" s="650">
        <f t="shared" si="20"/>
        <v>0</v>
      </c>
      <c r="S89" s="650">
        <f t="shared" si="21"/>
        <v>0</v>
      </c>
      <c r="T89" s="651">
        <f t="shared" si="22"/>
        <v>0</v>
      </c>
      <c r="U89" s="99"/>
      <c r="V89" s="99">
        <f>IF($E$3="購入者価格",D89-SUM(M89:T89)+U89,IF($E$3="生産者価格",データ入力!S98," "))</f>
        <v>0</v>
      </c>
    </row>
    <row r="90" spans="2:22" x14ac:dyDescent="0.15">
      <c r="B90" s="10" t="s">
        <v>224</v>
      </c>
      <c r="C90" s="644" t="s">
        <v>819</v>
      </c>
      <c r="D90" s="94">
        <f>IF($E$3="購入者価格",データ入力!S95," ")</f>
        <v>0</v>
      </c>
      <c r="E90" s="646">
        <v>0</v>
      </c>
      <c r="F90" s="647">
        <v>0</v>
      </c>
      <c r="G90" s="647">
        <v>0</v>
      </c>
      <c r="H90" s="647">
        <v>0</v>
      </c>
      <c r="I90" s="647">
        <v>0</v>
      </c>
      <c r="J90" s="647">
        <v>0</v>
      </c>
      <c r="K90" s="647">
        <v>0</v>
      </c>
      <c r="L90" s="648">
        <v>0</v>
      </c>
      <c r="M90" s="649">
        <f t="shared" si="15"/>
        <v>0</v>
      </c>
      <c r="N90" s="650">
        <f t="shared" si="16"/>
        <v>0</v>
      </c>
      <c r="O90" s="650">
        <f t="shared" si="17"/>
        <v>0</v>
      </c>
      <c r="P90" s="650">
        <f t="shared" si="18"/>
        <v>0</v>
      </c>
      <c r="Q90" s="650">
        <f t="shared" si="19"/>
        <v>0</v>
      </c>
      <c r="R90" s="650">
        <f t="shared" si="20"/>
        <v>0</v>
      </c>
      <c r="S90" s="650">
        <f t="shared" si="21"/>
        <v>0</v>
      </c>
      <c r="T90" s="651">
        <f t="shared" si="22"/>
        <v>0</v>
      </c>
      <c r="U90" s="99"/>
      <c r="V90" s="99">
        <f>IF($E$3="購入者価格",D90-SUM(M90:T90)+U90,IF($E$3="生産者価格",データ入力!S99," "))</f>
        <v>0</v>
      </c>
    </row>
    <row r="91" spans="2:22" x14ac:dyDescent="0.15">
      <c r="B91" s="10" t="s">
        <v>225</v>
      </c>
      <c r="C91" s="644" t="s">
        <v>428</v>
      </c>
      <c r="D91" s="94">
        <f>IF($E$3="購入者価格",データ入力!S96," ")</f>
        <v>0</v>
      </c>
      <c r="E91" s="646">
        <v>0</v>
      </c>
      <c r="F91" s="647">
        <v>0</v>
      </c>
      <c r="G91" s="647">
        <v>0</v>
      </c>
      <c r="H91" s="647">
        <v>0</v>
      </c>
      <c r="I91" s="647">
        <v>0</v>
      </c>
      <c r="J91" s="647">
        <v>0</v>
      </c>
      <c r="K91" s="647">
        <v>0</v>
      </c>
      <c r="L91" s="648">
        <v>0</v>
      </c>
      <c r="M91" s="649">
        <f t="shared" si="15"/>
        <v>0</v>
      </c>
      <c r="N91" s="650">
        <f t="shared" si="16"/>
        <v>0</v>
      </c>
      <c r="O91" s="650">
        <f t="shared" si="17"/>
        <v>0</v>
      </c>
      <c r="P91" s="650">
        <f t="shared" si="18"/>
        <v>0</v>
      </c>
      <c r="Q91" s="650">
        <f t="shared" si="19"/>
        <v>0</v>
      </c>
      <c r="R91" s="650">
        <f t="shared" si="20"/>
        <v>0</v>
      </c>
      <c r="S91" s="650">
        <f t="shared" si="21"/>
        <v>0</v>
      </c>
      <c r="T91" s="651">
        <f t="shared" si="22"/>
        <v>0</v>
      </c>
      <c r="U91" s="99"/>
      <c r="V91" s="99">
        <f>IF($E$3="購入者価格",D91-SUM(M91:T91)+U91,IF($E$3="生産者価格",データ入力!S100," "))</f>
        <v>0</v>
      </c>
    </row>
    <row r="92" spans="2:22" x14ac:dyDescent="0.15">
      <c r="B92" s="237" t="s">
        <v>226</v>
      </c>
      <c r="C92" s="645" t="s">
        <v>430</v>
      </c>
      <c r="D92" s="437">
        <f>IF($E$3="購入者価格",データ入力!S97," ")</f>
        <v>0</v>
      </c>
      <c r="E92" s="652">
        <v>0</v>
      </c>
      <c r="F92" s="653">
        <v>0</v>
      </c>
      <c r="G92" s="653">
        <v>0</v>
      </c>
      <c r="H92" s="653">
        <v>0</v>
      </c>
      <c r="I92" s="653">
        <v>0</v>
      </c>
      <c r="J92" s="653">
        <v>0</v>
      </c>
      <c r="K92" s="653">
        <v>0</v>
      </c>
      <c r="L92" s="654">
        <v>0</v>
      </c>
      <c r="M92" s="439">
        <f t="shared" si="15"/>
        <v>0</v>
      </c>
      <c r="N92" s="440">
        <f t="shared" si="16"/>
        <v>0</v>
      </c>
      <c r="O92" s="440">
        <f t="shared" si="17"/>
        <v>0</v>
      </c>
      <c r="P92" s="440">
        <f t="shared" si="18"/>
        <v>0</v>
      </c>
      <c r="Q92" s="440">
        <f t="shared" si="19"/>
        <v>0</v>
      </c>
      <c r="R92" s="440">
        <f t="shared" si="20"/>
        <v>0</v>
      </c>
      <c r="S92" s="440">
        <f t="shared" si="21"/>
        <v>0</v>
      </c>
      <c r="T92" s="441">
        <f t="shared" si="22"/>
        <v>0</v>
      </c>
      <c r="U92" s="107"/>
      <c r="V92" s="107">
        <f>IF($E$3="購入者価格",D92-SUM(M92:T92)+U92,IF($E$3="生産者価格",データ入力!S101," "))</f>
        <v>0</v>
      </c>
    </row>
    <row r="93" spans="2:22" x14ac:dyDescent="0.15">
      <c r="B93" s="109" t="s">
        <v>227</v>
      </c>
      <c r="C93" s="644" t="s">
        <v>432</v>
      </c>
      <c r="D93" s="94">
        <f>IF($E$3="購入者価格",データ入力!S98," ")</f>
        <v>0</v>
      </c>
      <c r="E93" s="328">
        <v>5.9545179385253701E-2</v>
      </c>
      <c r="F93" s="329">
        <v>0.127673821258493</v>
      </c>
      <c r="G93" s="329">
        <v>5.3752225278135803E-5</v>
      </c>
      <c r="H93" s="329">
        <v>1.47785344327796E-2</v>
      </c>
      <c r="I93" s="329">
        <v>0</v>
      </c>
      <c r="J93" s="329">
        <v>3.9418298537299598E-5</v>
      </c>
      <c r="K93" s="329">
        <v>8.4698149259691098E-4</v>
      </c>
      <c r="L93" s="330">
        <v>5.0946871044572099E-3</v>
      </c>
      <c r="M93" s="95">
        <f t="shared" si="15"/>
        <v>0</v>
      </c>
      <c r="N93" s="96">
        <f t="shared" si="16"/>
        <v>0</v>
      </c>
      <c r="O93" s="96">
        <f t="shared" si="17"/>
        <v>0</v>
      </c>
      <c r="P93" s="96">
        <f t="shared" si="18"/>
        <v>0</v>
      </c>
      <c r="Q93" s="96">
        <f t="shared" si="19"/>
        <v>0</v>
      </c>
      <c r="R93" s="96">
        <f t="shared" si="20"/>
        <v>0</v>
      </c>
      <c r="S93" s="96">
        <f t="shared" si="21"/>
        <v>0</v>
      </c>
      <c r="T93" s="97">
        <f t="shared" si="22"/>
        <v>0</v>
      </c>
      <c r="U93" s="98"/>
      <c r="V93" s="99">
        <f>IF($E$3="購入者価格",D93-SUM(M93:T93)+U93,IF($E$3="生産者価格",データ入力!S102," "))</f>
        <v>0</v>
      </c>
    </row>
    <row r="94" spans="2:22" x14ac:dyDescent="0.15">
      <c r="B94" s="109" t="s">
        <v>228</v>
      </c>
      <c r="C94" s="644" t="s">
        <v>434</v>
      </c>
      <c r="D94" s="94">
        <f>IF($E$3="購入者価格",データ入力!S99," ")</f>
        <v>0</v>
      </c>
      <c r="E94" s="328">
        <v>0</v>
      </c>
      <c r="F94" s="329">
        <v>0</v>
      </c>
      <c r="G94" s="329">
        <v>0</v>
      </c>
      <c r="H94" s="329">
        <v>0</v>
      </c>
      <c r="I94" s="329">
        <v>0</v>
      </c>
      <c r="J94" s="329">
        <v>0</v>
      </c>
      <c r="K94" s="329">
        <v>0</v>
      </c>
      <c r="L94" s="330">
        <v>0</v>
      </c>
      <c r="M94" s="95">
        <f t="shared" si="15"/>
        <v>0</v>
      </c>
      <c r="N94" s="96">
        <f t="shared" si="16"/>
        <v>0</v>
      </c>
      <c r="O94" s="96">
        <f t="shared" si="17"/>
        <v>0</v>
      </c>
      <c r="P94" s="96">
        <f t="shared" si="18"/>
        <v>0</v>
      </c>
      <c r="Q94" s="96">
        <f t="shared" si="19"/>
        <v>0</v>
      </c>
      <c r="R94" s="96">
        <f t="shared" si="20"/>
        <v>0</v>
      </c>
      <c r="S94" s="96">
        <f t="shared" si="21"/>
        <v>0</v>
      </c>
      <c r="T94" s="97">
        <f t="shared" si="22"/>
        <v>0</v>
      </c>
      <c r="U94" s="98"/>
      <c r="V94" s="99">
        <f>IF($E$3="購入者価格",D94-SUM(M94:T94)+U94,IF($E$3="生産者価格",データ入力!S103," "))</f>
        <v>0</v>
      </c>
    </row>
    <row r="95" spans="2:22" x14ac:dyDescent="0.15">
      <c r="B95" s="109" t="s">
        <v>229</v>
      </c>
      <c r="C95" s="644" t="s">
        <v>820</v>
      </c>
      <c r="D95" s="94">
        <f>IF($E$3="購入者価格",データ入力!S100," ")</f>
        <v>0</v>
      </c>
      <c r="E95" s="328">
        <v>7.9342323220357697E-2</v>
      </c>
      <c r="F95" s="329">
        <v>0.33126338724805798</v>
      </c>
      <c r="G95" s="329">
        <v>1.74289104357907E-4</v>
      </c>
      <c r="H95" s="329">
        <v>3.0960833014531501E-2</v>
      </c>
      <c r="I95" s="329">
        <v>1.6991973962470099E-4</v>
      </c>
      <c r="J95" s="329">
        <v>4.9033982005985097E-5</v>
      </c>
      <c r="K95" s="329">
        <v>2.0336965408224899E-3</v>
      </c>
      <c r="L95" s="330">
        <v>5.4068461148579798E-3</v>
      </c>
      <c r="M95" s="95">
        <f t="shared" si="15"/>
        <v>0</v>
      </c>
      <c r="N95" s="96">
        <f t="shared" si="16"/>
        <v>0</v>
      </c>
      <c r="O95" s="96">
        <f t="shared" si="17"/>
        <v>0</v>
      </c>
      <c r="P95" s="96">
        <f t="shared" si="18"/>
        <v>0</v>
      </c>
      <c r="Q95" s="96">
        <f t="shared" si="19"/>
        <v>0</v>
      </c>
      <c r="R95" s="96">
        <f t="shared" si="20"/>
        <v>0</v>
      </c>
      <c r="S95" s="96">
        <f t="shared" si="21"/>
        <v>0</v>
      </c>
      <c r="T95" s="97">
        <f t="shared" si="22"/>
        <v>0</v>
      </c>
      <c r="U95" s="98"/>
      <c r="V95" s="99">
        <f>IF($E$3="購入者価格",D95-SUM(M95:T95)+U95,IF($E$3="生産者価格",データ入力!S104," "))</f>
        <v>0</v>
      </c>
    </row>
    <row r="96" spans="2:22" x14ac:dyDescent="0.15">
      <c r="B96" s="109" t="s">
        <v>230</v>
      </c>
      <c r="C96" s="644" t="s">
        <v>821</v>
      </c>
      <c r="D96" s="94">
        <f>IF($E$3="購入者価格",データ入力!S101," ")</f>
        <v>0</v>
      </c>
      <c r="E96" s="328">
        <v>0</v>
      </c>
      <c r="F96" s="329">
        <v>0</v>
      </c>
      <c r="G96" s="329">
        <v>0</v>
      </c>
      <c r="H96" s="329">
        <v>0</v>
      </c>
      <c r="I96" s="329">
        <v>0</v>
      </c>
      <c r="J96" s="329">
        <v>0</v>
      </c>
      <c r="K96" s="329">
        <v>0</v>
      </c>
      <c r="L96" s="330">
        <v>0</v>
      </c>
      <c r="M96" s="95">
        <f t="shared" si="15"/>
        <v>0</v>
      </c>
      <c r="N96" s="96">
        <f t="shared" si="16"/>
        <v>0</v>
      </c>
      <c r="O96" s="96">
        <f t="shared" si="17"/>
        <v>0</v>
      </c>
      <c r="P96" s="96">
        <f t="shared" si="18"/>
        <v>0</v>
      </c>
      <c r="Q96" s="96">
        <f t="shared" si="19"/>
        <v>0</v>
      </c>
      <c r="R96" s="96">
        <f t="shared" si="20"/>
        <v>0</v>
      </c>
      <c r="S96" s="96">
        <f t="shared" si="21"/>
        <v>0</v>
      </c>
      <c r="T96" s="97">
        <f t="shared" si="22"/>
        <v>0</v>
      </c>
      <c r="U96" s="98"/>
      <c r="V96" s="99">
        <f>IF($E$3="購入者価格",D96-SUM(M96:T96)+U96,IF($E$3="生産者価格",データ入力!S105," "))</f>
        <v>0</v>
      </c>
    </row>
    <row r="97" spans="2:22" x14ac:dyDescent="0.15">
      <c r="B97" s="438" t="s">
        <v>231</v>
      </c>
      <c r="C97" s="645" t="s">
        <v>444</v>
      </c>
      <c r="D97" s="437">
        <f>IF($E$3="購入者価格",データ入力!S102," ")</f>
        <v>0</v>
      </c>
      <c r="E97" s="334">
        <v>0</v>
      </c>
      <c r="F97" s="335">
        <v>0</v>
      </c>
      <c r="G97" s="335">
        <v>0</v>
      </c>
      <c r="H97" s="335">
        <v>1.50347885252738E-5</v>
      </c>
      <c r="I97" s="335">
        <v>0</v>
      </c>
      <c r="J97" s="335">
        <v>0</v>
      </c>
      <c r="K97" s="335">
        <v>0</v>
      </c>
      <c r="L97" s="336">
        <v>0</v>
      </c>
      <c r="M97" s="103">
        <f t="shared" si="15"/>
        <v>0</v>
      </c>
      <c r="N97" s="104">
        <f t="shared" si="16"/>
        <v>0</v>
      </c>
      <c r="O97" s="104">
        <f t="shared" si="17"/>
        <v>0</v>
      </c>
      <c r="P97" s="104">
        <f t="shared" si="18"/>
        <v>0</v>
      </c>
      <c r="Q97" s="104">
        <f t="shared" si="19"/>
        <v>0</v>
      </c>
      <c r="R97" s="104">
        <f t="shared" si="20"/>
        <v>0</v>
      </c>
      <c r="S97" s="104">
        <f t="shared" si="21"/>
        <v>0</v>
      </c>
      <c r="T97" s="105">
        <f t="shared" si="22"/>
        <v>0</v>
      </c>
      <c r="U97" s="106"/>
      <c r="V97" s="107">
        <f>IF($E$3="購入者価格",D97-SUM(M97:T97)+U97,IF($E$3="生産者価格",データ入力!S106," "))</f>
        <v>0</v>
      </c>
    </row>
    <row r="98" spans="2:22" x14ac:dyDescent="0.15">
      <c r="B98" s="109" t="s">
        <v>232</v>
      </c>
      <c r="C98" s="644" t="s">
        <v>446</v>
      </c>
      <c r="D98" s="94">
        <f>IF($E$3="購入者価格",データ入力!S103," ")</f>
        <v>0</v>
      </c>
      <c r="E98" s="328">
        <v>0</v>
      </c>
      <c r="F98" s="329">
        <v>0</v>
      </c>
      <c r="G98" s="329">
        <v>0</v>
      </c>
      <c r="H98" s="329">
        <v>0</v>
      </c>
      <c r="I98" s="329">
        <v>0</v>
      </c>
      <c r="J98" s="329">
        <v>0</v>
      </c>
      <c r="K98" s="329">
        <v>0</v>
      </c>
      <c r="L98" s="330">
        <v>0</v>
      </c>
      <c r="M98" s="95">
        <f t="shared" si="15"/>
        <v>0</v>
      </c>
      <c r="N98" s="96">
        <f t="shared" si="16"/>
        <v>0</v>
      </c>
      <c r="O98" s="96">
        <f t="shared" si="17"/>
        <v>0</v>
      </c>
      <c r="P98" s="96">
        <f t="shared" si="18"/>
        <v>0</v>
      </c>
      <c r="Q98" s="96">
        <f t="shared" si="19"/>
        <v>0</v>
      </c>
      <c r="R98" s="96">
        <f t="shared" si="20"/>
        <v>0</v>
      </c>
      <c r="S98" s="96">
        <f t="shared" si="21"/>
        <v>0</v>
      </c>
      <c r="T98" s="97">
        <f t="shared" si="22"/>
        <v>0</v>
      </c>
      <c r="U98" s="98"/>
      <c r="V98" s="99">
        <f>IF($E$3="購入者価格",D98-SUM(M98:T98)+U98,IF($E$3="生産者価格",データ入力!S107," "))</f>
        <v>0</v>
      </c>
    </row>
    <row r="99" spans="2:22" x14ac:dyDescent="0.15">
      <c r="B99" s="109" t="s">
        <v>233</v>
      </c>
      <c r="C99" s="644" t="s">
        <v>448</v>
      </c>
      <c r="D99" s="94">
        <f>IF($E$3="購入者価格",データ入力!S104," ")</f>
        <v>0</v>
      </c>
      <c r="E99" s="328">
        <v>0</v>
      </c>
      <c r="F99" s="329">
        <v>0</v>
      </c>
      <c r="G99" s="329">
        <v>0</v>
      </c>
      <c r="H99" s="329">
        <v>0</v>
      </c>
      <c r="I99" s="329">
        <v>0</v>
      </c>
      <c r="J99" s="329">
        <v>0</v>
      </c>
      <c r="K99" s="329">
        <v>0</v>
      </c>
      <c r="L99" s="330">
        <v>0</v>
      </c>
      <c r="M99" s="95">
        <f t="shared" si="15"/>
        <v>0</v>
      </c>
      <c r="N99" s="96">
        <f t="shared" si="16"/>
        <v>0</v>
      </c>
      <c r="O99" s="96">
        <f t="shared" si="17"/>
        <v>0</v>
      </c>
      <c r="P99" s="96">
        <f t="shared" si="18"/>
        <v>0</v>
      </c>
      <c r="Q99" s="96">
        <f t="shared" si="19"/>
        <v>0</v>
      </c>
      <c r="R99" s="96">
        <f t="shared" si="20"/>
        <v>0</v>
      </c>
      <c r="S99" s="96">
        <f t="shared" si="21"/>
        <v>0</v>
      </c>
      <c r="T99" s="97">
        <f t="shared" si="22"/>
        <v>0</v>
      </c>
      <c r="U99" s="98"/>
      <c r="V99" s="99">
        <f>IF($E$3="購入者価格",D99-SUM(M99:T99)+U99,IF($E$3="生産者価格",データ入力!S108," "))</f>
        <v>0</v>
      </c>
    </row>
    <row r="100" spans="2:22" x14ac:dyDescent="0.15">
      <c r="B100" s="109" t="s">
        <v>234</v>
      </c>
      <c r="C100" s="644" t="s">
        <v>822</v>
      </c>
      <c r="D100" s="94">
        <f>IF($E$3="購入者価格",データ入力!S105," ")</f>
        <v>0</v>
      </c>
      <c r="E100" s="328">
        <v>0</v>
      </c>
      <c r="F100" s="329">
        <v>0</v>
      </c>
      <c r="G100" s="329">
        <v>0</v>
      </c>
      <c r="H100" s="329">
        <v>0</v>
      </c>
      <c r="I100" s="329">
        <v>0</v>
      </c>
      <c r="J100" s="329">
        <v>0</v>
      </c>
      <c r="K100" s="329">
        <v>0</v>
      </c>
      <c r="L100" s="330">
        <v>0</v>
      </c>
      <c r="M100" s="95">
        <f t="shared" si="15"/>
        <v>0</v>
      </c>
      <c r="N100" s="96">
        <f t="shared" si="16"/>
        <v>0</v>
      </c>
      <c r="O100" s="96">
        <f t="shared" si="17"/>
        <v>0</v>
      </c>
      <c r="P100" s="96">
        <f t="shared" si="18"/>
        <v>0</v>
      </c>
      <c r="Q100" s="96">
        <f t="shared" si="19"/>
        <v>0</v>
      </c>
      <c r="R100" s="96">
        <f t="shared" si="20"/>
        <v>0</v>
      </c>
      <c r="S100" s="96">
        <f t="shared" si="21"/>
        <v>0</v>
      </c>
      <c r="T100" s="97">
        <f t="shared" si="22"/>
        <v>0</v>
      </c>
      <c r="U100" s="98"/>
      <c r="V100" s="99">
        <f>IF($E$3="購入者価格",D100-SUM(M100:T100)+U100,IF($E$3="生産者価格",データ入力!S109," "))</f>
        <v>0</v>
      </c>
    </row>
    <row r="101" spans="2:22" x14ac:dyDescent="0.15">
      <c r="B101" s="109" t="s">
        <v>235</v>
      </c>
      <c r="C101" s="644" t="s">
        <v>823</v>
      </c>
      <c r="D101" s="94">
        <f>IF($E$3="購入者価格",データ入力!S106," ")</f>
        <v>0</v>
      </c>
      <c r="E101" s="328">
        <v>0</v>
      </c>
      <c r="F101" s="329">
        <v>0</v>
      </c>
      <c r="G101" s="329">
        <v>0</v>
      </c>
      <c r="H101" s="329">
        <v>0</v>
      </c>
      <c r="I101" s="329">
        <v>0</v>
      </c>
      <c r="J101" s="329">
        <v>0</v>
      </c>
      <c r="K101" s="329">
        <v>0</v>
      </c>
      <c r="L101" s="330">
        <v>0</v>
      </c>
      <c r="M101" s="95">
        <f t="shared" si="15"/>
        <v>0</v>
      </c>
      <c r="N101" s="96">
        <f t="shared" si="16"/>
        <v>0</v>
      </c>
      <c r="O101" s="96">
        <f t="shared" si="17"/>
        <v>0</v>
      </c>
      <c r="P101" s="96">
        <f t="shared" si="18"/>
        <v>0</v>
      </c>
      <c r="Q101" s="96">
        <f t="shared" si="19"/>
        <v>0</v>
      </c>
      <c r="R101" s="96">
        <f t="shared" si="20"/>
        <v>0</v>
      </c>
      <c r="S101" s="96">
        <f t="shared" si="21"/>
        <v>0</v>
      </c>
      <c r="T101" s="97">
        <f t="shared" si="22"/>
        <v>0</v>
      </c>
      <c r="U101" s="98"/>
      <c r="V101" s="99">
        <f>IF($E$3="購入者価格",D101-SUM(M101:T101)+U101,IF($E$3="生産者価格",データ入力!S110," "))</f>
        <v>0</v>
      </c>
    </row>
    <row r="102" spans="2:22" x14ac:dyDescent="0.15">
      <c r="B102" s="438" t="s">
        <v>236</v>
      </c>
      <c r="C102" s="643" t="s">
        <v>459</v>
      </c>
      <c r="D102" s="437">
        <f>IF($E$3="購入者価格",データ入力!S107," ")</f>
        <v>0</v>
      </c>
      <c r="E102" s="334">
        <v>0</v>
      </c>
      <c r="F102" s="335">
        <v>0</v>
      </c>
      <c r="G102" s="335">
        <v>0</v>
      </c>
      <c r="H102" s="335">
        <v>0</v>
      </c>
      <c r="I102" s="335">
        <v>0</v>
      </c>
      <c r="J102" s="335">
        <v>0</v>
      </c>
      <c r="K102" s="335">
        <v>0</v>
      </c>
      <c r="L102" s="336">
        <v>0</v>
      </c>
      <c r="M102" s="103">
        <f t="shared" si="15"/>
        <v>0</v>
      </c>
      <c r="N102" s="104">
        <f t="shared" si="16"/>
        <v>0</v>
      </c>
      <c r="O102" s="104">
        <f t="shared" si="17"/>
        <v>0</v>
      </c>
      <c r="P102" s="104">
        <f t="shared" si="18"/>
        <v>0</v>
      </c>
      <c r="Q102" s="104">
        <f t="shared" si="19"/>
        <v>0</v>
      </c>
      <c r="R102" s="104">
        <f t="shared" si="20"/>
        <v>0</v>
      </c>
      <c r="S102" s="104">
        <f t="shared" si="21"/>
        <v>0</v>
      </c>
      <c r="T102" s="105">
        <f t="shared" si="22"/>
        <v>0</v>
      </c>
      <c r="U102" s="106"/>
      <c r="V102" s="107">
        <f>IF($E$3="購入者価格",D102-SUM(M102:T102)+U102,IF($E$3="生産者価格",データ入力!S111," "))</f>
        <v>0</v>
      </c>
    </row>
    <row r="103" spans="2:22" x14ac:dyDescent="0.15">
      <c r="B103" s="109" t="s">
        <v>237</v>
      </c>
      <c r="C103" s="644" t="s">
        <v>464</v>
      </c>
      <c r="D103" s="94">
        <f>IF($E$3="購入者価格",データ入力!S108," ")</f>
        <v>0</v>
      </c>
      <c r="E103" s="328">
        <v>0</v>
      </c>
      <c r="F103" s="329">
        <v>0</v>
      </c>
      <c r="G103" s="329">
        <v>0</v>
      </c>
      <c r="H103" s="329">
        <v>0</v>
      </c>
      <c r="I103" s="329">
        <v>0</v>
      </c>
      <c r="J103" s="329">
        <v>0</v>
      </c>
      <c r="K103" s="329">
        <v>0</v>
      </c>
      <c r="L103" s="330">
        <v>0</v>
      </c>
      <c r="M103" s="95">
        <f t="shared" si="15"/>
        <v>0</v>
      </c>
      <c r="N103" s="96">
        <f t="shared" si="16"/>
        <v>0</v>
      </c>
      <c r="O103" s="96">
        <f t="shared" si="17"/>
        <v>0</v>
      </c>
      <c r="P103" s="96">
        <f t="shared" si="18"/>
        <v>0</v>
      </c>
      <c r="Q103" s="96">
        <f t="shared" si="19"/>
        <v>0</v>
      </c>
      <c r="R103" s="96">
        <f t="shared" si="20"/>
        <v>0</v>
      </c>
      <c r="S103" s="96">
        <f t="shared" si="21"/>
        <v>0</v>
      </c>
      <c r="T103" s="97">
        <f t="shared" si="22"/>
        <v>0</v>
      </c>
      <c r="U103" s="98"/>
      <c r="V103" s="99">
        <f>IF($E$3="購入者価格",D103-SUM(M103:T103)+U103,IF($E$3="生産者価格",データ入力!S112," "))</f>
        <v>0</v>
      </c>
    </row>
    <row r="104" spans="2:22" x14ac:dyDescent="0.15">
      <c r="B104" s="109" t="s">
        <v>238</v>
      </c>
      <c r="C104" s="644" t="s">
        <v>466</v>
      </c>
      <c r="D104" s="94">
        <f>IF($E$3="購入者価格",データ入力!S109," ")</f>
        <v>0</v>
      </c>
      <c r="E104" s="328">
        <v>0</v>
      </c>
      <c r="F104" s="329">
        <v>0</v>
      </c>
      <c r="G104" s="329">
        <v>0</v>
      </c>
      <c r="H104" s="329">
        <v>0</v>
      </c>
      <c r="I104" s="329">
        <v>0</v>
      </c>
      <c r="J104" s="329">
        <v>0</v>
      </c>
      <c r="K104" s="329">
        <v>0</v>
      </c>
      <c r="L104" s="330">
        <v>0</v>
      </c>
      <c r="M104" s="95">
        <f t="shared" si="15"/>
        <v>0</v>
      </c>
      <c r="N104" s="96">
        <f t="shared" si="16"/>
        <v>0</v>
      </c>
      <c r="O104" s="96">
        <f t="shared" si="17"/>
        <v>0</v>
      </c>
      <c r="P104" s="96">
        <f t="shared" si="18"/>
        <v>0</v>
      </c>
      <c r="Q104" s="96">
        <f t="shared" si="19"/>
        <v>0</v>
      </c>
      <c r="R104" s="96">
        <f t="shared" si="20"/>
        <v>0</v>
      </c>
      <c r="S104" s="96">
        <f t="shared" si="21"/>
        <v>0</v>
      </c>
      <c r="T104" s="97">
        <f t="shared" si="22"/>
        <v>0</v>
      </c>
      <c r="U104" s="98"/>
      <c r="V104" s="99">
        <f>IF($E$3="購入者価格",D104-SUM(M104:T104)+U104,IF($E$3="生産者価格",データ入力!S113," "))</f>
        <v>0</v>
      </c>
    </row>
    <row r="105" spans="2:22" x14ac:dyDescent="0.15">
      <c r="B105" s="109" t="s">
        <v>239</v>
      </c>
      <c r="C105" s="644" t="s">
        <v>471</v>
      </c>
      <c r="D105" s="94">
        <f>IF($E$3="購入者価格",データ入力!S110," ")</f>
        <v>0</v>
      </c>
      <c r="E105" s="328">
        <v>0</v>
      </c>
      <c r="F105" s="329">
        <v>0</v>
      </c>
      <c r="G105" s="329">
        <v>0</v>
      </c>
      <c r="H105" s="329">
        <v>0</v>
      </c>
      <c r="I105" s="329">
        <v>0</v>
      </c>
      <c r="J105" s="329">
        <v>0</v>
      </c>
      <c r="K105" s="329">
        <v>0</v>
      </c>
      <c r="L105" s="330">
        <v>0</v>
      </c>
      <c r="M105" s="95">
        <f t="shared" si="15"/>
        <v>0</v>
      </c>
      <c r="N105" s="96">
        <f t="shared" si="16"/>
        <v>0</v>
      </c>
      <c r="O105" s="96">
        <f t="shared" si="17"/>
        <v>0</v>
      </c>
      <c r="P105" s="96">
        <f t="shared" si="18"/>
        <v>0</v>
      </c>
      <c r="Q105" s="96">
        <f t="shared" si="19"/>
        <v>0</v>
      </c>
      <c r="R105" s="96">
        <f t="shared" si="20"/>
        <v>0</v>
      </c>
      <c r="S105" s="96">
        <f t="shared" si="21"/>
        <v>0</v>
      </c>
      <c r="T105" s="97">
        <f t="shared" si="22"/>
        <v>0</v>
      </c>
      <c r="U105" s="98"/>
      <c r="V105" s="99">
        <f>IF($E$3="購入者価格",D105-SUM(M105:T105)+U105,IF($E$3="生産者価格",データ入力!S114," "))</f>
        <v>0</v>
      </c>
    </row>
    <row r="106" spans="2:22" x14ac:dyDescent="0.15">
      <c r="B106" s="109" t="s">
        <v>240</v>
      </c>
      <c r="C106" s="644" t="s">
        <v>824</v>
      </c>
      <c r="D106" s="94">
        <f>IF($E$3="購入者価格",データ入力!S111," ")</f>
        <v>0</v>
      </c>
      <c r="E106" s="328">
        <v>0</v>
      </c>
      <c r="F106" s="329">
        <v>0</v>
      </c>
      <c r="G106" s="329">
        <v>0</v>
      </c>
      <c r="H106" s="329">
        <v>0</v>
      </c>
      <c r="I106" s="329">
        <v>0</v>
      </c>
      <c r="J106" s="329">
        <v>0</v>
      </c>
      <c r="K106" s="329">
        <v>0</v>
      </c>
      <c r="L106" s="330">
        <v>0</v>
      </c>
      <c r="M106" s="95">
        <f t="shared" si="15"/>
        <v>0</v>
      </c>
      <c r="N106" s="96">
        <f t="shared" si="16"/>
        <v>0</v>
      </c>
      <c r="O106" s="96">
        <f t="shared" si="17"/>
        <v>0</v>
      </c>
      <c r="P106" s="96">
        <f t="shared" si="18"/>
        <v>0</v>
      </c>
      <c r="Q106" s="96">
        <f t="shared" si="19"/>
        <v>0</v>
      </c>
      <c r="R106" s="96">
        <f t="shared" si="20"/>
        <v>0</v>
      </c>
      <c r="S106" s="96">
        <f t="shared" si="21"/>
        <v>0</v>
      </c>
      <c r="T106" s="97">
        <f t="shared" si="22"/>
        <v>0</v>
      </c>
      <c r="U106" s="98"/>
      <c r="V106" s="99">
        <f>IF($E$3="購入者価格",D106-SUM(M106:T106)+U106,IF($E$3="生産者価格",データ入力!S115," "))</f>
        <v>0</v>
      </c>
    </row>
    <row r="107" spans="2:22" x14ac:dyDescent="0.15">
      <c r="B107" s="438" t="s">
        <v>241</v>
      </c>
      <c r="C107" s="645" t="s">
        <v>469</v>
      </c>
      <c r="D107" s="437">
        <f>IF($E$3="購入者価格",データ入力!S112," ")</f>
        <v>0</v>
      </c>
      <c r="E107" s="334">
        <v>0</v>
      </c>
      <c r="F107" s="335">
        <v>0</v>
      </c>
      <c r="G107" s="335">
        <v>0</v>
      </c>
      <c r="H107" s="335">
        <v>0</v>
      </c>
      <c r="I107" s="335">
        <v>0</v>
      </c>
      <c r="J107" s="335">
        <v>0</v>
      </c>
      <c r="K107" s="335">
        <v>0</v>
      </c>
      <c r="L107" s="336">
        <v>0</v>
      </c>
      <c r="M107" s="103">
        <f t="shared" si="15"/>
        <v>0</v>
      </c>
      <c r="N107" s="104">
        <f t="shared" si="16"/>
        <v>0</v>
      </c>
      <c r="O107" s="104">
        <f t="shared" si="17"/>
        <v>0</v>
      </c>
      <c r="P107" s="104">
        <f t="shared" si="18"/>
        <v>0</v>
      </c>
      <c r="Q107" s="104">
        <f t="shared" si="19"/>
        <v>0</v>
      </c>
      <c r="R107" s="104">
        <f t="shared" si="20"/>
        <v>0</v>
      </c>
      <c r="S107" s="104">
        <f t="shared" si="21"/>
        <v>0</v>
      </c>
      <c r="T107" s="105">
        <f t="shared" si="22"/>
        <v>0</v>
      </c>
      <c r="U107" s="106"/>
      <c r="V107" s="107">
        <f>IF($E$3="購入者価格",D107-SUM(M107:T107)+U107,IF($E$3="生産者価格",データ入力!S116," "))</f>
        <v>0</v>
      </c>
    </row>
    <row r="108" spans="2:22" x14ac:dyDescent="0.15">
      <c r="B108" s="109" t="s">
        <v>242</v>
      </c>
      <c r="C108" s="644" t="s">
        <v>476</v>
      </c>
      <c r="D108" s="94">
        <f>IF($E$3="購入者価格",データ入力!S113," ")</f>
        <v>0</v>
      </c>
      <c r="E108" s="328">
        <v>0</v>
      </c>
      <c r="F108" s="329">
        <v>0</v>
      </c>
      <c r="G108" s="329">
        <v>0</v>
      </c>
      <c r="H108" s="329">
        <v>0</v>
      </c>
      <c r="I108" s="329">
        <v>0</v>
      </c>
      <c r="J108" s="329">
        <v>0</v>
      </c>
      <c r="K108" s="329">
        <v>0</v>
      </c>
      <c r="L108" s="330">
        <v>0</v>
      </c>
      <c r="M108" s="95">
        <f t="shared" si="15"/>
        <v>0</v>
      </c>
      <c r="N108" s="96">
        <f t="shared" si="16"/>
        <v>0</v>
      </c>
      <c r="O108" s="96">
        <f t="shared" si="17"/>
        <v>0</v>
      </c>
      <c r="P108" s="96">
        <f t="shared" si="18"/>
        <v>0</v>
      </c>
      <c r="Q108" s="96">
        <f t="shared" si="19"/>
        <v>0</v>
      </c>
      <c r="R108" s="96">
        <f t="shared" si="20"/>
        <v>0</v>
      </c>
      <c r="S108" s="96">
        <f t="shared" si="21"/>
        <v>0</v>
      </c>
      <c r="T108" s="97">
        <f t="shared" si="22"/>
        <v>0</v>
      </c>
      <c r="U108" s="98"/>
      <c r="V108" s="99">
        <f>IF($E$3="購入者価格",D108-SUM(M108:T108)+U108,IF($E$3="生産者価格",データ入力!S117," "))</f>
        <v>0</v>
      </c>
    </row>
    <row r="109" spans="2:22" x14ac:dyDescent="0.15">
      <c r="B109" s="109" t="s">
        <v>243</v>
      </c>
      <c r="C109" s="644" t="s">
        <v>825</v>
      </c>
      <c r="D109" s="94">
        <f>IF($E$3="購入者価格",データ入力!S114," ")</f>
        <v>0</v>
      </c>
      <c r="E109" s="328">
        <v>0</v>
      </c>
      <c r="F109" s="329">
        <v>0</v>
      </c>
      <c r="G109" s="329">
        <v>0</v>
      </c>
      <c r="H109" s="329">
        <v>0</v>
      </c>
      <c r="I109" s="329">
        <v>0</v>
      </c>
      <c r="J109" s="329">
        <v>0</v>
      </c>
      <c r="K109" s="329">
        <v>0</v>
      </c>
      <c r="L109" s="330">
        <v>0</v>
      </c>
      <c r="M109" s="95">
        <f t="shared" si="15"/>
        <v>0</v>
      </c>
      <c r="N109" s="96">
        <f t="shared" si="16"/>
        <v>0</v>
      </c>
      <c r="O109" s="96">
        <f t="shared" si="17"/>
        <v>0</v>
      </c>
      <c r="P109" s="96">
        <f t="shared" si="18"/>
        <v>0</v>
      </c>
      <c r="Q109" s="96">
        <f t="shared" si="19"/>
        <v>0</v>
      </c>
      <c r="R109" s="96">
        <f t="shared" si="20"/>
        <v>0</v>
      </c>
      <c r="S109" s="96">
        <f t="shared" si="21"/>
        <v>0</v>
      </c>
      <c r="T109" s="97">
        <f t="shared" si="22"/>
        <v>0</v>
      </c>
      <c r="U109" s="98"/>
      <c r="V109" s="99">
        <f>IF($E$3="購入者価格",D109-SUM(M109:T109)+U109,IF($E$3="生産者価格",データ入力!S118," "))</f>
        <v>0</v>
      </c>
    </row>
    <row r="110" spans="2:22" x14ac:dyDescent="0.15">
      <c r="B110" s="109" t="s">
        <v>244</v>
      </c>
      <c r="C110" s="644" t="s">
        <v>490</v>
      </c>
      <c r="D110" s="94">
        <f>IF($E$3="購入者価格",データ入力!S115," ")</f>
        <v>0</v>
      </c>
      <c r="E110" s="328">
        <v>0</v>
      </c>
      <c r="F110" s="329">
        <v>0</v>
      </c>
      <c r="G110" s="329">
        <v>0</v>
      </c>
      <c r="H110" s="329">
        <v>0</v>
      </c>
      <c r="I110" s="329">
        <v>0</v>
      </c>
      <c r="J110" s="329">
        <v>0</v>
      </c>
      <c r="K110" s="329">
        <v>0</v>
      </c>
      <c r="L110" s="330">
        <v>0</v>
      </c>
      <c r="M110" s="95">
        <f t="shared" si="15"/>
        <v>0</v>
      </c>
      <c r="N110" s="96">
        <f t="shared" si="16"/>
        <v>0</v>
      </c>
      <c r="O110" s="96">
        <f t="shared" si="17"/>
        <v>0</v>
      </c>
      <c r="P110" s="96">
        <f t="shared" si="18"/>
        <v>0</v>
      </c>
      <c r="Q110" s="96">
        <f t="shared" si="19"/>
        <v>0</v>
      </c>
      <c r="R110" s="96">
        <f t="shared" si="20"/>
        <v>0</v>
      </c>
      <c r="S110" s="96">
        <f t="shared" si="21"/>
        <v>0</v>
      </c>
      <c r="T110" s="97">
        <f t="shared" si="22"/>
        <v>0</v>
      </c>
      <c r="U110" s="98"/>
      <c r="V110" s="99">
        <f>IF($E$3="購入者価格",D110-SUM(M110:T110)+U110,IF($E$3="生産者価格",データ入力!S119," "))</f>
        <v>0</v>
      </c>
    </row>
    <row r="111" spans="2:22" x14ac:dyDescent="0.15">
      <c r="B111" s="109" t="s">
        <v>245</v>
      </c>
      <c r="C111" s="644" t="s">
        <v>786</v>
      </c>
      <c r="D111" s="94">
        <f>IF($E$3="購入者価格",データ入力!S116," ")</f>
        <v>0</v>
      </c>
      <c r="E111" s="328">
        <v>0</v>
      </c>
      <c r="F111" s="329">
        <v>0</v>
      </c>
      <c r="G111" s="329">
        <v>0</v>
      </c>
      <c r="H111" s="329">
        <v>0</v>
      </c>
      <c r="I111" s="329">
        <v>0</v>
      </c>
      <c r="J111" s="329">
        <v>0</v>
      </c>
      <c r="K111" s="329">
        <v>0</v>
      </c>
      <c r="L111" s="330">
        <v>0</v>
      </c>
      <c r="M111" s="95">
        <f t="shared" si="15"/>
        <v>0</v>
      </c>
      <c r="N111" s="96">
        <f t="shared" si="16"/>
        <v>0</v>
      </c>
      <c r="O111" s="96">
        <f t="shared" si="17"/>
        <v>0</v>
      </c>
      <c r="P111" s="96">
        <f t="shared" si="18"/>
        <v>0</v>
      </c>
      <c r="Q111" s="96">
        <f t="shared" si="19"/>
        <v>0</v>
      </c>
      <c r="R111" s="96">
        <f t="shared" si="20"/>
        <v>0</v>
      </c>
      <c r="S111" s="96">
        <f t="shared" si="21"/>
        <v>0</v>
      </c>
      <c r="T111" s="97">
        <f t="shared" si="22"/>
        <v>0</v>
      </c>
      <c r="U111" s="98"/>
      <c r="V111" s="99">
        <f>IF($E$3="購入者価格",D111-SUM(M111:T111)+U111,IF($E$3="生産者価格",データ入力!S120," "))</f>
        <v>0</v>
      </c>
    </row>
    <row r="112" spans="2:22" x14ac:dyDescent="0.15">
      <c r="B112" s="438" t="s">
        <v>246</v>
      </c>
      <c r="C112" s="645" t="s">
        <v>826</v>
      </c>
      <c r="D112" s="437">
        <f>IF($E$3="購入者価格",データ入力!S117," ")</f>
        <v>0</v>
      </c>
      <c r="E112" s="334">
        <v>0</v>
      </c>
      <c r="F112" s="335">
        <v>0</v>
      </c>
      <c r="G112" s="335">
        <v>0</v>
      </c>
      <c r="H112" s="335">
        <v>0</v>
      </c>
      <c r="I112" s="335">
        <v>0</v>
      </c>
      <c r="J112" s="335">
        <v>0</v>
      </c>
      <c r="K112" s="335">
        <v>0</v>
      </c>
      <c r="L112" s="336">
        <v>0</v>
      </c>
      <c r="M112" s="103">
        <f t="shared" si="15"/>
        <v>0</v>
      </c>
      <c r="N112" s="104">
        <f t="shared" si="16"/>
        <v>0</v>
      </c>
      <c r="O112" s="104">
        <f t="shared" si="17"/>
        <v>0</v>
      </c>
      <c r="P112" s="104">
        <f t="shared" si="18"/>
        <v>0</v>
      </c>
      <c r="Q112" s="104">
        <f t="shared" si="19"/>
        <v>0</v>
      </c>
      <c r="R112" s="104">
        <f t="shared" si="20"/>
        <v>0</v>
      </c>
      <c r="S112" s="104">
        <f t="shared" si="21"/>
        <v>0</v>
      </c>
      <c r="T112" s="105">
        <f t="shared" si="22"/>
        <v>0</v>
      </c>
      <c r="U112" s="106"/>
      <c r="V112" s="107">
        <f>IF($E$3="購入者価格",D112-SUM(M112:T112)+U112,IF($E$3="生産者価格",データ入力!#REF!," "))</f>
        <v>0</v>
      </c>
    </row>
    <row r="113" spans="2:22" x14ac:dyDescent="0.15">
      <c r="B113" s="109" t="s">
        <v>247</v>
      </c>
      <c r="C113" s="644" t="s">
        <v>488</v>
      </c>
      <c r="D113" s="94">
        <f>IF($E$3="購入者価格",データ入力!S118," ")</f>
        <v>0</v>
      </c>
      <c r="E113" s="328">
        <v>0</v>
      </c>
      <c r="F113" s="329">
        <v>0</v>
      </c>
      <c r="G113" s="329">
        <v>0</v>
      </c>
      <c r="H113" s="329">
        <v>0</v>
      </c>
      <c r="I113" s="329">
        <v>0</v>
      </c>
      <c r="J113" s="329">
        <v>0</v>
      </c>
      <c r="K113" s="329">
        <v>0</v>
      </c>
      <c r="L113" s="330">
        <v>0</v>
      </c>
      <c r="M113" s="95">
        <f t="shared" si="15"/>
        <v>0</v>
      </c>
      <c r="N113" s="96">
        <f t="shared" si="16"/>
        <v>0</v>
      </c>
      <c r="O113" s="96">
        <f t="shared" si="17"/>
        <v>0</v>
      </c>
      <c r="P113" s="96">
        <f t="shared" si="18"/>
        <v>0</v>
      </c>
      <c r="Q113" s="96">
        <f t="shared" si="19"/>
        <v>0</v>
      </c>
      <c r="R113" s="96">
        <f t="shared" si="20"/>
        <v>0</v>
      </c>
      <c r="S113" s="96">
        <f t="shared" si="21"/>
        <v>0</v>
      </c>
      <c r="T113" s="97">
        <f t="shared" si="22"/>
        <v>0</v>
      </c>
      <c r="U113" s="98"/>
      <c r="V113" s="99">
        <f>IF($E$3="購入者価格",D113-SUM(M113:T113)+U113,IF($E$3="生産者価格",データ入力!#REF!," "))</f>
        <v>0</v>
      </c>
    </row>
    <row r="114" spans="2:22" x14ac:dyDescent="0.15">
      <c r="B114" s="109" t="s">
        <v>248</v>
      </c>
      <c r="C114" s="644" t="s">
        <v>495</v>
      </c>
      <c r="D114" s="94">
        <f>IF($E$3="購入者価格",データ入力!S119," ")</f>
        <v>0</v>
      </c>
      <c r="E114" s="328">
        <v>0</v>
      </c>
      <c r="F114" s="329">
        <v>0</v>
      </c>
      <c r="G114" s="329">
        <v>0</v>
      </c>
      <c r="H114" s="329">
        <v>0</v>
      </c>
      <c r="I114" s="329">
        <v>0</v>
      </c>
      <c r="J114" s="329">
        <v>0</v>
      </c>
      <c r="K114" s="329">
        <v>0</v>
      </c>
      <c r="L114" s="330">
        <v>0</v>
      </c>
      <c r="M114" s="95">
        <f t="shared" si="15"/>
        <v>0</v>
      </c>
      <c r="N114" s="96">
        <f t="shared" si="16"/>
        <v>0</v>
      </c>
      <c r="O114" s="96">
        <f t="shared" si="17"/>
        <v>0</v>
      </c>
      <c r="P114" s="96">
        <f t="shared" si="18"/>
        <v>0</v>
      </c>
      <c r="Q114" s="96">
        <f t="shared" si="19"/>
        <v>0</v>
      </c>
      <c r="R114" s="96">
        <f t="shared" si="20"/>
        <v>0</v>
      </c>
      <c r="S114" s="96">
        <f t="shared" si="21"/>
        <v>0</v>
      </c>
      <c r="T114" s="97">
        <f t="shared" si="22"/>
        <v>0</v>
      </c>
      <c r="U114" s="98"/>
      <c r="V114" s="99">
        <f>IF($E$3="購入者価格",D114-SUM(M114:T114)+U114,IF($E$3="生産者価格",データ入力!#REF!," "))</f>
        <v>0</v>
      </c>
    </row>
    <row r="115" spans="2:22" x14ac:dyDescent="0.15">
      <c r="B115" s="109" t="s">
        <v>249</v>
      </c>
      <c r="C115" s="644" t="s">
        <v>498</v>
      </c>
      <c r="D115" s="94">
        <f>IF($E$3="購入者価格",データ入力!S120," ")</f>
        <v>0</v>
      </c>
      <c r="E115" s="328">
        <v>1.53922542204568E-2</v>
      </c>
      <c r="F115" s="329">
        <v>1.4399205561072499E-2</v>
      </c>
      <c r="G115" s="329">
        <v>3.4756703078450799E-3</v>
      </c>
      <c r="H115" s="329">
        <v>4.9652432969215501E-3</v>
      </c>
      <c r="I115" s="329">
        <v>9.4339622641509396E-3</v>
      </c>
      <c r="J115" s="329">
        <v>0</v>
      </c>
      <c r="K115" s="329">
        <v>5.4617676266137003E-3</v>
      </c>
      <c r="L115" s="330">
        <v>4.4190665342601798E-2</v>
      </c>
      <c r="M115" s="95">
        <f t="shared" si="15"/>
        <v>0</v>
      </c>
      <c r="N115" s="96">
        <f t="shared" si="16"/>
        <v>0</v>
      </c>
      <c r="O115" s="96">
        <f t="shared" si="17"/>
        <v>0</v>
      </c>
      <c r="P115" s="96">
        <f t="shared" si="18"/>
        <v>0</v>
      </c>
      <c r="Q115" s="96">
        <f t="shared" si="19"/>
        <v>0</v>
      </c>
      <c r="R115" s="96">
        <f t="shared" si="20"/>
        <v>0</v>
      </c>
      <c r="S115" s="96">
        <f t="shared" si="21"/>
        <v>0</v>
      </c>
      <c r="T115" s="97">
        <f t="shared" si="22"/>
        <v>0</v>
      </c>
      <c r="U115" s="98"/>
      <c r="V115" s="99">
        <f>IF($E$3="購入者価格",D115-SUM(M115:T115)+U115,IF($E$3="生産者価格",データ入力!S121," "))</f>
        <v>0</v>
      </c>
    </row>
    <row r="116" spans="2:22" x14ac:dyDescent="0.15">
      <c r="B116" s="657" t="s">
        <v>1028</v>
      </c>
      <c r="C116" s="658"/>
      <c r="D116" s="633">
        <f>SUM(D8:D115)</f>
        <v>0</v>
      </c>
      <c r="E116" s="659"/>
      <c r="F116" s="660"/>
      <c r="G116" s="660"/>
      <c r="H116" s="660"/>
      <c r="I116" s="660"/>
      <c r="J116" s="660"/>
      <c r="K116" s="660"/>
      <c r="L116" s="661"/>
      <c r="M116" s="662">
        <f t="shared" ref="M116:U116" si="23">SUM(M8:M115)</f>
        <v>0</v>
      </c>
      <c r="N116" s="663">
        <f t="shared" si="23"/>
        <v>0</v>
      </c>
      <c r="O116" s="663">
        <f t="shared" si="23"/>
        <v>0</v>
      </c>
      <c r="P116" s="663">
        <f t="shared" si="23"/>
        <v>0</v>
      </c>
      <c r="Q116" s="663">
        <f t="shared" si="23"/>
        <v>0</v>
      </c>
      <c r="R116" s="663">
        <f t="shared" si="23"/>
        <v>0</v>
      </c>
      <c r="S116" s="663">
        <f t="shared" si="23"/>
        <v>0</v>
      </c>
      <c r="T116" s="664">
        <f>SUM(T8:T115)</f>
        <v>0</v>
      </c>
      <c r="U116" s="665">
        <f t="shared" si="23"/>
        <v>0</v>
      </c>
      <c r="V116" s="665">
        <f>SUM(V8:V115)</f>
        <v>0</v>
      </c>
    </row>
    <row r="117" spans="2:22" x14ac:dyDescent="0.15">
      <c r="B117" s="29"/>
      <c r="C117" s="29"/>
      <c r="D117" s="29"/>
      <c r="E117" s="29"/>
      <c r="F117" s="29"/>
      <c r="G117" s="29"/>
      <c r="H117" s="29"/>
      <c r="I117" s="29"/>
      <c r="J117" s="29"/>
      <c r="K117" s="29"/>
      <c r="L117" s="29"/>
      <c r="M117" s="656">
        <f>SUM(M116:T116)</f>
        <v>0</v>
      </c>
      <c r="N117" s="29"/>
      <c r="O117" s="29"/>
      <c r="P117" s="29"/>
      <c r="Q117" s="29"/>
      <c r="R117" s="29"/>
      <c r="S117" s="29"/>
      <c r="T117" s="29"/>
      <c r="U117" s="29"/>
      <c r="V117" s="29"/>
    </row>
  </sheetData>
  <sheetProtection formatCells="0" formatColumns="0" formatRows="0" sort="0" autoFilter="0"/>
  <mergeCells count="3">
    <mergeCell ref="D5:D6"/>
    <mergeCell ref="V5:V6"/>
    <mergeCell ref="U5:U6"/>
  </mergeCells>
  <phoneticPr fontId="14"/>
  <pageMargins left="0.78740157480314965" right="0.78740157480314965" top="0.78740157480314965" bottom="0.78740157480314965" header="0" footer="0"/>
  <pageSetup paperSize="9" scale="6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pageSetUpPr fitToPage="1"/>
  </sheetPr>
  <dimension ref="B1:U112"/>
  <sheetViews>
    <sheetView view="pageBreakPreview" zoomScale="90" zoomScaleNormal="100" zoomScaleSheetLayoutView="90" workbookViewId="0">
      <pane xSplit="3" ySplit="3" topLeftCell="D69" activePane="bottomRight" state="frozen"/>
      <selection pane="topRight"/>
      <selection pane="bottomLeft"/>
      <selection pane="bottomRight" activeCell="J97" sqref="J97"/>
    </sheetView>
  </sheetViews>
  <sheetFormatPr defaultColWidth="9.140625" defaultRowHeight="12" x14ac:dyDescent="0.15"/>
  <cols>
    <col min="1" max="1" width="2.28515625" style="4" customWidth="1"/>
    <col min="2" max="2" width="4.42578125" style="4" customWidth="1"/>
    <col min="3" max="3" width="25.7109375" style="4" customWidth="1"/>
    <col min="4" max="11" width="10" style="4" customWidth="1"/>
    <col min="12" max="12" width="2.85546875" style="4" customWidth="1"/>
    <col min="13" max="14" width="10.85546875" style="4" bestFit="1" customWidth="1"/>
    <col min="15" max="15" width="2.85546875" style="4" customWidth="1"/>
    <col min="16" max="16" width="10" style="4" customWidth="1"/>
    <col min="17" max="18" width="10.85546875" style="4" bestFit="1" customWidth="1"/>
    <col min="19" max="19" width="10.85546875" style="444" bestFit="1" customWidth="1"/>
    <col min="20" max="20" width="10.85546875" style="4" bestFit="1" customWidth="1"/>
    <col min="21" max="21" width="11.7109375" style="4" customWidth="1"/>
    <col min="22" max="39" width="10.85546875" style="4" bestFit="1" customWidth="1"/>
    <col min="40" max="41" width="10.7109375" style="4" customWidth="1"/>
    <col min="42" max="51" width="10.85546875" style="4" bestFit="1" customWidth="1"/>
    <col min="52" max="52" width="11.28515625" style="4" bestFit="1" customWidth="1"/>
    <col min="53" max="54" width="10.85546875" style="4" bestFit="1" customWidth="1"/>
    <col min="55" max="56" width="10.85546875" style="4" customWidth="1"/>
    <col min="57" max="16384" width="9.140625" style="4"/>
  </cols>
  <sheetData>
    <row r="1" spans="2:21" x14ac:dyDescent="0.15">
      <c r="B1" s="666" t="s">
        <v>1029</v>
      </c>
      <c r="C1" s="666"/>
      <c r="D1" s="666"/>
      <c r="E1" s="666"/>
      <c r="F1" s="666"/>
      <c r="G1" s="666"/>
      <c r="H1" s="666"/>
      <c r="I1" s="666"/>
    </row>
    <row r="2" spans="2:21" ht="12" customHeight="1" x14ac:dyDescent="0.15">
      <c r="B2" s="899" t="s">
        <v>1030</v>
      </c>
      <c r="C2" s="900"/>
      <c r="D2" s="904" t="s">
        <v>1031</v>
      </c>
      <c r="E2" s="904" t="s">
        <v>1032</v>
      </c>
      <c r="F2" s="906" t="s">
        <v>1033</v>
      </c>
      <c r="G2" s="19" t="s">
        <v>1034</v>
      </c>
      <c r="H2" s="19" t="s">
        <v>1035</v>
      </c>
      <c r="I2" s="19" t="s">
        <v>1036</v>
      </c>
      <c r="J2" s="903" t="s">
        <v>1037</v>
      </c>
      <c r="K2" s="903" t="s">
        <v>1038</v>
      </c>
      <c r="M2" s="4" t="s">
        <v>1039</v>
      </c>
      <c r="P2" s="897" t="s">
        <v>1040</v>
      </c>
    </row>
    <row r="3" spans="2:21" ht="12.75" thickBot="1" x14ac:dyDescent="0.2">
      <c r="B3" s="901"/>
      <c r="C3" s="902"/>
      <c r="D3" s="905"/>
      <c r="E3" s="905"/>
      <c r="F3" s="905"/>
      <c r="G3" s="31" t="s">
        <v>1041</v>
      </c>
      <c r="H3" s="31" t="s">
        <v>1042</v>
      </c>
      <c r="I3" s="31" t="s">
        <v>1043</v>
      </c>
      <c r="J3" s="741"/>
      <c r="K3" s="741"/>
      <c r="M3" s="4" t="s">
        <v>1044</v>
      </c>
      <c r="O3" s="20"/>
      <c r="P3" s="898" t="s">
        <v>1045</v>
      </c>
      <c r="Q3" s="21"/>
      <c r="R3" s="21"/>
    </row>
    <row r="4" spans="2:21" ht="12.75" thickTop="1" x14ac:dyDescent="0.15">
      <c r="B4" s="62" t="s">
        <v>117</v>
      </c>
      <c r="C4" s="63" t="s">
        <v>257</v>
      </c>
      <c r="D4" s="667">
        <v>0.43368146352508891</v>
      </c>
      <c r="E4" s="668">
        <v>0.56631853647491104</v>
      </c>
      <c r="F4" s="13">
        <v>0.56631853647491104</v>
      </c>
      <c r="G4" s="21">
        <v>0.54613016521939883</v>
      </c>
      <c r="H4" s="13">
        <v>0.15273939617111099</v>
      </c>
      <c r="I4" s="13">
        <v>1.7187678748247275E-2</v>
      </c>
      <c r="J4" s="13">
        <v>0.2608070867732305</v>
      </c>
      <c r="K4" s="13">
        <v>9.7337855160989112E-2</v>
      </c>
      <c r="M4" s="64" t="s">
        <v>1046</v>
      </c>
      <c r="N4" s="65"/>
      <c r="O4" s="22"/>
      <c r="P4" s="11">
        <v>0.86930937155381338</v>
      </c>
      <c r="R4" s="21"/>
      <c r="T4" s="445"/>
      <c r="U4" s="446"/>
    </row>
    <row r="5" spans="2:21" ht="12.75" thickBot="1" x14ac:dyDescent="0.2">
      <c r="B5" s="66" t="s">
        <v>120</v>
      </c>
      <c r="C5" s="67" t="s">
        <v>261</v>
      </c>
      <c r="D5" s="23">
        <v>0.36233840621376145</v>
      </c>
      <c r="E5" s="346">
        <v>0.63766159378623855</v>
      </c>
      <c r="F5" s="11">
        <v>0.63766159378623855</v>
      </c>
      <c r="G5" s="21">
        <v>0.29747734981491675</v>
      </c>
      <c r="H5" s="11">
        <v>9.2257621594222891E-2</v>
      </c>
      <c r="I5" s="11">
        <v>7.8151844728157499E-4</v>
      </c>
      <c r="J5" s="11">
        <v>7.3634584193976962E-2</v>
      </c>
      <c r="K5" s="11">
        <v>2.2814026272335679E-2</v>
      </c>
      <c r="M5" s="68"/>
      <c r="N5" s="69">
        <f>VLOOKUP(データ入力!L7,各種係数!$M$6:$N$10,2,FALSE)</f>
        <v>0.01</v>
      </c>
      <c r="O5" s="22"/>
      <c r="P5" s="11">
        <v>1</v>
      </c>
      <c r="R5" s="21"/>
      <c r="T5" s="445"/>
      <c r="U5" s="446"/>
    </row>
    <row r="6" spans="2:21" ht="12.75" thickTop="1" x14ac:dyDescent="0.15">
      <c r="B6" s="66" t="s">
        <v>124</v>
      </c>
      <c r="C6" s="67" t="s">
        <v>258</v>
      </c>
      <c r="D6" s="346">
        <v>0</v>
      </c>
      <c r="E6" s="346">
        <v>1</v>
      </c>
      <c r="F6" s="11">
        <v>1</v>
      </c>
      <c r="G6" s="21">
        <v>0.67035648283700267</v>
      </c>
      <c r="H6" s="11">
        <v>0.15176667264845056</v>
      </c>
      <c r="I6" s="11">
        <v>0</v>
      </c>
      <c r="J6" s="11">
        <v>6.3784706152736972E-2</v>
      </c>
      <c r="K6" s="11">
        <v>6.3280976982725237E-2</v>
      </c>
      <c r="M6" s="59" t="s">
        <v>1047</v>
      </c>
      <c r="N6" s="59">
        <v>100</v>
      </c>
      <c r="O6" s="22"/>
      <c r="P6" s="11">
        <v>0.13069062844618659</v>
      </c>
      <c r="R6" s="21"/>
      <c r="T6" s="445"/>
      <c r="U6" s="446"/>
    </row>
    <row r="7" spans="2:21" x14ac:dyDescent="0.15">
      <c r="B7" s="66" t="s">
        <v>127</v>
      </c>
      <c r="C7" s="67" t="s">
        <v>263</v>
      </c>
      <c r="D7" s="346">
        <v>0.44225554529334027</v>
      </c>
      <c r="E7" s="346">
        <v>0.55774445470665968</v>
      </c>
      <c r="F7" s="11">
        <v>0.55774445470665968</v>
      </c>
      <c r="G7" s="21">
        <v>0.56810308237712148</v>
      </c>
      <c r="H7" s="11">
        <v>0.13887784203197304</v>
      </c>
      <c r="I7" s="11">
        <v>8.7867106756281995E-4</v>
      </c>
      <c r="J7" s="11">
        <v>7.4283525183793345E-2</v>
      </c>
      <c r="K7" s="11">
        <v>3.5901271503365743E-2</v>
      </c>
      <c r="M7" s="24" t="s">
        <v>1048</v>
      </c>
      <c r="N7" s="25">
        <v>1</v>
      </c>
      <c r="O7" s="22"/>
      <c r="P7" s="11">
        <v>1</v>
      </c>
      <c r="R7" s="21"/>
      <c r="T7" s="445"/>
      <c r="U7" s="446"/>
    </row>
    <row r="8" spans="2:21" x14ac:dyDescent="0.15">
      <c r="B8" s="66" t="s">
        <v>130</v>
      </c>
      <c r="C8" s="67" t="s">
        <v>265</v>
      </c>
      <c r="D8" s="346">
        <v>0.41632680144949086</v>
      </c>
      <c r="E8" s="346">
        <v>0.58367319855050914</v>
      </c>
      <c r="F8" s="11">
        <v>0.58367319855050914</v>
      </c>
      <c r="G8" s="21">
        <v>0.5498749434858754</v>
      </c>
      <c r="H8" s="11">
        <v>0.15513934534412538</v>
      </c>
      <c r="I8" s="11">
        <v>1.0015912694650783E-3</v>
      </c>
      <c r="J8" s="11">
        <v>8.3987243486717891E-2</v>
      </c>
      <c r="K8" s="11">
        <v>5.9486088866881268E-2</v>
      </c>
      <c r="M8" s="24" t="s">
        <v>101</v>
      </c>
      <c r="N8" s="26">
        <v>0.01</v>
      </c>
      <c r="O8" s="22"/>
      <c r="P8" s="11">
        <v>1</v>
      </c>
      <c r="R8" s="21"/>
      <c r="T8" s="445"/>
      <c r="U8" s="446"/>
    </row>
    <row r="9" spans="2:21" x14ac:dyDescent="0.15">
      <c r="B9" s="66" t="s">
        <v>133</v>
      </c>
      <c r="C9" s="67" t="s">
        <v>746</v>
      </c>
      <c r="D9" s="346">
        <v>0.98401431947785067</v>
      </c>
      <c r="E9" s="346">
        <v>1.5985680522149326E-2</v>
      </c>
      <c r="F9" s="11">
        <v>1.5985680522149326E-2</v>
      </c>
      <c r="G9" s="21">
        <v>0.5533900489816963</v>
      </c>
      <c r="H9" s="11">
        <v>5.3158030420211395E-2</v>
      </c>
      <c r="I9" s="11">
        <v>0</v>
      </c>
      <c r="J9" s="11">
        <v>1.031193606599639E-2</v>
      </c>
      <c r="K9" s="11">
        <v>1.031193606599639E-2</v>
      </c>
      <c r="M9" s="24" t="s">
        <v>1049</v>
      </c>
      <c r="N9" s="27">
        <v>1E-3</v>
      </c>
      <c r="O9" s="22"/>
      <c r="P9" s="11">
        <v>0.61605531520395551</v>
      </c>
      <c r="R9" s="21"/>
      <c r="T9" s="445"/>
      <c r="U9" s="446"/>
    </row>
    <row r="10" spans="2:21" x14ac:dyDescent="0.15">
      <c r="B10" s="66" t="s">
        <v>135</v>
      </c>
      <c r="C10" s="67" t="s">
        <v>749</v>
      </c>
      <c r="D10" s="346">
        <v>0.90185078615149972</v>
      </c>
      <c r="E10" s="346">
        <v>9.8149213848500283E-2</v>
      </c>
      <c r="F10" s="11">
        <v>9.8149213848500283E-2</v>
      </c>
      <c r="G10" s="21">
        <v>0.62575932580424365</v>
      </c>
      <c r="H10" s="11">
        <v>0.16013218685831623</v>
      </c>
      <c r="I10" s="11">
        <v>-1.3698233538272395E-5</v>
      </c>
      <c r="J10" s="11">
        <v>5.4543121149897324E-2</v>
      </c>
      <c r="K10" s="11">
        <v>4.3848391512662559E-2</v>
      </c>
      <c r="M10" s="24" t="s">
        <v>1050</v>
      </c>
      <c r="N10" s="28">
        <v>9.9999999999999995E-7</v>
      </c>
      <c r="O10" s="22"/>
      <c r="P10" s="11">
        <v>0.38394468479604449</v>
      </c>
      <c r="R10" s="21"/>
      <c r="T10" s="445"/>
      <c r="U10" s="446"/>
    </row>
    <row r="11" spans="2:21" x14ac:dyDescent="0.15">
      <c r="B11" s="66" t="s">
        <v>137</v>
      </c>
      <c r="C11" s="67" t="s">
        <v>272</v>
      </c>
      <c r="D11" s="346">
        <v>0.76004480472124369</v>
      </c>
      <c r="E11" s="346">
        <v>0.23995519527875631</v>
      </c>
      <c r="F11" s="11">
        <v>0.23995519527875631</v>
      </c>
      <c r="G11" s="21">
        <v>0.33473927854676827</v>
      </c>
      <c r="H11" s="11">
        <v>9.6967224624344345E-2</v>
      </c>
      <c r="I11" s="11">
        <v>8.2077649290243707E-2</v>
      </c>
      <c r="J11" s="11">
        <v>3.6687011790092719E-2</v>
      </c>
      <c r="K11" s="11">
        <v>3.4738114717774569E-2</v>
      </c>
      <c r="O11" s="22"/>
      <c r="P11" s="11">
        <v>0.60368824635612062</v>
      </c>
      <c r="R11" s="21"/>
      <c r="T11" s="445"/>
      <c r="U11" s="446"/>
    </row>
    <row r="12" spans="2:21" x14ac:dyDescent="0.15">
      <c r="B12" s="66" t="s">
        <v>139</v>
      </c>
      <c r="C12" s="67" t="s">
        <v>273</v>
      </c>
      <c r="D12" s="346">
        <v>0.55694803680461324</v>
      </c>
      <c r="E12" s="346">
        <v>0.44305196319538676</v>
      </c>
      <c r="F12" s="11">
        <v>0.44305196319538676</v>
      </c>
      <c r="G12" s="21">
        <v>0.55294391855365188</v>
      </c>
      <c r="H12" s="11">
        <v>4.7833858114358981E-2</v>
      </c>
      <c r="I12" s="11">
        <v>1.8332144066444872E-2</v>
      </c>
      <c r="J12" s="11">
        <v>1.5106702007193785E-2</v>
      </c>
      <c r="K12" s="11">
        <v>1.4739958724994352E-2</v>
      </c>
      <c r="O12" s="22"/>
      <c r="P12" s="11">
        <v>0.11364290958095584</v>
      </c>
      <c r="R12" s="21"/>
      <c r="T12" s="445"/>
      <c r="U12" s="446"/>
    </row>
    <row r="13" spans="2:21" x14ac:dyDescent="0.15">
      <c r="B13" s="66" t="s">
        <v>140</v>
      </c>
      <c r="C13" s="67" t="s">
        <v>756</v>
      </c>
      <c r="D13" s="346">
        <v>0.71546106013907296</v>
      </c>
      <c r="E13" s="346">
        <v>0.28453893986092704</v>
      </c>
      <c r="F13" s="11">
        <v>0.28453893986092704</v>
      </c>
      <c r="G13" s="21">
        <v>0.41416118761222126</v>
      </c>
      <c r="H13" s="11">
        <v>5.6494836669068627E-2</v>
      </c>
      <c r="I13" s="11">
        <v>3.3903084685802487E-3</v>
      </c>
      <c r="J13" s="11">
        <v>1.4517134038463818E-2</v>
      </c>
      <c r="K13" s="11">
        <v>1.377942123796112E-2</v>
      </c>
      <c r="O13" s="22"/>
      <c r="P13" s="11">
        <v>0.20732062655370359</v>
      </c>
      <c r="R13" s="21"/>
      <c r="T13" s="445"/>
      <c r="U13" s="446"/>
    </row>
    <row r="14" spans="2:21" x14ac:dyDescent="0.15">
      <c r="B14" s="66" t="s">
        <v>142</v>
      </c>
      <c r="C14" s="67" t="s">
        <v>275</v>
      </c>
      <c r="D14" s="346">
        <v>1</v>
      </c>
      <c r="E14" s="346">
        <v>0</v>
      </c>
      <c r="F14" s="11">
        <v>0</v>
      </c>
      <c r="G14" s="21">
        <v>0</v>
      </c>
      <c r="H14" s="11">
        <v>0</v>
      </c>
      <c r="I14" s="11">
        <v>1.5255205433798991E-2</v>
      </c>
      <c r="J14" s="11">
        <v>0</v>
      </c>
      <c r="K14" s="11">
        <v>0</v>
      </c>
      <c r="O14" s="22"/>
      <c r="P14" s="11">
        <v>7.5348217509219911E-2</v>
      </c>
      <c r="R14" s="21"/>
      <c r="T14" s="445"/>
      <c r="U14" s="446"/>
    </row>
    <row r="15" spans="2:21" x14ac:dyDescent="0.15">
      <c r="B15" s="66" t="s">
        <v>143</v>
      </c>
      <c r="C15" s="67" t="s">
        <v>278</v>
      </c>
      <c r="D15" s="346">
        <v>0.93355976976702726</v>
      </c>
      <c r="E15" s="346">
        <v>6.6440230232972741E-2</v>
      </c>
      <c r="F15" s="11">
        <v>6.6440230232972741E-2</v>
      </c>
      <c r="G15" s="21">
        <v>0.49749784464763125</v>
      </c>
      <c r="H15" s="11">
        <v>0.23180885162108625</v>
      </c>
      <c r="I15" s="11">
        <v>2.3436889134109315E-4</v>
      </c>
      <c r="J15" s="11">
        <v>6.9924087541884006E-2</v>
      </c>
      <c r="K15" s="11">
        <v>6.2291348315700344E-2</v>
      </c>
      <c r="O15" s="22"/>
      <c r="P15" s="11">
        <v>0.15790163708970981</v>
      </c>
      <c r="R15" s="21"/>
      <c r="T15" s="445"/>
      <c r="U15" s="446"/>
    </row>
    <row r="16" spans="2:21" x14ac:dyDescent="0.15">
      <c r="B16" s="66" t="s">
        <v>144</v>
      </c>
      <c r="C16" s="67" t="s">
        <v>279</v>
      </c>
      <c r="D16" s="346">
        <v>0.88321664202726557</v>
      </c>
      <c r="E16" s="346">
        <v>0.11678335797273443</v>
      </c>
      <c r="F16" s="11">
        <v>0.11678335797273443</v>
      </c>
      <c r="G16" s="21">
        <v>0.54275160709897829</v>
      </c>
      <c r="H16" s="11">
        <v>0.29807095279237578</v>
      </c>
      <c r="I16" s="11">
        <v>1.2186038664204236E-2</v>
      </c>
      <c r="J16" s="11">
        <v>0.18865082950879447</v>
      </c>
      <c r="K16" s="11">
        <v>0.17178498737483827</v>
      </c>
      <c r="N16" s="20"/>
      <c r="O16" s="22"/>
      <c r="P16" s="11">
        <v>0.84209836291029017</v>
      </c>
      <c r="R16" s="21"/>
      <c r="T16" s="445"/>
      <c r="U16" s="446"/>
    </row>
    <row r="17" spans="2:21" x14ac:dyDescent="0.15">
      <c r="B17" s="66" t="s">
        <v>150</v>
      </c>
      <c r="C17" s="67" t="s">
        <v>766</v>
      </c>
      <c r="D17" s="346">
        <v>0.93155984478490672</v>
      </c>
      <c r="E17" s="346">
        <v>6.8440155215093279E-2</v>
      </c>
      <c r="F17" s="11">
        <v>6.8440155215093279E-2</v>
      </c>
      <c r="G17" s="21">
        <v>0.43286378711636775</v>
      </c>
      <c r="H17" s="11">
        <v>0.13896556352915465</v>
      </c>
      <c r="I17" s="11">
        <v>1.5898961760107429E-4</v>
      </c>
      <c r="J17" s="11">
        <v>6.0682890927218402E-2</v>
      </c>
      <c r="K17" s="11">
        <v>5.0746047727592933E-2</v>
      </c>
      <c r="N17" s="20"/>
      <c r="O17" s="22"/>
      <c r="P17" s="11">
        <v>0.3106100546056092</v>
      </c>
      <c r="R17" s="21"/>
      <c r="T17" s="445"/>
      <c r="U17" s="446"/>
    </row>
    <row r="18" spans="2:21" x14ac:dyDescent="0.15">
      <c r="B18" s="66" t="s">
        <v>151</v>
      </c>
      <c r="C18" s="67" t="s">
        <v>283</v>
      </c>
      <c r="D18" s="346">
        <v>0.92083798423766239</v>
      </c>
      <c r="E18" s="346">
        <v>7.9162015762337612E-2</v>
      </c>
      <c r="F18" s="11">
        <v>7.9162015762337612E-2</v>
      </c>
      <c r="G18" s="21">
        <v>0.44754441175757326</v>
      </c>
      <c r="H18" s="11">
        <v>0.22860559299933031</v>
      </c>
      <c r="I18" s="11">
        <v>6.5993687730952729E-4</v>
      </c>
      <c r="J18" s="11">
        <v>0.1906492333923438</v>
      </c>
      <c r="K18" s="11">
        <v>7.90951809768628E-2</v>
      </c>
      <c r="N18" s="20"/>
      <c r="O18" s="22"/>
      <c r="P18" s="11">
        <v>0.17202231936997717</v>
      </c>
      <c r="R18" s="21"/>
      <c r="T18" s="445"/>
      <c r="U18" s="446"/>
    </row>
    <row r="19" spans="2:21" x14ac:dyDescent="0.15">
      <c r="B19" s="66" t="s">
        <v>153</v>
      </c>
      <c r="C19" s="67" t="s">
        <v>284</v>
      </c>
      <c r="D19" s="346">
        <v>0.56361005337275838</v>
      </c>
      <c r="E19" s="346">
        <v>0.43638994662724162</v>
      </c>
      <c r="F19" s="11">
        <v>0.43638994662724162</v>
      </c>
      <c r="G19" s="21">
        <v>0.22411700327245834</v>
      </c>
      <c r="H19" s="11">
        <v>7.8791040702523171E-2</v>
      </c>
      <c r="I19" s="11">
        <v>-1.2381695533123443E-4</v>
      </c>
      <c r="J19" s="11">
        <v>1.2371422664771885E-2</v>
      </c>
      <c r="K19" s="11">
        <v>1.2290031726187861E-2</v>
      </c>
      <c r="N19" s="20"/>
      <c r="O19" s="22"/>
      <c r="P19" s="11">
        <v>0.26495368071979575</v>
      </c>
      <c r="R19" s="21"/>
      <c r="T19" s="445"/>
      <c r="U19" s="446"/>
    </row>
    <row r="20" spans="2:21" x14ac:dyDescent="0.15">
      <c r="B20" s="66" t="s">
        <v>154</v>
      </c>
      <c r="C20" s="67" t="s">
        <v>285</v>
      </c>
      <c r="D20" s="346">
        <v>0.80613418493527367</v>
      </c>
      <c r="E20" s="346">
        <v>0.19386581506472633</v>
      </c>
      <c r="F20" s="11">
        <v>0.19386581506472633</v>
      </c>
      <c r="G20" s="21">
        <v>0.53852923710048373</v>
      </c>
      <c r="H20" s="11">
        <v>0.20952043965801873</v>
      </c>
      <c r="I20" s="11">
        <v>1.1389201762213195E-3</v>
      </c>
      <c r="J20" s="11">
        <v>4.4173145206819343E-2</v>
      </c>
      <c r="K20" s="11">
        <v>4.3046279257665791E-2</v>
      </c>
      <c r="N20" s="20"/>
      <c r="O20" s="22"/>
      <c r="P20" s="11">
        <v>0.25241394530461791</v>
      </c>
      <c r="R20" s="21"/>
      <c r="T20" s="445"/>
      <c r="U20" s="446"/>
    </row>
    <row r="21" spans="2:21" x14ac:dyDescent="0.15">
      <c r="B21" s="66" t="s">
        <v>155</v>
      </c>
      <c r="C21" s="67" t="s">
        <v>772</v>
      </c>
      <c r="D21" s="346">
        <v>0.65930671886927106</v>
      </c>
      <c r="E21" s="346">
        <v>0.34069328113072894</v>
      </c>
      <c r="F21" s="11">
        <v>0.34069328113072894</v>
      </c>
      <c r="G21" s="21">
        <v>0.71471583132467364</v>
      </c>
      <c r="H21" s="11">
        <v>0.25361414057820464</v>
      </c>
      <c r="I21" s="11">
        <v>0</v>
      </c>
      <c r="J21" s="11">
        <v>0.1032301562269414</v>
      </c>
      <c r="K21" s="11">
        <v>9.4549274133575625E-2</v>
      </c>
      <c r="N21" s="20"/>
      <c r="O21" s="22"/>
      <c r="P21" s="11">
        <v>0.35660048614264944</v>
      </c>
      <c r="R21" s="21"/>
      <c r="T21" s="445"/>
      <c r="U21" s="446"/>
    </row>
    <row r="22" spans="2:21" x14ac:dyDescent="0.15">
      <c r="B22" s="66" t="s">
        <v>156</v>
      </c>
      <c r="C22" s="67" t="s">
        <v>288</v>
      </c>
      <c r="D22" s="346">
        <v>0.95475196635647697</v>
      </c>
      <c r="E22" s="346">
        <v>4.5248033643523033E-2</v>
      </c>
      <c r="F22" s="11">
        <v>4.5248033643523033E-2</v>
      </c>
      <c r="G22" s="21">
        <v>0.4104528569867803</v>
      </c>
      <c r="H22" s="11">
        <v>7.5753851196329075E-2</v>
      </c>
      <c r="I22" s="11">
        <v>2.5992853013799611E-5</v>
      </c>
      <c r="J22" s="11">
        <v>1.5363815142576204E-2</v>
      </c>
      <c r="K22" s="11">
        <v>1.5363815142576204E-2</v>
      </c>
      <c r="N22" s="20"/>
      <c r="O22" s="22"/>
      <c r="P22" s="11">
        <v>2.2029406424003514E-2</v>
      </c>
      <c r="R22" s="21"/>
      <c r="T22" s="445"/>
      <c r="U22" s="446"/>
    </row>
    <row r="23" spans="2:21" x14ac:dyDescent="0.15">
      <c r="B23" s="66" t="s">
        <v>158</v>
      </c>
      <c r="C23" s="67" t="s">
        <v>289</v>
      </c>
      <c r="D23" s="236">
        <v>0.68781019022683565</v>
      </c>
      <c r="E23" s="346">
        <v>0.31218980977316435</v>
      </c>
      <c r="F23" s="11">
        <v>0.31218980977316435</v>
      </c>
      <c r="G23" s="21">
        <v>0.50484007585417523</v>
      </c>
      <c r="H23" s="11">
        <v>7.3825350068584594E-2</v>
      </c>
      <c r="I23" s="11">
        <v>3.9422493737596072E-5</v>
      </c>
      <c r="J23" s="11">
        <v>1.2757649042621642E-2</v>
      </c>
      <c r="K23" s="11">
        <v>1.2659764267358559E-2</v>
      </c>
      <c r="N23" s="20"/>
      <c r="O23" s="22"/>
      <c r="P23" s="11">
        <v>7.833845158829264E-2</v>
      </c>
      <c r="R23" s="21"/>
      <c r="T23" s="445"/>
      <c r="U23" s="446"/>
    </row>
    <row r="24" spans="2:21" x14ac:dyDescent="0.15">
      <c r="B24" s="66" t="s">
        <v>160</v>
      </c>
      <c r="C24" s="67" t="s">
        <v>777</v>
      </c>
      <c r="D24" s="236">
        <v>1</v>
      </c>
      <c r="E24" s="346">
        <v>0</v>
      </c>
      <c r="F24" s="11">
        <v>0</v>
      </c>
      <c r="G24" s="21">
        <v>0</v>
      </c>
      <c r="H24" s="11">
        <v>0</v>
      </c>
      <c r="I24" s="11">
        <v>0</v>
      </c>
      <c r="J24" s="11">
        <v>0</v>
      </c>
      <c r="K24" s="11">
        <v>0</v>
      </c>
      <c r="N24" s="20"/>
      <c r="O24" s="22"/>
      <c r="P24" s="11">
        <v>2.8392284202514599E-2</v>
      </c>
      <c r="R24" s="21"/>
      <c r="T24" s="445"/>
      <c r="U24" s="446"/>
    </row>
    <row r="25" spans="2:21" x14ac:dyDescent="0.15">
      <c r="B25" s="66" t="s">
        <v>162</v>
      </c>
      <c r="C25" s="67" t="s">
        <v>781</v>
      </c>
      <c r="D25" s="236">
        <v>0.87052313010083882</v>
      </c>
      <c r="E25" s="346">
        <v>0.12947686989916118</v>
      </c>
      <c r="F25" s="11">
        <v>0.12947686989916118</v>
      </c>
      <c r="G25" s="21">
        <v>0.31874875290197729</v>
      </c>
      <c r="H25" s="11">
        <v>8.7577161715753499E-2</v>
      </c>
      <c r="I25" s="11">
        <v>4.3321421689666018E-7</v>
      </c>
      <c r="J25" s="11">
        <v>1.2325815377761166E-2</v>
      </c>
      <c r="K25" s="11">
        <v>1.2325815377761166E-2</v>
      </c>
      <c r="N25" s="20"/>
      <c r="O25" s="22"/>
      <c r="P25" s="11">
        <v>0.24592512630825158</v>
      </c>
      <c r="R25" s="21"/>
      <c r="T25" s="445"/>
      <c r="U25" s="446"/>
    </row>
    <row r="26" spans="2:21" x14ac:dyDescent="0.15">
      <c r="B26" s="66" t="s">
        <v>164</v>
      </c>
      <c r="C26" s="67" t="s">
        <v>292</v>
      </c>
      <c r="D26" s="236">
        <v>0.8878760469011725</v>
      </c>
      <c r="E26" s="346">
        <v>0.1121239530988275</v>
      </c>
      <c r="F26" s="11">
        <v>0.1121239530988275</v>
      </c>
      <c r="G26" s="21">
        <v>0.36815266290404686</v>
      </c>
      <c r="H26" s="11">
        <v>0.10528691647528766</v>
      </c>
      <c r="I26" s="11">
        <v>0</v>
      </c>
      <c r="J26" s="11">
        <v>1.3956221381564569E-2</v>
      </c>
      <c r="K26" s="11">
        <v>1.3808424785995808E-2</v>
      </c>
      <c r="N26" s="20"/>
      <c r="O26" s="22"/>
      <c r="P26" s="11">
        <v>3.2508669523073311E-2</v>
      </c>
      <c r="R26" s="21"/>
      <c r="T26" s="445"/>
      <c r="U26" s="446"/>
    </row>
    <row r="27" spans="2:21" x14ac:dyDescent="0.15">
      <c r="B27" s="66" t="s">
        <v>165</v>
      </c>
      <c r="C27" s="67" t="s">
        <v>293</v>
      </c>
      <c r="D27" s="236">
        <v>0.61467391304347829</v>
      </c>
      <c r="E27" s="346">
        <v>0.38532608695652171</v>
      </c>
      <c r="F27" s="11">
        <v>0.38532608695652171</v>
      </c>
      <c r="G27" s="21">
        <v>0.4369869480097342</v>
      </c>
      <c r="H27" s="11">
        <v>0.14966249754064206</v>
      </c>
      <c r="I27" s="11">
        <v>0</v>
      </c>
      <c r="J27" s="11">
        <v>2.977412807812492E-2</v>
      </c>
      <c r="K27" s="11">
        <v>2.977412807812492E-2</v>
      </c>
      <c r="N27" s="20"/>
      <c r="O27" s="22"/>
      <c r="P27" s="11">
        <v>1.6231464340766655E-2</v>
      </c>
      <c r="R27" s="21"/>
      <c r="T27" s="445"/>
      <c r="U27" s="446"/>
    </row>
    <row r="28" spans="2:21" x14ac:dyDescent="0.15">
      <c r="B28" s="66" t="s">
        <v>166</v>
      </c>
      <c r="C28" s="67" t="s">
        <v>294</v>
      </c>
      <c r="D28" s="236">
        <v>0.99058402397127854</v>
      </c>
      <c r="E28" s="346">
        <v>9.4159760287214622E-3</v>
      </c>
      <c r="F28" s="11">
        <v>9.4159760287214622E-3</v>
      </c>
      <c r="G28" s="21">
        <v>0.37815497008300958</v>
      </c>
      <c r="H28" s="11">
        <v>6.0387958856060832E-2</v>
      </c>
      <c r="I28" s="11">
        <v>3.567952290360893E-3</v>
      </c>
      <c r="J28" s="11">
        <v>1.0382549765448763E-2</v>
      </c>
      <c r="K28" s="11">
        <v>1.0382549765448763E-2</v>
      </c>
      <c r="N28" s="20"/>
      <c r="O28" s="22"/>
      <c r="P28" s="11">
        <v>0.4229555059957168</v>
      </c>
      <c r="R28" s="21"/>
      <c r="T28" s="445"/>
      <c r="U28" s="446"/>
    </row>
    <row r="29" spans="2:21" x14ac:dyDescent="0.15">
      <c r="B29" s="66" t="s">
        <v>167</v>
      </c>
      <c r="C29" s="67" t="s">
        <v>789</v>
      </c>
      <c r="D29" s="236">
        <v>0.91007044976118168</v>
      </c>
      <c r="E29" s="346">
        <v>8.9929550238818323E-2</v>
      </c>
      <c r="F29" s="11">
        <v>8.9929550238818323E-2</v>
      </c>
      <c r="G29" s="21">
        <v>0.30087953515602528</v>
      </c>
      <c r="H29" s="11">
        <v>0.10691366297006963</v>
      </c>
      <c r="I29" s="11">
        <v>6.126082241135671E-3</v>
      </c>
      <c r="J29" s="11">
        <v>1.9334657655858886E-2</v>
      </c>
      <c r="K29" s="11">
        <v>1.9334657655858886E-2</v>
      </c>
      <c r="N29" s="20"/>
      <c r="O29" s="22"/>
      <c r="P29" s="11">
        <v>0.15361909161738091</v>
      </c>
      <c r="R29" s="21"/>
      <c r="T29" s="445"/>
      <c r="U29" s="446"/>
    </row>
    <row r="30" spans="2:21" x14ac:dyDescent="0.15">
      <c r="B30" s="66" t="s">
        <v>168</v>
      </c>
      <c r="C30" s="67" t="s">
        <v>298</v>
      </c>
      <c r="D30" s="236">
        <v>0.99938977693514575</v>
      </c>
      <c r="E30" s="346">
        <v>6.1022306485425393E-4</v>
      </c>
      <c r="F30" s="352">
        <v>0</v>
      </c>
      <c r="G30" s="21">
        <v>0.60491308974813762</v>
      </c>
      <c r="H30" s="11">
        <v>0.3855977296913799</v>
      </c>
      <c r="I30" s="11">
        <v>1.7646149353989012E-2</v>
      </c>
      <c r="J30" s="11">
        <v>5.3210358283079101E-2</v>
      </c>
      <c r="K30" s="11">
        <v>5.3210358283079101E-2</v>
      </c>
      <c r="N30" s="20"/>
      <c r="O30" s="22"/>
      <c r="P30" s="11">
        <v>0.89862993396345336</v>
      </c>
      <c r="R30" s="21"/>
      <c r="T30" s="445"/>
      <c r="U30" s="446"/>
    </row>
    <row r="31" spans="2:21" x14ac:dyDescent="0.15">
      <c r="B31" s="66" t="s">
        <v>169</v>
      </c>
      <c r="C31" s="67" t="s">
        <v>299</v>
      </c>
      <c r="D31" s="236">
        <v>0.64308524543530932</v>
      </c>
      <c r="E31" s="346">
        <v>0.35691475456469068</v>
      </c>
      <c r="F31" s="11">
        <v>0.35691475456469068</v>
      </c>
      <c r="G31" s="21">
        <v>0.37038851293029035</v>
      </c>
      <c r="H31" s="11">
        <v>6.1544038946241754E-2</v>
      </c>
      <c r="I31" s="11">
        <v>-2.1660710844833009E-6</v>
      </c>
      <c r="J31" s="11">
        <v>1.2084383523806235E-2</v>
      </c>
      <c r="K31" s="11">
        <v>1.2084383523806235E-2</v>
      </c>
      <c r="N31" s="20"/>
      <c r="O31" s="22"/>
      <c r="P31" s="11">
        <v>0.10137006603654664</v>
      </c>
      <c r="R31" s="21"/>
      <c r="T31" s="445"/>
      <c r="U31" s="446"/>
    </row>
    <row r="32" spans="2:21" x14ac:dyDescent="0.15">
      <c r="B32" s="66" t="s">
        <v>170</v>
      </c>
      <c r="C32" s="67" t="s">
        <v>302</v>
      </c>
      <c r="D32" s="236">
        <v>0.77920363301979356</v>
      </c>
      <c r="E32" s="346">
        <v>0.22079636698020644</v>
      </c>
      <c r="F32" s="11">
        <v>0.22079636698020644</v>
      </c>
      <c r="G32" s="21">
        <v>0.44638092799663087</v>
      </c>
      <c r="H32" s="11">
        <v>0.20488672628063551</v>
      </c>
      <c r="I32" s="11">
        <v>1.7523125180674696E-3</v>
      </c>
      <c r="J32" s="11">
        <v>4.7498151520299778E-2</v>
      </c>
      <c r="K32" s="11">
        <v>4.6541009927951169E-2</v>
      </c>
      <c r="N32" s="20"/>
      <c r="O32" s="22"/>
      <c r="P32" s="11">
        <v>0.75999290632002736</v>
      </c>
      <c r="R32" s="21"/>
      <c r="T32" s="445"/>
      <c r="U32" s="446"/>
    </row>
    <row r="33" spans="2:21" x14ac:dyDescent="0.15">
      <c r="B33" s="66" t="s">
        <v>171</v>
      </c>
      <c r="C33" s="67" t="s">
        <v>303</v>
      </c>
      <c r="D33" s="346">
        <v>0.94034780378085669</v>
      </c>
      <c r="E33" s="346">
        <v>5.9652196219143305E-2</v>
      </c>
      <c r="F33" s="11">
        <v>5.9652196219143305E-2</v>
      </c>
      <c r="G33" s="21">
        <v>0.48850284765681057</v>
      </c>
      <c r="H33" s="11">
        <v>0.14742559972523175</v>
      </c>
      <c r="I33" s="11">
        <v>1.2519890868313479E-3</v>
      </c>
      <c r="J33" s="11">
        <v>2.7724744783192697E-2</v>
      </c>
      <c r="K33" s="11">
        <v>2.7613886116302434E-2</v>
      </c>
      <c r="N33" s="20"/>
      <c r="O33" s="22"/>
      <c r="P33" s="23">
        <v>0.24000709367997261</v>
      </c>
      <c r="R33" s="21"/>
      <c r="T33" s="445"/>
      <c r="U33" s="446"/>
    </row>
    <row r="34" spans="2:21" x14ac:dyDescent="0.15">
      <c r="B34" s="66" t="s">
        <v>172</v>
      </c>
      <c r="C34" s="67" t="s">
        <v>798</v>
      </c>
      <c r="D34" s="346">
        <v>0.97369272966991571</v>
      </c>
      <c r="E34" s="346">
        <v>2.6307270330084287E-2</v>
      </c>
      <c r="F34" s="11">
        <v>2.6307270330084287E-2</v>
      </c>
      <c r="G34" s="21">
        <v>0.47741956571478378</v>
      </c>
      <c r="H34" s="11">
        <v>0.33772049290173561</v>
      </c>
      <c r="I34" s="11">
        <v>2.476551381590968E-3</v>
      </c>
      <c r="J34" s="11">
        <v>0.11766884935118704</v>
      </c>
      <c r="K34" s="11">
        <v>8.8251637013390283E-2</v>
      </c>
      <c r="N34" s="20"/>
      <c r="O34" s="22"/>
      <c r="P34" s="11">
        <v>9.705486671065372E-2</v>
      </c>
      <c r="R34" s="21"/>
      <c r="T34" s="445"/>
      <c r="U34" s="446"/>
    </row>
    <row r="35" spans="2:21" x14ac:dyDescent="0.15">
      <c r="B35" s="66" t="s">
        <v>173</v>
      </c>
      <c r="C35" s="67" t="s">
        <v>306</v>
      </c>
      <c r="D35" s="346">
        <v>0.91231078037991309</v>
      </c>
      <c r="E35" s="346">
        <v>8.7689219620086911E-2</v>
      </c>
      <c r="F35" s="11">
        <v>8.7689219620086911E-2</v>
      </c>
      <c r="G35" s="21">
        <v>0.50962523308033725</v>
      </c>
      <c r="H35" s="11">
        <v>0.23709851091209916</v>
      </c>
      <c r="I35" s="11">
        <v>2.2093925061729668E-5</v>
      </c>
      <c r="J35" s="11">
        <v>6.696956167765318E-2</v>
      </c>
      <c r="K35" s="11">
        <v>5.3838275074191762E-2</v>
      </c>
      <c r="N35" s="20"/>
      <c r="O35" s="22"/>
      <c r="P35" s="11">
        <v>0.10970689786027849</v>
      </c>
      <c r="R35" s="21"/>
      <c r="T35" s="445"/>
      <c r="U35" s="446"/>
    </row>
    <row r="36" spans="2:21" x14ac:dyDescent="0.15">
      <c r="B36" s="66" t="s">
        <v>174</v>
      </c>
      <c r="C36" s="67" t="s">
        <v>307</v>
      </c>
      <c r="D36" s="346">
        <v>0.30886915201113813</v>
      </c>
      <c r="E36" s="346">
        <v>0.69113084798886182</v>
      </c>
      <c r="F36" s="11">
        <v>0.69113084798886182</v>
      </c>
      <c r="G36" s="21">
        <v>0.53133229794194847</v>
      </c>
      <c r="H36" s="11">
        <v>0.16378732711179603</v>
      </c>
      <c r="I36" s="11">
        <v>6.4982132534499028E-6</v>
      </c>
      <c r="J36" s="11">
        <v>3.8771598381374693E-2</v>
      </c>
      <c r="K36" s="11">
        <v>3.672630764107282E-2</v>
      </c>
      <c r="N36" s="20"/>
      <c r="O36" s="22"/>
      <c r="P36" s="11">
        <v>0.52332090762998318</v>
      </c>
      <c r="R36" s="21"/>
      <c r="T36" s="445"/>
      <c r="U36" s="446"/>
    </row>
    <row r="37" spans="2:21" x14ac:dyDescent="0.15">
      <c r="B37" s="66" t="s">
        <v>175</v>
      </c>
      <c r="C37" s="67" t="s">
        <v>308</v>
      </c>
      <c r="D37" s="346">
        <v>0.97758679028219531</v>
      </c>
      <c r="E37" s="346">
        <v>2.2413209717804694E-2</v>
      </c>
      <c r="F37" s="11">
        <v>2.2413209717804694E-2</v>
      </c>
      <c r="G37" s="21">
        <v>0.57717302231623879</v>
      </c>
      <c r="H37" s="11">
        <v>0.26569854973033752</v>
      </c>
      <c r="I37" s="11">
        <v>5.4584991328979183E-5</v>
      </c>
      <c r="J37" s="11">
        <v>0.1562708440531321</v>
      </c>
      <c r="K37" s="11">
        <v>8.7664132029805802E-2</v>
      </c>
      <c r="N37" s="20"/>
      <c r="O37" s="22"/>
      <c r="P37" s="11">
        <v>8.1269379642452122E-2</v>
      </c>
      <c r="R37" s="21"/>
      <c r="T37" s="445"/>
      <c r="U37" s="446"/>
    </row>
    <row r="38" spans="2:21" x14ac:dyDescent="0.15">
      <c r="B38" s="66" t="s">
        <v>176</v>
      </c>
      <c r="C38" s="70" t="s">
        <v>309</v>
      </c>
      <c r="D38" s="11">
        <v>0.6331419903520018</v>
      </c>
      <c r="E38" s="236">
        <v>0.3668580096479982</v>
      </c>
      <c r="F38" s="11">
        <v>0.3668580096479982</v>
      </c>
      <c r="G38" s="21">
        <v>0.62779617207647376</v>
      </c>
      <c r="H38" s="11">
        <v>0.25021098188674895</v>
      </c>
      <c r="I38" s="11">
        <v>2.8187949450814989E-4</v>
      </c>
      <c r="J38" s="11">
        <v>7.0033039116100662E-2</v>
      </c>
      <c r="K38" s="11">
        <v>6.1676155456868477E-2</v>
      </c>
      <c r="N38" s="20"/>
      <c r="O38" s="22"/>
      <c r="P38" s="11">
        <v>0.28570281486728621</v>
      </c>
      <c r="R38" s="21"/>
      <c r="T38" s="445"/>
      <c r="U38" s="446"/>
    </row>
    <row r="39" spans="2:21" x14ac:dyDescent="0.15">
      <c r="B39" s="10" t="s">
        <v>177</v>
      </c>
      <c r="C39" s="71" t="s">
        <v>312</v>
      </c>
      <c r="D39" s="11">
        <v>0.95599338090805663</v>
      </c>
      <c r="E39" s="236">
        <v>4.4006619091943366E-2</v>
      </c>
      <c r="F39" s="11">
        <v>4.4006619091943366E-2</v>
      </c>
      <c r="G39" s="21">
        <v>0.35433744437653852</v>
      </c>
      <c r="H39" s="11">
        <v>1.056618338122044E-2</v>
      </c>
      <c r="I39" s="11">
        <v>1.3122925058233631E-4</v>
      </c>
      <c r="J39" s="11">
        <v>1.9685761557107946E-3</v>
      </c>
      <c r="K39" s="11">
        <v>1.9089223328104677E-3</v>
      </c>
      <c r="O39" s="22"/>
      <c r="P39" s="11">
        <v>3.2197346524399838E-2</v>
      </c>
      <c r="T39" s="445"/>
      <c r="U39" s="446"/>
    </row>
    <row r="40" spans="2:21" x14ac:dyDescent="0.15">
      <c r="B40" s="10" t="s">
        <v>178</v>
      </c>
      <c r="C40" s="71" t="s">
        <v>313</v>
      </c>
      <c r="D40" s="11">
        <v>0.93754358614793287</v>
      </c>
      <c r="E40" s="236">
        <v>6.2456413852067127E-2</v>
      </c>
      <c r="F40" s="11">
        <v>6.2456413852067127E-2</v>
      </c>
      <c r="G40" s="21">
        <v>0.29093052295788985</v>
      </c>
      <c r="H40" s="11">
        <v>7.0641813545627208E-2</v>
      </c>
      <c r="I40" s="11">
        <v>0</v>
      </c>
      <c r="J40" s="11">
        <v>1.1892561202967543E-2</v>
      </c>
      <c r="K40" s="11">
        <v>1.1892561202967543E-2</v>
      </c>
      <c r="O40" s="22"/>
      <c r="P40" s="11">
        <v>0.5881163297999723</v>
      </c>
      <c r="T40" s="445"/>
      <c r="U40" s="446"/>
    </row>
    <row r="41" spans="2:21" x14ac:dyDescent="0.15">
      <c r="B41" s="10" t="s">
        <v>179</v>
      </c>
      <c r="C41" s="71" t="s">
        <v>804</v>
      </c>
      <c r="D41" s="11">
        <v>0.54868303171474642</v>
      </c>
      <c r="E41" s="236">
        <v>0.45131696828525358</v>
      </c>
      <c r="F41" s="11">
        <v>0.45131696828525358</v>
      </c>
      <c r="G41" s="21">
        <v>0.39557467081320719</v>
      </c>
      <c r="H41" s="11">
        <v>0.16955204128895654</v>
      </c>
      <c r="I41" s="11">
        <v>0</v>
      </c>
      <c r="J41" s="11">
        <v>4.2082974922252367E-2</v>
      </c>
      <c r="K41" s="11">
        <v>4.2082974922252367E-2</v>
      </c>
      <c r="O41" s="22"/>
      <c r="P41" s="11">
        <v>0.23230606959441966</v>
      </c>
      <c r="T41" s="445"/>
      <c r="U41" s="446"/>
    </row>
    <row r="42" spans="2:21" x14ac:dyDescent="0.15">
      <c r="B42" s="10" t="s">
        <v>180</v>
      </c>
      <c r="C42" s="71" t="s">
        <v>315</v>
      </c>
      <c r="D42" s="11">
        <v>0.83747907672088673</v>
      </c>
      <c r="E42" s="236">
        <v>0.16252092327911327</v>
      </c>
      <c r="F42" s="11">
        <v>0.16252092327911327</v>
      </c>
      <c r="G42" s="21">
        <v>0.35665059339014027</v>
      </c>
      <c r="H42" s="11">
        <v>0.13420084990201908</v>
      </c>
      <c r="I42" s="11">
        <v>0</v>
      </c>
      <c r="J42" s="11">
        <v>4.4036374044961135E-2</v>
      </c>
      <c r="K42" s="11">
        <v>4.1834555342713083E-2</v>
      </c>
      <c r="O42" s="22"/>
      <c r="P42" s="11">
        <v>0.1473802540812082</v>
      </c>
      <c r="T42" s="445"/>
      <c r="U42" s="446"/>
    </row>
    <row r="43" spans="2:21" x14ac:dyDescent="0.15">
      <c r="B43" s="10" t="s">
        <v>181</v>
      </c>
      <c r="C43" s="71" t="s">
        <v>318</v>
      </c>
      <c r="D43" s="11">
        <v>0.67503214773375053</v>
      </c>
      <c r="E43" s="236">
        <v>0.32496785226624947</v>
      </c>
      <c r="F43" s="11">
        <v>0.32496785226624947</v>
      </c>
      <c r="G43" s="21">
        <v>0.21422846588227637</v>
      </c>
      <c r="H43" s="11">
        <v>7.5007323146023527E-2</v>
      </c>
      <c r="I43" s="11">
        <v>5.088057656029584E-4</v>
      </c>
      <c r="J43" s="11">
        <v>1.4442871324187539E-2</v>
      </c>
      <c r="K43" s="11">
        <v>1.4239450601311656E-2</v>
      </c>
      <c r="O43" s="22"/>
      <c r="P43" s="11">
        <v>0.42334993815284666</v>
      </c>
      <c r="T43" s="445"/>
      <c r="U43" s="446"/>
    </row>
    <row r="44" spans="2:21" x14ac:dyDescent="0.15">
      <c r="B44" s="10" t="s">
        <v>182</v>
      </c>
      <c r="C44" s="71" t="s">
        <v>319</v>
      </c>
      <c r="D44" s="11">
        <v>0.94460486899040563</v>
      </c>
      <c r="E44" s="236">
        <v>5.5395131009594367E-2</v>
      </c>
      <c r="F44" s="11">
        <v>5.5395131009594367E-2</v>
      </c>
      <c r="G44" s="21">
        <v>-2.4429418820552426E-2</v>
      </c>
      <c r="H44" s="11">
        <v>9.3482475886886088E-2</v>
      </c>
      <c r="I44" s="11">
        <v>2.5559638796902951E-5</v>
      </c>
      <c r="J44" s="11">
        <v>1.9306922558701263E-2</v>
      </c>
      <c r="K44" s="11">
        <v>1.8896136972345913E-2</v>
      </c>
      <c r="O44" s="22"/>
      <c r="P44" s="11">
        <v>0.57665006184715339</v>
      </c>
      <c r="T44" s="445"/>
      <c r="U44" s="446"/>
    </row>
    <row r="45" spans="2:21" x14ac:dyDescent="0.15">
      <c r="B45" s="10" t="s">
        <v>183</v>
      </c>
      <c r="C45" s="71" t="s">
        <v>805</v>
      </c>
      <c r="D45" s="11">
        <v>0.68946090484299105</v>
      </c>
      <c r="E45" s="236">
        <v>0.31053909515700895</v>
      </c>
      <c r="F45" s="11">
        <v>0.31053909515700895</v>
      </c>
      <c r="G45" s="21">
        <v>0.58661736533673781</v>
      </c>
      <c r="H45" s="11">
        <v>0.22438497974442409</v>
      </c>
      <c r="I45" s="11">
        <v>8.5343200728642054E-5</v>
      </c>
      <c r="J45" s="11">
        <v>6.9200289396039616E-2</v>
      </c>
      <c r="K45" s="11">
        <v>5.7177901993211641E-2</v>
      </c>
      <c r="O45" s="22"/>
      <c r="P45" s="11">
        <v>0.45557382111046368</v>
      </c>
      <c r="T45" s="445"/>
      <c r="U45" s="446"/>
    </row>
    <row r="46" spans="2:21" x14ac:dyDescent="0.15">
      <c r="B46" s="10" t="s">
        <v>184</v>
      </c>
      <c r="C46" s="71" t="s">
        <v>323</v>
      </c>
      <c r="D46" s="11">
        <v>0.82170971774120616</v>
      </c>
      <c r="E46" s="236">
        <v>0.17829028225879384</v>
      </c>
      <c r="F46" s="11">
        <v>0.17829028225879384</v>
      </c>
      <c r="G46" s="21">
        <v>0.44685239964130574</v>
      </c>
      <c r="H46" s="11">
        <v>0.30479792392110278</v>
      </c>
      <c r="I46" s="11">
        <v>8.3090486800779415E-4</v>
      </c>
      <c r="J46" s="11">
        <v>7.8949615878820351E-2</v>
      </c>
      <c r="K46" s="11">
        <v>6.9390258578188743E-2</v>
      </c>
      <c r="O46" s="22"/>
      <c r="P46" s="11">
        <v>0.54442617888953637</v>
      </c>
      <c r="T46" s="445"/>
      <c r="U46" s="446"/>
    </row>
    <row r="47" spans="2:21" x14ac:dyDescent="0.15">
      <c r="B47" s="10" t="s">
        <v>185</v>
      </c>
      <c r="C47" s="71" t="s">
        <v>806</v>
      </c>
      <c r="D47" s="11">
        <v>0.88308941176837163</v>
      </c>
      <c r="E47" s="236">
        <v>0.11691058823162837</v>
      </c>
      <c r="F47" s="11">
        <v>0.11691058823162837</v>
      </c>
      <c r="G47" s="21">
        <v>0.56080330323678218</v>
      </c>
      <c r="H47" s="11">
        <v>0.24247689594981348</v>
      </c>
      <c r="I47" s="11">
        <v>0</v>
      </c>
      <c r="J47" s="11">
        <v>8.2846737965071457E-2</v>
      </c>
      <c r="K47" s="11">
        <v>7.7530369753409129E-2</v>
      </c>
      <c r="O47" s="22"/>
      <c r="P47" s="11">
        <v>1</v>
      </c>
      <c r="T47" s="445"/>
      <c r="U47" s="446"/>
    </row>
    <row r="48" spans="2:21" x14ac:dyDescent="0.15">
      <c r="B48" s="10" t="s">
        <v>186</v>
      </c>
      <c r="C48" s="71" t="s">
        <v>807</v>
      </c>
      <c r="D48" s="11">
        <v>0.92278364441586869</v>
      </c>
      <c r="E48" s="236">
        <v>7.7216355584131313E-2</v>
      </c>
      <c r="F48" s="11">
        <v>7.7216355584131313E-2</v>
      </c>
      <c r="G48" s="21">
        <v>0.45088507034694508</v>
      </c>
      <c r="H48" s="11">
        <v>0.24476738458603331</v>
      </c>
      <c r="I48" s="11">
        <v>2.3826781929316308E-5</v>
      </c>
      <c r="J48" s="11">
        <v>7.1187194685164934E-2</v>
      </c>
      <c r="K48" s="11">
        <v>6.7977753221588319E-2</v>
      </c>
      <c r="O48" s="22"/>
      <c r="P48" s="11">
        <v>1</v>
      </c>
      <c r="T48" s="445"/>
      <c r="U48" s="446"/>
    </row>
    <row r="49" spans="2:21" x14ac:dyDescent="0.15">
      <c r="B49" s="10" t="s">
        <v>187</v>
      </c>
      <c r="C49" s="71" t="s">
        <v>808</v>
      </c>
      <c r="D49" s="11">
        <v>0.93476323598164279</v>
      </c>
      <c r="E49" s="236">
        <v>6.5236764018357207E-2</v>
      </c>
      <c r="F49" s="11">
        <v>6.5236764018357207E-2</v>
      </c>
      <c r="G49" s="21">
        <v>0.57542682829790959</v>
      </c>
      <c r="H49" s="11">
        <v>0.28552538111090375</v>
      </c>
      <c r="I49" s="11">
        <v>2.7547225624024828E-4</v>
      </c>
      <c r="J49" s="11">
        <v>7.3133363136444723E-2</v>
      </c>
      <c r="K49" s="11">
        <v>7.2807843715956083E-2</v>
      </c>
      <c r="O49" s="22"/>
      <c r="P49" s="11">
        <v>1</v>
      </c>
      <c r="T49" s="445"/>
      <c r="U49" s="446"/>
    </row>
    <row r="50" spans="2:21" x14ac:dyDescent="0.15">
      <c r="B50" s="10" t="s">
        <v>188</v>
      </c>
      <c r="C50" s="71" t="s">
        <v>809</v>
      </c>
      <c r="D50" s="11">
        <v>0.8847005547751714</v>
      </c>
      <c r="E50" s="236">
        <v>0.1152994452248286</v>
      </c>
      <c r="F50" s="11">
        <v>0.1152994452248286</v>
      </c>
      <c r="G50" s="21">
        <v>0.44071559312196967</v>
      </c>
      <c r="H50" s="11">
        <v>0.13585215930980349</v>
      </c>
      <c r="I50" s="11">
        <v>2.1660710844833009E-6</v>
      </c>
      <c r="J50" s="11">
        <v>2.2175846511336146E-2</v>
      </c>
      <c r="K50" s="11">
        <v>2.2175846511336146E-2</v>
      </c>
      <c r="O50" s="22"/>
      <c r="P50" s="11">
        <v>0.20216284278946772</v>
      </c>
      <c r="T50" s="445"/>
      <c r="U50" s="446"/>
    </row>
    <row r="51" spans="2:21" x14ac:dyDescent="0.15">
      <c r="B51" s="10" t="s">
        <v>189</v>
      </c>
      <c r="C51" s="71" t="s">
        <v>810</v>
      </c>
      <c r="D51" s="11">
        <v>0.8949365158085073</v>
      </c>
      <c r="E51" s="236">
        <v>0.1050634841914927</v>
      </c>
      <c r="F51" s="11">
        <v>0.1050634841914927</v>
      </c>
      <c r="G51" s="21">
        <v>9.4203519445982403E-2</v>
      </c>
      <c r="H51" s="11">
        <v>0.23365202035696353</v>
      </c>
      <c r="I51" s="11">
        <v>1.0397141205519845E-4</v>
      </c>
      <c r="J51" s="11">
        <v>5.6813390506941383E-2</v>
      </c>
      <c r="K51" s="11">
        <v>5.6406450184965685E-2</v>
      </c>
      <c r="O51" s="22"/>
      <c r="P51" s="11">
        <v>0.79783715721053228</v>
      </c>
      <c r="T51" s="445"/>
      <c r="U51" s="446"/>
    </row>
    <row r="52" spans="2:21" x14ac:dyDescent="0.15">
      <c r="B52" s="10" t="s">
        <v>190</v>
      </c>
      <c r="C52" s="71" t="s">
        <v>336</v>
      </c>
      <c r="D52" s="11">
        <v>0.97113046300561068</v>
      </c>
      <c r="E52" s="236">
        <v>2.8869536994389322E-2</v>
      </c>
      <c r="F52" s="11">
        <v>2.8869536994389322E-2</v>
      </c>
      <c r="G52" s="21">
        <v>0.40798576336267334</v>
      </c>
      <c r="H52" s="11">
        <v>0.20326182260703934</v>
      </c>
      <c r="I52" s="11">
        <v>5.5226148369986235E-5</v>
      </c>
      <c r="J52" s="11">
        <v>4.0155102626994052E-2</v>
      </c>
      <c r="K52" s="11">
        <v>3.8737863710747202E-2</v>
      </c>
      <c r="O52" s="22"/>
      <c r="P52" s="11">
        <v>0.28111788205739491</v>
      </c>
      <c r="T52" s="445"/>
      <c r="U52" s="446"/>
    </row>
    <row r="53" spans="2:21" x14ac:dyDescent="0.15">
      <c r="B53" s="10" t="s">
        <v>191</v>
      </c>
      <c r="C53" s="71" t="s">
        <v>337</v>
      </c>
      <c r="D53" s="11">
        <v>0.99884649107576917</v>
      </c>
      <c r="E53" s="236">
        <v>1.1535089242308283E-3</v>
      </c>
      <c r="F53" s="11">
        <v>1.1535089242308283E-3</v>
      </c>
      <c r="G53" s="21">
        <v>0.46211243805654179</v>
      </c>
      <c r="H53" s="11">
        <v>0.16457498718411209</v>
      </c>
      <c r="I53" s="11">
        <v>6.2751079317481225E-3</v>
      </c>
      <c r="J53" s="11">
        <v>3.2277051016727107E-2</v>
      </c>
      <c r="K53" s="11">
        <v>3.2277051016727107E-2</v>
      </c>
      <c r="O53" s="22"/>
      <c r="P53" s="11">
        <v>0.30912413943822109</v>
      </c>
      <c r="T53" s="445"/>
      <c r="U53" s="446"/>
    </row>
    <row r="54" spans="2:21" x14ac:dyDescent="0.15">
      <c r="B54" s="10" t="s">
        <v>192</v>
      </c>
      <c r="C54" s="71" t="s">
        <v>811</v>
      </c>
      <c r="D54" s="11">
        <v>0.98451104205115414</v>
      </c>
      <c r="E54" s="236">
        <v>1.5488957948845861E-2</v>
      </c>
      <c r="F54" s="11">
        <v>1.5488957948845861E-2</v>
      </c>
      <c r="G54" s="21">
        <v>0.74015001094549915</v>
      </c>
      <c r="H54" s="11">
        <v>0.22015431233461735</v>
      </c>
      <c r="I54" s="11">
        <v>0</v>
      </c>
      <c r="J54" s="11">
        <v>5.6071679577234898E-2</v>
      </c>
      <c r="K54" s="11">
        <v>5.5303574377546745E-2</v>
      </c>
      <c r="O54" s="22"/>
      <c r="P54" s="11">
        <v>9.1425050220227663E-2</v>
      </c>
      <c r="T54" s="445"/>
      <c r="U54" s="446"/>
    </row>
    <row r="55" spans="2:21" x14ac:dyDescent="0.15">
      <c r="B55" s="10" t="s">
        <v>193</v>
      </c>
      <c r="C55" s="71" t="s">
        <v>812</v>
      </c>
      <c r="D55" s="11">
        <v>0.99326546106723101</v>
      </c>
      <c r="E55" s="236">
        <v>6.7345389327689853E-3</v>
      </c>
      <c r="F55" s="11">
        <v>6.7345389327689853E-3</v>
      </c>
      <c r="G55" s="21">
        <v>0.40090562441987754</v>
      </c>
      <c r="H55" s="11">
        <v>0.19247875036728065</v>
      </c>
      <c r="I55" s="11">
        <v>2.4805846059502762E-3</v>
      </c>
      <c r="J55" s="11">
        <v>5.3237186141616835E-2</v>
      </c>
      <c r="K55" s="11">
        <v>5.3105573814937933E-2</v>
      </c>
      <c r="O55" s="22"/>
      <c r="P55" s="23">
        <v>0.31833292828415632</v>
      </c>
      <c r="T55" s="445"/>
      <c r="U55" s="446"/>
    </row>
    <row r="56" spans="2:21" x14ac:dyDescent="0.15">
      <c r="B56" s="10" t="s">
        <v>194</v>
      </c>
      <c r="C56" s="71" t="s">
        <v>813</v>
      </c>
      <c r="D56" s="11">
        <v>0.99762518247831655</v>
      </c>
      <c r="E56" s="236">
        <v>2.3748175216834477E-3</v>
      </c>
      <c r="F56" s="11">
        <v>2.3748175216834477E-3</v>
      </c>
      <c r="G56" s="21">
        <v>0.38538700166101958</v>
      </c>
      <c r="H56" s="11">
        <v>0.31301675060069567</v>
      </c>
      <c r="I56" s="11">
        <v>1.4395847056025424E-2</v>
      </c>
      <c r="J56" s="11">
        <v>4.5896592923050025E-2</v>
      </c>
      <c r="K56" s="11">
        <v>4.5764135223416401E-2</v>
      </c>
      <c r="O56" s="22"/>
      <c r="P56" s="11">
        <v>0.84114267301894174</v>
      </c>
      <c r="T56" s="445"/>
      <c r="U56" s="446"/>
    </row>
    <row r="57" spans="2:21" x14ac:dyDescent="0.15">
      <c r="B57" s="10" t="s">
        <v>195</v>
      </c>
      <c r="C57" s="71" t="s">
        <v>814</v>
      </c>
      <c r="D57" s="11">
        <v>0.95347912663107603</v>
      </c>
      <c r="E57" s="236">
        <v>4.6520873368923965E-2</v>
      </c>
      <c r="F57" s="11">
        <v>4.6520873368923965E-2</v>
      </c>
      <c r="G57" s="21">
        <v>0.45365600608027412</v>
      </c>
      <c r="H57" s="11">
        <v>0.19795876512528501</v>
      </c>
      <c r="I57" s="11">
        <v>1.1082442775228671E-3</v>
      </c>
      <c r="J57" s="11">
        <v>3.7398511297969617E-2</v>
      </c>
      <c r="K57" s="11">
        <v>3.7398511297969617E-2</v>
      </c>
      <c r="O57" s="22"/>
      <c r="P57" s="11">
        <v>0.15885732698105826</v>
      </c>
      <c r="T57" s="445"/>
      <c r="U57" s="446"/>
    </row>
    <row r="58" spans="2:21" x14ac:dyDescent="0.15">
      <c r="B58" s="10" t="s">
        <v>196</v>
      </c>
      <c r="C58" s="71" t="s">
        <v>346</v>
      </c>
      <c r="D58" s="11">
        <v>1</v>
      </c>
      <c r="E58" s="236">
        <v>0</v>
      </c>
      <c r="F58" s="11">
        <v>0</v>
      </c>
      <c r="G58" s="21">
        <v>0</v>
      </c>
      <c r="H58" s="11">
        <v>0</v>
      </c>
      <c r="I58" s="11">
        <v>2.8367599054419865E-2</v>
      </c>
      <c r="J58" s="11">
        <v>0</v>
      </c>
      <c r="K58" s="11">
        <v>0</v>
      </c>
      <c r="O58" s="22"/>
      <c r="P58" s="11">
        <v>0.51688282568282573</v>
      </c>
      <c r="T58" s="445"/>
      <c r="U58" s="446"/>
    </row>
    <row r="59" spans="2:21" x14ac:dyDescent="0.15">
      <c r="B59" s="10" t="s">
        <v>197</v>
      </c>
      <c r="C59" s="71" t="s">
        <v>347</v>
      </c>
      <c r="D59" s="11">
        <v>0.99506176134960722</v>
      </c>
      <c r="E59" s="236">
        <v>4.9382386503927789E-3</v>
      </c>
      <c r="F59" s="11">
        <v>4.9382386503927789E-3</v>
      </c>
      <c r="G59" s="21">
        <v>0.22731804586241275</v>
      </c>
      <c r="H59" s="11">
        <v>8.5078099036224653E-2</v>
      </c>
      <c r="I59" s="11">
        <v>1.4835854071843025E-3</v>
      </c>
      <c r="J59" s="11">
        <v>3.3233632436025257E-2</v>
      </c>
      <c r="K59" s="11">
        <v>3.3233632436025257E-2</v>
      </c>
      <c r="O59" s="22"/>
      <c r="P59" s="11">
        <v>4.5714590781257447E-2</v>
      </c>
      <c r="T59" s="445"/>
      <c r="U59" s="446"/>
    </row>
    <row r="60" spans="2:21" x14ac:dyDescent="0.15">
      <c r="B60" s="10" t="s">
        <v>198</v>
      </c>
      <c r="C60" s="71" t="s">
        <v>815</v>
      </c>
      <c r="D60" s="11">
        <v>0.78638765519666776</v>
      </c>
      <c r="E60" s="236">
        <v>0.21361234480333224</v>
      </c>
      <c r="F60" s="11">
        <v>0.21361234480333224</v>
      </c>
      <c r="G60" s="21">
        <v>0.32165643273149147</v>
      </c>
      <c r="H60" s="11">
        <v>0.17056390610334113</v>
      </c>
      <c r="I60" s="11">
        <v>5.4151777112082519E-5</v>
      </c>
      <c r="J60" s="11">
        <v>5.5183817313690389E-2</v>
      </c>
      <c r="K60" s="11">
        <v>5.3580589871100509E-2</v>
      </c>
      <c r="O60" s="22"/>
      <c r="P60" s="11">
        <v>0.20558554745221411</v>
      </c>
      <c r="T60" s="445"/>
      <c r="U60" s="446"/>
    </row>
    <row r="61" spans="2:21" x14ac:dyDescent="0.15">
      <c r="B61" s="10" t="s">
        <v>199</v>
      </c>
      <c r="C61" s="71" t="s">
        <v>349</v>
      </c>
      <c r="D61" s="11">
        <v>0.9902937944273652</v>
      </c>
      <c r="E61" s="236">
        <v>9.7062055726347962E-3</v>
      </c>
      <c r="F61" s="11">
        <v>9.7062055726347962E-3</v>
      </c>
      <c r="G61" s="21">
        <v>0.51539835264960998</v>
      </c>
      <c r="H61" s="11">
        <v>0.18838836649901597</v>
      </c>
      <c r="I61" s="11">
        <v>5.9783561931739103E-5</v>
      </c>
      <c r="J61" s="11">
        <v>9.1114512719585983E-2</v>
      </c>
      <c r="K61" s="11">
        <v>7.2891610175668781E-2</v>
      </c>
      <c r="O61" s="22"/>
      <c r="P61" s="11">
        <v>6.5791048191048196E-2</v>
      </c>
      <c r="T61" s="445"/>
      <c r="U61" s="446"/>
    </row>
    <row r="62" spans="2:21" x14ac:dyDescent="0.15">
      <c r="B62" s="10" t="s">
        <v>200</v>
      </c>
      <c r="C62" s="71" t="s">
        <v>350</v>
      </c>
      <c r="D62" s="11">
        <v>0.70728766252379516</v>
      </c>
      <c r="E62" s="236">
        <v>0.29271233747620484</v>
      </c>
      <c r="F62" s="11">
        <v>0.29271233747620484</v>
      </c>
      <c r="G62" s="21">
        <v>0.3469976435840848</v>
      </c>
      <c r="H62" s="11">
        <v>0.18218322879081941</v>
      </c>
      <c r="I62" s="11">
        <v>3.9855707954492735E-4</v>
      </c>
      <c r="J62" s="11">
        <v>2.8911063163280976E-2</v>
      </c>
      <c r="K62" s="11">
        <v>2.8911063163280976E-2</v>
      </c>
      <c r="O62" s="22"/>
      <c r="P62" s="11">
        <v>0.16602598789265455</v>
      </c>
      <c r="T62" s="445"/>
      <c r="U62" s="446"/>
    </row>
    <row r="63" spans="2:21" x14ac:dyDescent="0.15">
      <c r="B63" s="10" t="s">
        <v>201</v>
      </c>
      <c r="C63" s="71" t="s">
        <v>352</v>
      </c>
      <c r="D63" s="11">
        <v>0.86290651763137027</v>
      </c>
      <c r="E63" s="236">
        <v>0.13709348236862973</v>
      </c>
      <c r="F63" s="11">
        <v>0.13709348236862973</v>
      </c>
      <c r="G63" s="21">
        <v>0.26953345935475476</v>
      </c>
      <c r="H63" s="11">
        <v>0.22199735610839622</v>
      </c>
      <c r="I63" s="11">
        <v>4.6166122844917938E-3</v>
      </c>
      <c r="J63" s="11">
        <v>8.5311941947837366E-2</v>
      </c>
      <c r="K63" s="11">
        <v>5.7060008108527467E-2</v>
      </c>
      <c r="O63" s="22"/>
      <c r="P63" s="11">
        <v>0.40760704706900541</v>
      </c>
      <c r="T63" s="445"/>
      <c r="U63" s="446"/>
    </row>
    <row r="64" spans="2:21" x14ac:dyDescent="0.15">
      <c r="B64" s="10" t="s">
        <v>202</v>
      </c>
      <c r="C64" s="71" t="s">
        <v>356</v>
      </c>
      <c r="D64" s="11">
        <v>0</v>
      </c>
      <c r="E64" s="236">
        <v>1</v>
      </c>
      <c r="F64" s="11">
        <v>1</v>
      </c>
      <c r="G64" s="21">
        <v>0.68459795624886122</v>
      </c>
      <c r="H64" s="11">
        <v>0.21844378860856309</v>
      </c>
      <c r="I64" s="11">
        <v>2.6582414241574275E-3</v>
      </c>
      <c r="J64" s="11">
        <v>4.2822628877069203E-2</v>
      </c>
      <c r="K64" s="11">
        <v>4.2822628877069203E-2</v>
      </c>
      <c r="O64" s="22"/>
      <c r="P64" s="11">
        <v>0.13873760007769143</v>
      </c>
      <c r="T64" s="445"/>
      <c r="U64" s="446"/>
    </row>
    <row r="65" spans="2:21" x14ac:dyDescent="0.15">
      <c r="B65" s="10" t="s">
        <v>203</v>
      </c>
      <c r="C65" s="71" t="s">
        <v>618</v>
      </c>
      <c r="D65" s="11">
        <v>0</v>
      </c>
      <c r="E65" s="236">
        <v>1</v>
      </c>
      <c r="F65" s="11">
        <v>1</v>
      </c>
      <c r="G65" s="21">
        <v>0.48149293055411502</v>
      </c>
      <c r="H65" s="11">
        <v>0.29888543800240847</v>
      </c>
      <c r="I65" s="11">
        <v>0</v>
      </c>
      <c r="J65" s="11">
        <v>6.4111141285199763E-2</v>
      </c>
      <c r="K65" s="11">
        <v>5.4605313683403781E-2</v>
      </c>
      <c r="O65" s="22"/>
      <c r="P65" s="11">
        <v>0.65758924894701443</v>
      </c>
      <c r="T65" s="445"/>
      <c r="U65" s="446"/>
    </row>
    <row r="66" spans="2:21" x14ac:dyDescent="0.15">
      <c r="B66" s="10" t="s">
        <v>204</v>
      </c>
      <c r="C66" s="71" t="s">
        <v>366</v>
      </c>
      <c r="D66" s="11">
        <v>0</v>
      </c>
      <c r="E66" s="236">
        <v>1</v>
      </c>
      <c r="F66" s="11">
        <v>1</v>
      </c>
      <c r="G66" s="21">
        <v>0.47967830906897052</v>
      </c>
      <c r="H66" s="11">
        <v>0.31764760441902612</v>
      </c>
      <c r="I66" s="11">
        <v>0</v>
      </c>
      <c r="J66" s="11">
        <v>7.4742669967825012E-2</v>
      </c>
      <c r="K66" s="11">
        <v>5.7389826310959347E-2</v>
      </c>
      <c r="O66" s="22"/>
      <c r="P66" s="11">
        <v>0.34241075105298557</v>
      </c>
      <c r="T66" s="445"/>
      <c r="U66" s="446"/>
    </row>
    <row r="67" spans="2:21" x14ac:dyDescent="0.15">
      <c r="B67" s="10" t="s">
        <v>205</v>
      </c>
      <c r="C67" s="71" t="s">
        <v>361</v>
      </c>
      <c r="D67" s="11">
        <v>0</v>
      </c>
      <c r="E67" s="236">
        <v>1</v>
      </c>
      <c r="F67" s="11">
        <v>1</v>
      </c>
      <c r="G67" s="21">
        <v>0.53070654527270344</v>
      </c>
      <c r="H67" s="11">
        <v>0.30889475531096566</v>
      </c>
      <c r="I67" s="11">
        <v>0</v>
      </c>
      <c r="J67" s="11">
        <v>0.12540509629695129</v>
      </c>
      <c r="K67" s="11">
        <v>9.7462394565038232E-2</v>
      </c>
      <c r="O67" s="22"/>
      <c r="P67" s="11">
        <v>1</v>
      </c>
      <c r="T67" s="445"/>
      <c r="U67" s="446"/>
    </row>
    <row r="68" spans="2:21" x14ac:dyDescent="0.15">
      <c r="B68" s="10" t="s">
        <v>206</v>
      </c>
      <c r="C68" s="71" t="s">
        <v>368</v>
      </c>
      <c r="D68" s="11">
        <v>0</v>
      </c>
      <c r="E68" s="236">
        <v>1</v>
      </c>
      <c r="F68" s="11">
        <v>1</v>
      </c>
      <c r="G68" s="21">
        <v>0.54525348936928597</v>
      </c>
      <c r="H68" s="11">
        <v>0.37290901587003972</v>
      </c>
      <c r="I68" s="11">
        <v>0</v>
      </c>
      <c r="J68" s="11">
        <v>9.6518614153977361E-2</v>
      </c>
      <c r="K68" s="11">
        <v>8.5202041633361106E-2</v>
      </c>
      <c r="O68" s="22"/>
      <c r="P68" s="11">
        <v>1</v>
      </c>
      <c r="T68" s="445"/>
      <c r="U68" s="446"/>
    </row>
    <row r="69" spans="2:21" x14ac:dyDescent="0.15">
      <c r="B69" s="10" t="s">
        <v>207</v>
      </c>
      <c r="C69" s="71" t="s">
        <v>1051</v>
      </c>
      <c r="D69" s="11">
        <v>0.22886684816046132</v>
      </c>
      <c r="E69" s="236">
        <v>0.77113315183953868</v>
      </c>
      <c r="F69" s="11">
        <v>0.77113315183953868</v>
      </c>
      <c r="G69" s="21">
        <v>0.49350552918823087</v>
      </c>
      <c r="H69" s="11">
        <v>6.1972620382074461E-2</v>
      </c>
      <c r="I69" s="11">
        <v>1.9278032651901377E-2</v>
      </c>
      <c r="J69" s="11">
        <v>6.9085040584480123E-3</v>
      </c>
      <c r="K69" s="11">
        <v>6.9085040584480123E-3</v>
      </c>
      <c r="O69" s="22"/>
      <c r="P69" s="11">
        <v>0.93384352418161631</v>
      </c>
      <c r="T69" s="445"/>
      <c r="U69" s="446"/>
    </row>
    <row r="70" spans="2:21" x14ac:dyDescent="0.15">
      <c r="B70" s="10" t="s">
        <v>208</v>
      </c>
      <c r="C70" s="71" t="s">
        <v>374</v>
      </c>
      <c r="D70" s="11">
        <v>0.43248277825615955</v>
      </c>
      <c r="E70" s="236">
        <v>0.56751722174384045</v>
      </c>
      <c r="F70" s="11">
        <v>0.56751722174384045</v>
      </c>
      <c r="G70" s="21">
        <v>0.52768795318564587</v>
      </c>
      <c r="H70" s="11">
        <v>6.3523510282263912E-2</v>
      </c>
      <c r="I70" s="11">
        <v>1.7497522220456104E-3</v>
      </c>
      <c r="J70" s="11">
        <v>9.3176572660160599E-3</v>
      </c>
      <c r="K70" s="11">
        <v>9.3176572660160599E-3</v>
      </c>
      <c r="O70" s="22"/>
      <c r="P70" s="11">
        <v>6.61564758183837E-2</v>
      </c>
      <c r="T70" s="445"/>
      <c r="U70" s="446"/>
    </row>
    <row r="71" spans="2:21" x14ac:dyDescent="0.15">
      <c r="B71" s="10" t="s">
        <v>209</v>
      </c>
      <c r="C71" s="71" t="s">
        <v>378</v>
      </c>
      <c r="D71" s="11">
        <v>6.0863302086627878E-5</v>
      </c>
      <c r="E71" s="236">
        <v>0.99993913669791334</v>
      </c>
      <c r="F71" s="11">
        <v>0.99993913669791334</v>
      </c>
      <c r="G71" s="21">
        <v>0.44649053692530477</v>
      </c>
      <c r="H71" s="11">
        <v>7.6131136665778268E-2</v>
      </c>
      <c r="I71" s="11">
        <v>8.488104780205669E-3</v>
      </c>
      <c r="J71" s="11">
        <v>1.2796173122949764E-2</v>
      </c>
      <c r="K71" s="11">
        <v>1.2796173122949764E-2</v>
      </c>
      <c r="O71" s="22"/>
      <c r="P71" s="11">
        <v>1</v>
      </c>
      <c r="T71" s="445"/>
      <c r="U71" s="446"/>
    </row>
    <row r="72" spans="2:21" x14ac:dyDescent="0.15">
      <c r="B72" s="10" t="s">
        <v>210</v>
      </c>
      <c r="C72" s="71" t="s">
        <v>382</v>
      </c>
      <c r="D72" s="11">
        <v>1.6536418056212148E-5</v>
      </c>
      <c r="E72" s="236">
        <v>0.99998346358194379</v>
      </c>
      <c r="F72" s="11">
        <v>0.99998346358194379</v>
      </c>
      <c r="G72" s="21">
        <v>0.63758330718726963</v>
      </c>
      <c r="H72" s="11">
        <v>0.28480533243708189</v>
      </c>
      <c r="I72" s="11">
        <v>2.433780141956761E-3</v>
      </c>
      <c r="J72" s="11">
        <v>8.2022549401489897E-2</v>
      </c>
      <c r="K72" s="11">
        <v>7.8836453214411642E-2</v>
      </c>
      <c r="O72" s="22"/>
      <c r="P72" s="11">
        <v>1</v>
      </c>
      <c r="T72" s="445"/>
      <c r="U72" s="446"/>
    </row>
    <row r="73" spans="2:21" x14ac:dyDescent="0.15">
      <c r="B73" s="10" t="s">
        <v>211</v>
      </c>
      <c r="C73" s="71" t="s">
        <v>688</v>
      </c>
      <c r="D73" s="11">
        <v>0.33565562923837849</v>
      </c>
      <c r="E73" s="236">
        <v>0.66434437076162145</v>
      </c>
      <c r="F73" s="352">
        <v>1</v>
      </c>
      <c r="G73" s="21">
        <v>0.83708210615330281</v>
      </c>
      <c r="H73" s="11">
        <v>0.43111065443972796</v>
      </c>
      <c r="I73" s="11">
        <v>0.16256883346107448</v>
      </c>
      <c r="J73" s="11">
        <v>0.17944042758603049</v>
      </c>
      <c r="K73" s="11">
        <v>0.16265735645785148</v>
      </c>
      <c r="O73" s="22"/>
      <c r="P73" s="11">
        <v>1</v>
      </c>
      <c r="T73" s="445"/>
      <c r="U73" s="446"/>
    </row>
    <row r="74" spans="2:21" x14ac:dyDescent="0.15">
      <c r="B74" s="10" t="s">
        <v>212</v>
      </c>
      <c r="C74" s="71" t="s">
        <v>388</v>
      </c>
      <c r="D74" s="11">
        <v>0.24929538857693884</v>
      </c>
      <c r="E74" s="236">
        <v>0.75070461142306111</v>
      </c>
      <c r="F74" s="11">
        <v>0.75070461142306111</v>
      </c>
      <c r="G74" s="21">
        <v>0.69964610876062283</v>
      </c>
      <c r="H74" s="11">
        <v>0.3114416961482756</v>
      </c>
      <c r="I74" s="11">
        <v>5.6438693302369142E-2</v>
      </c>
      <c r="J74" s="11">
        <v>6.3868657564431539E-2</v>
      </c>
      <c r="K74" s="11">
        <v>6.3163483111827415E-2</v>
      </c>
      <c r="O74" s="22"/>
      <c r="P74" s="11">
        <v>1</v>
      </c>
      <c r="T74" s="445"/>
      <c r="U74" s="446"/>
    </row>
    <row r="75" spans="2:21" x14ac:dyDescent="0.15">
      <c r="B75" s="10" t="s">
        <v>213</v>
      </c>
      <c r="C75" s="71" t="s">
        <v>393</v>
      </c>
      <c r="D75" s="11">
        <v>0</v>
      </c>
      <c r="E75" s="236">
        <v>1</v>
      </c>
      <c r="F75" s="11">
        <v>1</v>
      </c>
      <c r="G75" s="21">
        <v>0.78380635107889085</v>
      </c>
      <c r="H75" s="11">
        <v>0.1521021073386617</v>
      </c>
      <c r="I75" s="11">
        <v>2.1038701872212783E-3</v>
      </c>
      <c r="J75" s="11">
        <v>6.3837304337145878E-2</v>
      </c>
      <c r="K75" s="11">
        <v>4.5995207400477238E-2</v>
      </c>
      <c r="O75" s="22"/>
      <c r="P75" s="11">
        <v>9.9614839305184111E-2</v>
      </c>
      <c r="T75" s="445"/>
      <c r="U75" s="446"/>
    </row>
    <row r="76" spans="2:21" x14ac:dyDescent="0.15">
      <c r="B76" s="10" t="s">
        <v>214</v>
      </c>
      <c r="C76" s="71" t="s">
        <v>395</v>
      </c>
      <c r="D76" s="11">
        <v>5.0058883697214973E-5</v>
      </c>
      <c r="E76" s="236">
        <v>0.99994994111630275</v>
      </c>
      <c r="F76" s="11">
        <v>0.99994994111630275</v>
      </c>
      <c r="G76" s="21">
        <v>0.79002902486999715</v>
      </c>
      <c r="H76" s="11">
        <v>7.9726448920816345E-2</v>
      </c>
      <c r="I76" s="11">
        <v>3.3568513346093197E-2</v>
      </c>
      <c r="J76" s="11">
        <v>2.9221478892107595E-2</v>
      </c>
      <c r="K76" s="11">
        <v>2.7293940706612368E-2</v>
      </c>
      <c r="O76" s="22"/>
      <c r="P76" s="11">
        <v>0.19526007227084841</v>
      </c>
      <c r="T76" s="445"/>
      <c r="U76" s="446"/>
    </row>
    <row r="77" spans="2:21" x14ac:dyDescent="0.15">
      <c r="B77" s="10" t="s">
        <v>215</v>
      </c>
      <c r="C77" s="71" t="s">
        <v>397</v>
      </c>
      <c r="D77" s="11">
        <v>0</v>
      </c>
      <c r="E77" s="236">
        <v>1</v>
      </c>
      <c r="F77" s="11">
        <v>1</v>
      </c>
      <c r="G77" s="21">
        <v>0.92148724411643079</v>
      </c>
      <c r="H77" s="11">
        <v>0</v>
      </c>
      <c r="I77" s="11">
        <v>0.1212567676129294</v>
      </c>
      <c r="J77" s="11">
        <v>0</v>
      </c>
      <c r="K77" s="11">
        <v>0</v>
      </c>
      <c r="O77" s="22"/>
      <c r="P77" s="11">
        <v>0.70512508842396748</v>
      </c>
      <c r="T77" s="445"/>
      <c r="U77" s="446"/>
    </row>
    <row r="78" spans="2:21" x14ac:dyDescent="0.15">
      <c r="B78" s="10" t="s">
        <v>216</v>
      </c>
      <c r="C78" s="71" t="s">
        <v>399</v>
      </c>
      <c r="D78" s="11">
        <v>0.90165122135191433</v>
      </c>
      <c r="E78" s="236">
        <v>9.8348778648085666E-2</v>
      </c>
      <c r="F78" s="11">
        <v>9.8348778648085666E-2</v>
      </c>
      <c r="G78" s="21">
        <v>0.1739951711892406</v>
      </c>
      <c r="H78" s="11">
        <v>0.23794085221984485</v>
      </c>
      <c r="I78" s="11">
        <v>2.9137988228469364E-3</v>
      </c>
      <c r="J78" s="11">
        <v>3.0222997640545524E-2</v>
      </c>
      <c r="K78" s="11">
        <v>3.0222997640545524E-2</v>
      </c>
      <c r="O78" s="22"/>
      <c r="P78" s="11">
        <v>1</v>
      </c>
      <c r="T78" s="445"/>
      <c r="U78" s="446"/>
    </row>
    <row r="79" spans="2:21" x14ac:dyDescent="0.15">
      <c r="B79" s="10" t="s">
        <v>217</v>
      </c>
      <c r="C79" s="71" t="s">
        <v>817</v>
      </c>
      <c r="D79" s="11">
        <v>8.6107338868768701E-2</v>
      </c>
      <c r="E79" s="236">
        <v>0.91389266113123124</v>
      </c>
      <c r="F79" s="11">
        <v>0.91389266113123124</v>
      </c>
      <c r="G79" s="21">
        <v>0.81079371080797114</v>
      </c>
      <c r="H79" s="11">
        <v>0.45784826780589111</v>
      </c>
      <c r="I79" s="11">
        <v>1.6481634881833435E-2</v>
      </c>
      <c r="J79" s="11">
        <v>0.1080726086203477</v>
      </c>
      <c r="K79" s="11">
        <v>0.1080726086203477</v>
      </c>
      <c r="O79" s="22"/>
      <c r="P79" s="11">
        <v>1</v>
      </c>
      <c r="T79" s="445"/>
      <c r="U79" s="446"/>
    </row>
    <row r="80" spans="2:21" x14ac:dyDescent="0.15">
      <c r="B80" s="10" t="s">
        <v>218</v>
      </c>
      <c r="C80" s="71" t="s">
        <v>405</v>
      </c>
      <c r="D80" s="11">
        <v>0</v>
      </c>
      <c r="E80" s="236">
        <v>1</v>
      </c>
      <c r="F80" s="11">
        <v>1</v>
      </c>
      <c r="G80" s="21">
        <v>0</v>
      </c>
      <c r="H80" s="11">
        <v>0</v>
      </c>
      <c r="I80" s="11">
        <v>0</v>
      </c>
      <c r="J80" s="11">
        <v>0</v>
      </c>
      <c r="K80" s="11">
        <v>0</v>
      </c>
      <c r="O80" s="22"/>
      <c r="P80" s="11">
        <v>1</v>
      </c>
      <c r="T80" s="445"/>
      <c r="U80" s="446"/>
    </row>
    <row r="81" spans="2:21" x14ac:dyDescent="0.15">
      <c r="B81" s="10" t="s">
        <v>219</v>
      </c>
      <c r="C81" s="71" t="s">
        <v>408</v>
      </c>
      <c r="D81" s="11">
        <v>0.49066900098221045</v>
      </c>
      <c r="E81" s="236">
        <v>0.50933099901778955</v>
      </c>
      <c r="F81" s="11">
        <v>0.50933099901778955</v>
      </c>
      <c r="G81" s="21">
        <v>0.46017793815715796</v>
      </c>
      <c r="H81" s="11">
        <v>0.167795060038574</v>
      </c>
      <c r="I81" s="11">
        <v>4.9906277786495256E-4</v>
      </c>
      <c r="J81" s="11">
        <v>2.426429415790456E-2</v>
      </c>
      <c r="K81" s="11">
        <v>2.3953213463572452E-2</v>
      </c>
      <c r="O81" s="22"/>
      <c r="P81" s="11">
        <v>1</v>
      </c>
      <c r="T81" s="445"/>
      <c r="U81" s="446"/>
    </row>
    <row r="82" spans="2:21" x14ac:dyDescent="0.15">
      <c r="B82" s="10" t="s">
        <v>220</v>
      </c>
      <c r="C82" s="71" t="s">
        <v>411</v>
      </c>
      <c r="D82" s="11">
        <v>0.24703351053670627</v>
      </c>
      <c r="E82" s="236">
        <v>0.7529664894632937</v>
      </c>
      <c r="F82" s="11">
        <v>0.7529664894632937</v>
      </c>
      <c r="G82" s="21">
        <v>3.1790826596715657E-2</v>
      </c>
      <c r="H82" s="11">
        <v>0.1575959314040862</v>
      </c>
      <c r="I82" s="11">
        <v>2.5894036850925483E-3</v>
      </c>
      <c r="J82" s="11">
        <v>2.1341687671652954E-2</v>
      </c>
      <c r="K82" s="11">
        <v>2.1341687671652954E-2</v>
      </c>
      <c r="O82" s="22"/>
      <c r="P82" s="11">
        <v>1</v>
      </c>
      <c r="T82" s="445"/>
      <c r="U82" s="446"/>
    </row>
    <row r="83" spans="2:21" x14ac:dyDescent="0.15">
      <c r="B83" s="10" t="s">
        <v>221</v>
      </c>
      <c r="C83" s="71" t="s">
        <v>416</v>
      </c>
      <c r="D83" s="11">
        <v>0.51976974363333861</v>
      </c>
      <c r="E83" s="236">
        <v>0.48023025636666139</v>
      </c>
      <c r="F83" s="11">
        <v>0.48023025636666139</v>
      </c>
      <c r="G83" s="21">
        <v>0.9333557767163928</v>
      </c>
      <c r="H83" s="11">
        <v>0.36874197824394556</v>
      </c>
      <c r="I83" s="11">
        <v>6.571859670322335E-4</v>
      </c>
      <c r="J83" s="11">
        <v>9.7207902876259814E-2</v>
      </c>
      <c r="K83" s="11">
        <v>9.7207902876259814E-2</v>
      </c>
      <c r="O83" s="22"/>
      <c r="P83" s="11">
        <v>1</v>
      </c>
      <c r="T83" s="445"/>
      <c r="U83" s="446"/>
    </row>
    <row r="84" spans="2:21" x14ac:dyDescent="0.15">
      <c r="B84" s="10" t="s">
        <v>222</v>
      </c>
      <c r="C84" s="71" t="s">
        <v>418</v>
      </c>
      <c r="D84" s="11">
        <v>0.63693461526086326</v>
      </c>
      <c r="E84" s="236">
        <v>0.36306538473913674</v>
      </c>
      <c r="F84" s="11">
        <v>0.36306538473913674</v>
      </c>
      <c r="G84" s="21">
        <v>0.75861268652672109</v>
      </c>
      <c r="H84" s="11">
        <v>0.24582884663869012</v>
      </c>
      <c r="I84" s="11">
        <v>1.4512676266038116E-3</v>
      </c>
      <c r="J84" s="11">
        <v>6.1498151521077848E-2</v>
      </c>
      <c r="K84" s="11">
        <v>6.1262526419464523E-2</v>
      </c>
      <c r="O84" s="22"/>
      <c r="P84" s="11">
        <v>1</v>
      </c>
      <c r="T84" s="445"/>
      <c r="U84" s="446"/>
    </row>
    <row r="85" spans="2:21" x14ac:dyDescent="0.15">
      <c r="B85" s="10" t="s">
        <v>223</v>
      </c>
      <c r="C85" s="71" t="s">
        <v>818</v>
      </c>
      <c r="D85" s="11">
        <v>0.18335608980632176</v>
      </c>
      <c r="E85" s="236">
        <v>0.81664391019367821</v>
      </c>
      <c r="F85" s="11">
        <v>0.81664391019367821</v>
      </c>
      <c r="G85" s="21">
        <v>0.45096739030991051</v>
      </c>
      <c r="H85" s="11">
        <v>0.1421870483420169</v>
      </c>
      <c r="I85" s="11">
        <v>4.4660053619876693E-3</v>
      </c>
      <c r="J85" s="11">
        <v>3.4901066294041092E-2</v>
      </c>
      <c r="K85" s="11">
        <v>2.7811379937073819E-2</v>
      </c>
      <c r="O85" s="22"/>
      <c r="P85" s="11">
        <v>0.75843034528058961</v>
      </c>
      <c r="T85" s="445"/>
      <c r="U85" s="446"/>
    </row>
    <row r="86" spans="2:21" x14ac:dyDescent="0.15">
      <c r="B86" s="10" t="s">
        <v>224</v>
      </c>
      <c r="C86" s="71" t="s">
        <v>819</v>
      </c>
      <c r="D86" s="11">
        <v>2.9786192263750612E-4</v>
      </c>
      <c r="E86" s="236">
        <v>0.99970213807736252</v>
      </c>
      <c r="F86" s="11">
        <v>0.99970213807736252</v>
      </c>
      <c r="G86" s="21">
        <v>0.81207843354329912</v>
      </c>
      <c r="H86" s="11">
        <v>0.48956004864651015</v>
      </c>
      <c r="I86" s="11">
        <v>1.1417360686311478E-3</v>
      </c>
      <c r="J86" s="11">
        <v>0.12039522847416347</v>
      </c>
      <c r="K86" s="11">
        <v>0.11534823444752509</v>
      </c>
      <c r="O86" s="22"/>
      <c r="P86" s="11">
        <v>0.24156965471941036</v>
      </c>
      <c r="T86" s="445"/>
      <c r="U86" s="446"/>
    </row>
    <row r="87" spans="2:21" x14ac:dyDescent="0.15">
      <c r="B87" s="10" t="s">
        <v>225</v>
      </c>
      <c r="C87" s="71" t="s">
        <v>428</v>
      </c>
      <c r="D87" s="11">
        <v>0.16327365034144162</v>
      </c>
      <c r="E87" s="236">
        <v>0.83672634965855841</v>
      </c>
      <c r="F87" s="11">
        <v>0.83672634965855841</v>
      </c>
      <c r="G87" s="21">
        <v>0.48013383966380907</v>
      </c>
      <c r="H87" s="11">
        <v>5.5499980561486952E-2</v>
      </c>
      <c r="I87" s="11">
        <v>3.1488608569350644E-2</v>
      </c>
      <c r="J87" s="11">
        <v>7.5278392515659006E-3</v>
      </c>
      <c r="K87" s="11">
        <v>7.2802732834876061E-3</v>
      </c>
      <c r="O87" s="22"/>
      <c r="P87" s="11">
        <v>0.3471256173376337</v>
      </c>
      <c r="T87" s="445"/>
      <c r="U87" s="446"/>
    </row>
    <row r="88" spans="2:21" x14ac:dyDescent="0.15">
      <c r="B88" s="10" t="s">
        <v>226</v>
      </c>
      <c r="C88" s="71" t="s">
        <v>430</v>
      </c>
      <c r="D88" s="11">
        <v>0.18207612923533512</v>
      </c>
      <c r="E88" s="236">
        <v>0.81792387076466488</v>
      </c>
      <c r="F88" s="11">
        <v>0.81792387076466488</v>
      </c>
      <c r="G88" s="21">
        <v>0.65039390755453275</v>
      </c>
      <c r="H88" s="11">
        <v>0.12503593692951639</v>
      </c>
      <c r="I88" s="11">
        <v>8.1527406584794588E-3</v>
      </c>
      <c r="J88" s="11">
        <v>1.4423280597809408E-2</v>
      </c>
      <c r="K88" s="11">
        <v>1.4423280597809408E-2</v>
      </c>
      <c r="O88" s="22"/>
      <c r="P88" s="11">
        <v>0.10150692969531959</v>
      </c>
      <c r="T88" s="445"/>
      <c r="U88" s="446"/>
    </row>
    <row r="89" spans="2:21" x14ac:dyDescent="0.15">
      <c r="B89" s="10" t="s">
        <v>227</v>
      </c>
      <c r="C89" s="71" t="s">
        <v>432</v>
      </c>
      <c r="D89" s="11">
        <v>0.57184126036865068</v>
      </c>
      <c r="E89" s="236">
        <v>0.42815873963134932</v>
      </c>
      <c r="F89" s="11">
        <v>0.42815873963134932</v>
      </c>
      <c r="G89" s="21">
        <v>0.8306810987087101</v>
      </c>
      <c r="H89" s="11">
        <v>0.2663052065850538</v>
      </c>
      <c r="I89" s="11">
        <v>4.1021054197944752E-3</v>
      </c>
      <c r="J89" s="11">
        <v>6.2690927500363119E-2</v>
      </c>
      <c r="K89" s="11">
        <v>4.9520695400708976E-2</v>
      </c>
      <c r="O89" s="22"/>
      <c r="P89" s="11">
        <v>0.34094572992105132</v>
      </c>
      <c r="T89" s="445"/>
      <c r="U89" s="446"/>
    </row>
    <row r="90" spans="2:21" x14ac:dyDescent="0.15">
      <c r="B90" s="10" t="s">
        <v>228</v>
      </c>
      <c r="C90" s="71" t="s">
        <v>434</v>
      </c>
      <c r="D90" s="11">
        <v>0.24860698211346799</v>
      </c>
      <c r="E90" s="236">
        <v>0.75139301788653201</v>
      </c>
      <c r="F90" s="11">
        <v>0.75139301788653201</v>
      </c>
      <c r="G90" s="21">
        <v>0.50813525694323014</v>
      </c>
      <c r="H90" s="11">
        <v>0.1504166116537074</v>
      </c>
      <c r="I90" s="11">
        <v>5.9861540490780503E-3</v>
      </c>
      <c r="J90" s="11">
        <v>2.9582103719351834E-2</v>
      </c>
      <c r="K90" s="11">
        <v>2.7191270246255846E-2</v>
      </c>
      <c r="O90" s="22"/>
      <c r="P90" s="11">
        <v>9.8652042682826957E-2</v>
      </c>
      <c r="T90" s="445"/>
      <c r="U90" s="446"/>
    </row>
    <row r="91" spans="2:21" x14ac:dyDescent="0.15">
      <c r="B91" s="10" t="s">
        <v>229</v>
      </c>
      <c r="C91" s="71" t="s">
        <v>820</v>
      </c>
      <c r="D91" s="11">
        <v>0.60610030861639586</v>
      </c>
      <c r="E91" s="236">
        <v>0.39389969138360414</v>
      </c>
      <c r="F91" s="11">
        <v>0.39389969138360414</v>
      </c>
      <c r="G91" s="21">
        <v>0.46894124494851203</v>
      </c>
      <c r="H91" s="11">
        <v>0.18889560062134389</v>
      </c>
      <c r="I91" s="11">
        <v>3.302825189620137E-3</v>
      </c>
      <c r="J91" s="11">
        <v>4.2606145821452113E-2</v>
      </c>
      <c r="K91" s="11">
        <v>3.8309727755423337E-2</v>
      </c>
      <c r="O91" s="22"/>
      <c r="P91" s="11">
        <v>0.11176968036316844</v>
      </c>
      <c r="T91" s="445"/>
      <c r="U91" s="446"/>
    </row>
    <row r="92" spans="2:21" x14ac:dyDescent="0.15">
      <c r="B92" s="10" t="s">
        <v>230</v>
      </c>
      <c r="C92" s="71" t="s">
        <v>821</v>
      </c>
      <c r="D92" s="11">
        <v>0</v>
      </c>
      <c r="E92" s="236">
        <v>1</v>
      </c>
      <c r="F92" s="11">
        <v>1</v>
      </c>
      <c r="G92" s="21">
        <v>0.67780587753834798</v>
      </c>
      <c r="H92" s="11">
        <v>0.38927766568889499</v>
      </c>
      <c r="I92" s="11">
        <v>3.1460016431035459E-3</v>
      </c>
      <c r="J92" s="11">
        <v>5.4883438927850886E-2</v>
      </c>
      <c r="K92" s="11">
        <v>5.4883438927850886E-2</v>
      </c>
      <c r="O92" s="22"/>
      <c r="P92" s="11">
        <v>1</v>
      </c>
      <c r="T92" s="445"/>
      <c r="U92" s="446"/>
    </row>
    <row r="93" spans="2:21" x14ac:dyDescent="0.15">
      <c r="B93" s="10" t="s">
        <v>231</v>
      </c>
      <c r="C93" s="71" t="s">
        <v>444</v>
      </c>
      <c r="D93" s="11">
        <v>2.761651169637387E-4</v>
      </c>
      <c r="E93" s="236">
        <v>0.99972383488303629</v>
      </c>
      <c r="F93" s="352">
        <v>1</v>
      </c>
      <c r="G93" s="21">
        <v>0.84096653719310022</v>
      </c>
      <c r="H93" s="11">
        <v>0.66679260156646603</v>
      </c>
      <c r="I93" s="11">
        <v>3.0704399861782139E-2</v>
      </c>
      <c r="J93" s="11">
        <v>0.11548113988655206</v>
      </c>
      <c r="K93" s="11">
        <v>0.11462249284246517</v>
      </c>
      <c r="O93" s="22"/>
      <c r="P93" s="11">
        <v>0.64970887160167345</v>
      </c>
      <c r="T93" s="445"/>
      <c r="U93" s="446"/>
    </row>
    <row r="94" spans="2:21" x14ac:dyDescent="0.15">
      <c r="B94" s="10" t="s">
        <v>232</v>
      </c>
      <c r="C94" s="71" t="s">
        <v>446</v>
      </c>
      <c r="D94" s="11">
        <v>2.6918432306584732E-2</v>
      </c>
      <c r="E94" s="236">
        <v>0.97308156769341525</v>
      </c>
      <c r="F94" s="352">
        <v>1</v>
      </c>
      <c r="G94" s="21">
        <v>0.3941338559034297</v>
      </c>
      <c r="H94" s="11">
        <v>0.80545875785554444</v>
      </c>
      <c r="I94" s="11">
        <v>1.9894496482545325E-4</v>
      </c>
      <c r="J94" s="11">
        <v>0.14425066206657158</v>
      </c>
      <c r="K94" s="11">
        <v>0.14422591499810933</v>
      </c>
      <c r="O94" s="22"/>
      <c r="P94" s="11">
        <v>0.3502911283983266</v>
      </c>
      <c r="T94" s="445"/>
      <c r="U94" s="446"/>
    </row>
    <row r="95" spans="2:21" x14ac:dyDescent="0.15">
      <c r="B95" s="10" t="s">
        <v>233</v>
      </c>
      <c r="C95" s="71" t="s">
        <v>448</v>
      </c>
      <c r="D95" s="11">
        <v>2.7392833137824932E-5</v>
      </c>
      <c r="E95" s="236">
        <v>0.9999726071668622</v>
      </c>
      <c r="F95" s="11">
        <v>0.9999726071668622</v>
      </c>
      <c r="G95" s="21">
        <v>0.5897290494066848</v>
      </c>
      <c r="H95" s="11">
        <v>0.42260947034987345</v>
      </c>
      <c r="I95" s="11">
        <v>3.2650632059759058E-2</v>
      </c>
      <c r="J95" s="11">
        <v>8.6420127233800159E-2</v>
      </c>
      <c r="K95" s="11">
        <v>8.1480217453277617E-2</v>
      </c>
      <c r="O95" s="22"/>
      <c r="P95" s="11">
        <v>1</v>
      </c>
      <c r="T95" s="445"/>
      <c r="U95" s="446"/>
    </row>
    <row r="96" spans="2:21" x14ac:dyDescent="0.15">
      <c r="B96" s="10" t="s">
        <v>234</v>
      </c>
      <c r="C96" s="71" t="s">
        <v>822</v>
      </c>
      <c r="D96" s="11">
        <v>6.0918708410434329E-3</v>
      </c>
      <c r="E96" s="236">
        <v>0.99390812915895654</v>
      </c>
      <c r="F96" s="11">
        <v>0.99390812915895654</v>
      </c>
      <c r="G96" s="21">
        <v>0.56726115169197056</v>
      </c>
      <c r="H96" s="11">
        <v>0.44370324106680131</v>
      </c>
      <c r="I96" s="11">
        <v>2.4868098942470813E-3</v>
      </c>
      <c r="J96" s="11">
        <v>8.8712238302333699E-2</v>
      </c>
      <c r="K96" s="11">
        <v>8.8528948553775161E-2</v>
      </c>
      <c r="O96" s="22"/>
      <c r="P96" s="11">
        <v>1</v>
      </c>
      <c r="T96" s="445"/>
      <c r="U96" s="446"/>
    </row>
    <row r="97" spans="2:21" x14ac:dyDescent="0.15">
      <c r="B97" s="10" t="s">
        <v>235</v>
      </c>
      <c r="C97" s="71" t="s">
        <v>823</v>
      </c>
      <c r="D97" s="11">
        <v>0</v>
      </c>
      <c r="E97" s="236">
        <v>1</v>
      </c>
      <c r="F97" s="11">
        <v>1</v>
      </c>
      <c r="G97" s="21">
        <v>0.76778673199391112</v>
      </c>
      <c r="H97" s="11">
        <v>0.63436133341753909</v>
      </c>
      <c r="I97" s="11">
        <v>4.430879486853255E-2</v>
      </c>
      <c r="J97" s="11">
        <v>0.15830284596054417</v>
      </c>
      <c r="K97" s="11">
        <v>0.15830284596054417</v>
      </c>
      <c r="O97" s="22"/>
      <c r="P97" s="11">
        <v>1</v>
      </c>
      <c r="T97" s="445"/>
      <c r="U97" s="446"/>
    </row>
    <row r="98" spans="2:21" x14ac:dyDescent="0.15">
      <c r="B98" s="10" t="s">
        <v>236</v>
      </c>
      <c r="C98" s="71" t="s">
        <v>459</v>
      </c>
      <c r="D98" s="11">
        <v>0</v>
      </c>
      <c r="E98" s="236">
        <v>1</v>
      </c>
      <c r="F98" s="11">
        <v>1</v>
      </c>
      <c r="G98" s="21">
        <v>0.81276760773617018</v>
      </c>
      <c r="H98" s="11">
        <v>0.59063218730451106</v>
      </c>
      <c r="I98" s="11">
        <v>5.0929226516853339E-3</v>
      </c>
      <c r="J98" s="11">
        <v>0.16469794287365613</v>
      </c>
      <c r="K98" s="11">
        <v>0.16469794287365613</v>
      </c>
      <c r="O98" s="22"/>
      <c r="P98" s="11">
        <v>1</v>
      </c>
      <c r="T98" s="445"/>
      <c r="U98" s="446"/>
    </row>
    <row r="99" spans="2:21" x14ac:dyDescent="0.15">
      <c r="B99" s="10" t="s">
        <v>237</v>
      </c>
      <c r="C99" s="71" t="s">
        <v>464</v>
      </c>
      <c r="D99" s="11">
        <v>2.2981541580933299E-2</v>
      </c>
      <c r="E99" s="236">
        <v>0.97701845841906665</v>
      </c>
      <c r="F99" s="352">
        <v>1</v>
      </c>
      <c r="G99" s="21">
        <v>0.44258246300687881</v>
      </c>
      <c r="H99" s="11">
        <v>0.31647131037075793</v>
      </c>
      <c r="I99" s="11">
        <v>1.2083700469746739E-2</v>
      </c>
      <c r="J99" s="11">
        <v>8.1834469231100271E-2</v>
      </c>
      <c r="K99" s="11">
        <v>7.5583067762020922E-2</v>
      </c>
      <c r="O99" s="22"/>
      <c r="P99" s="11">
        <v>1</v>
      </c>
      <c r="T99" s="445"/>
      <c r="U99" s="446"/>
    </row>
    <row r="100" spans="2:21" x14ac:dyDescent="0.15">
      <c r="B100" s="10" t="s">
        <v>238</v>
      </c>
      <c r="C100" s="71" t="s">
        <v>466</v>
      </c>
      <c r="D100" s="11">
        <v>0.38105489531836623</v>
      </c>
      <c r="E100" s="236">
        <v>0.61894510468163377</v>
      </c>
      <c r="F100" s="11">
        <v>0.61894510468163377</v>
      </c>
      <c r="G100" s="21">
        <v>0.70005721078639971</v>
      </c>
      <c r="H100" s="11">
        <v>7.5410901307820632E-2</v>
      </c>
      <c r="I100" s="11">
        <v>1.3849511942812709E-3</v>
      </c>
      <c r="J100" s="11">
        <v>3.077189255197052E-2</v>
      </c>
      <c r="K100" s="11">
        <v>3.0102938366058114E-2</v>
      </c>
      <c r="O100" s="22"/>
      <c r="P100" s="11">
        <v>1</v>
      </c>
      <c r="T100" s="445"/>
      <c r="U100" s="446"/>
    </row>
    <row r="101" spans="2:21" x14ac:dyDescent="0.15">
      <c r="B101" s="10" t="s">
        <v>239</v>
      </c>
      <c r="C101" s="71" t="s">
        <v>471</v>
      </c>
      <c r="D101" s="11">
        <v>0.49125799131585873</v>
      </c>
      <c r="E101" s="236">
        <v>0.50874200868414121</v>
      </c>
      <c r="F101" s="11">
        <v>0.50874200868414121</v>
      </c>
      <c r="G101" s="21">
        <v>0.11319109541534862</v>
      </c>
      <c r="H101" s="11">
        <v>5.2301494696025234E-2</v>
      </c>
      <c r="I101" s="11">
        <v>0</v>
      </c>
      <c r="J101" s="11">
        <v>1.0677456517463262E-2</v>
      </c>
      <c r="K101" s="11">
        <v>9.7605558192877459E-3</v>
      </c>
      <c r="O101" s="22"/>
      <c r="P101" s="11">
        <v>0.11937347533638915</v>
      </c>
      <c r="T101" s="445"/>
      <c r="U101" s="446"/>
    </row>
    <row r="102" spans="2:21" x14ac:dyDescent="0.15">
      <c r="B102" s="10" t="s">
        <v>240</v>
      </c>
      <c r="C102" s="71" t="s">
        <v>824</v>
      </c>
      <c r="D102" s="11">
        <v>3.0725660941012012E-5</v>
      </c>
      <c r="E102" s="236">
        <v>0.99996927433905902</v>
      </c>
      <c r="F102" s="11">
        <v>0.99996927433905902</v>
      </c>
      <c r="G102" s="21">
        <v>0.56094334669469292</v>
      </c>
      <c r="H102" s="11">
        <v>0.2029084896760468</v>
      </c>
      <c r="I102" s="11">
        <v>1.9843394533520194E-2</v>
      </c>
      <c r="J102" s="11">
        <v>6.5784275637480308E-2</v>
      </c>
      <c r="K102" s="11">
        <v>4.9481572210508223E-2</v>
      </c>
      <c r="O102" s="22"/>
      <c r="P102" s="11">
        <v>0.24309212668998192</v>
      </c>
      <c r="T102" s="445"/>
      <c r="U102" s="446"/>
    </row>
    <row r="103" spans="2:21" x14ac:dyDescent="0.15">
      <c r="B103" s="10" t="s">
        <v>241</v>
      </c>
      <c r="C103" s="71" t="s">
        <v>469</v>
      </c>
      <c r="D103" s="11">
        <v>0.1422629686049238</v>
      </c>
      <c r="E103" s="236">
        <v>0.85773703139507618</v>
      </c>
      <c r="F103" s="11">
        <v>0.85773703139507618</v>
      </c>
      <c r="G103" s="21">
        <v>0.78763434808451738</v>
      </c>
      <c r="H103" s="11">
        <v>0.27517240381216573</v>
      </c>
      <c r="I103" s="11">
        <v>2.3904760488357708E-3</v>
      </c>
      <c r="J103" s="11">
        <v>0.13696480409833839</v>
      </c>
      <c r="K103" s="11">
        <v>0.11864776703184768</v>
      </c>
      <c r="O103" s="22"/>
      <c r="P103" s="11">
        <v>0.63753439797362899</v>
      </c>
      <c r="T103" s="445"/>
      <c r="U103" s="446"/>
    </row>
    <row r="104" spans="2:21" x14ac:dyDescent="0.15">
      <c r="B104" s="10" t="s">
        <v>242</v>
      </c>
      <c r="C104" s="71" t="s">
        <v>476</v>
      </c>
      <c r="D104" s="11">
        <v>0.85457397274432312</v>
      </c>
      <c r="E104" s="236">
        <v>0.14542602725567688</v>
      </c>
      <c r="F104" s="352">
        <v>1</v>
      </c>
      <c r="G104" s="21">
        <v>0.44300625229758706</v>
      </c>
      <c r="H104" s="11">
        <v>0.2583678656793062</v>
      </c>
      <c r="I104" s="11">
        <v>6.8192249881703273E-3</v>
      </c>
      <c r="J104" s="11">
        <v>0.14590124774174906</v>
      </c>
      <c r="K104" s="11">
        <v>0.13556657602670849</v>
      </c>
      <c r="O104" s="22"/>
      <c r="P104" s="11">
        <v>1</v>
      </c>
      <c r="T104" s="445"/>
      <c r="U104" s="446"/>
    </row>
    <row r="105" spans="2:21" x14ac:dyDescent="0.15">
      <c r="B105" s="10" t="s">
        <v>243</v>
      </c>
      <c r="C105" s="71" t="s">
        <v>825</v>
      </c>
      <c r="D105" s="11">
        <v>3.0573028044875465E-3</v>
      </c>
      <c r="E105" s="236">
        <v>0.99694269719551243</v>
      </c>
      <c r="F105" s="352">
        <v>1</v>
      </c>
      <c r="G105" s="21">
        <v>0.47367261380339576</v>
      </c>
      <c r="H105" s="11">
        <v>0.23931313768970983</v>
      </c>
      <c r="I105" s="11">
        <v>4.0848912196718691E-2</v>
      </c>
      <c r="J105" s="11">
        <v>0.20392892235722485</v>
      </c>
      <c r="K105" s="11">
        <v>0.15441319930713343</v>
      </c>
      <c r="O105" s="22"/>
      <c r="P105" s="11">
        <v>1</v>
      </c>
      <c r="T105" s="445"/>
      <c r="U105" s="446"/>
    </row>
    <row r="106" spans="2:21" x14ac:dyDescent="0.15">
      <c r="B106" s="10" t="s">
        <v>244</v>
      </c>
      <c r="C106" s="71" t="s">
        <v>490</v>
      </c>
      <c r="D106" s="11">
        <v>8.5287084241423731E-5</v>
      </c>
      <c r="E106" s="236">
        <v>0.99991471291575862</v>
      </c>
      <c r="F106" s="352">
        <v>1</v>
      </c>
      <c r="G106" s="21">
        <v>0.69752652666863446</v>
      </c>
      <c r="H106" s="11">
        <v>0.19139391017751853</v>
      </c>
      <c r="I106" s="11">
        <v>1.2364275989462029E-2</v>
      </c>
      <c r="J106" s="11">
        <v>0.23480531789616885</v>
      </c>
      <c r="K106" s="11">
        <v>8.7247691523619941E-2</v>
      </c>
      <c r="O106" s="22"/>
      <c r="P106" s="11">
        <v>0.41455526228485379</v>
      </c>
      <c r="T106" s="445"/>
      <c r="U106" s="446"/>
    </row>
    <row r="107" spans="2:21" x14ac:dyDescent="0.15">
      <c r="B107" s="10" t="s">
        <v>245</v>
      </c>
      <c r="C107" s="71" t="s">
        <v>786</v>
      </c>
      <c r="D107" s="11">
        <v>0.15796532431623822</v>
      </c>
      <c r="E107" s="236">
        <v>0.84203467568376178</v>
      </c>
      <c r="F107" s="352">
        <v>1</v>
      </c>
      <c r="G107" s="21">
        <v>0.73964665464581969</v>
      </c>
      <c r="H107" s="11">
        <v>0.17296941813972078</v>
      </c>
      <c r="I107" s="11">
        <v>2.2790797783171807E-2</v>
      </c>
      <c r="J107" s="11">
        <v>9.017511534571819E-2</v>
      </c>
      <c r="K107" s="11">
        <v>7.5258507626232957E-2</v>
      </c>
      <c r="O107" s="22"/>
      <c r="P107" s="11">
        <v>1</v>
      </c>
      <c r="T107" s="445"/>
      <c r="U107" s="446"/>
    </row>
    <row r="108" spans="2:21" x14ac:dyDescent="0.15">
      <c r="B108" s="10" t="s">
        <v>246</v>
      </c>
      <c r="C108" s="71" t="s">
        <v>826</v>
      </c>
      <c r="D108" s="11">
        <v>0</v>
      </c>
      <c r="E108" s="236">
        <v>1</v>
      </c>
      <c r="F108" s="352">
        <v>1</v>
      </c>
      <c r="G108" s="21">
        <v>0.72762837785140855</v>
      </c>
      <c r="H108" s="11">
        <v>0.23770563979480677</v>
      </c>
      <c r="I108" s="11">
        <v>1.4364387039594389E-3</v>
      </c>
      <c r="J108" s="11">
        <v>0.16931712115608624</v>
      </c>
      <c r="K108" s="11">
        <v>0.13510147705916539</v>
      </c>
      <c r="O108" s="22"/>
      <c r="P108" s="11">
        <v>4.2075900678267594E-2</v>
      </c>
      <c r="T108" s="445"/>
      <c r="U108" s="446"/>
    </row>
    <row r="109" spans="2:21" x14ac:dyDescent="0.15">
      <c r="B109" s="10" t="s">
        <v>247</v>
      </c>
      <c r="C109" s="71" t="s">
        <v>488</v>
      </c>
      <c r="D109" s="11">
        <v>6.6116636307848156E-2</v>
      </c>
      <c r="E109" s="236">
        <v>0.93388336369215186</v>
      </c>
      <c r="F109" s="352">
        <v>1</v>
      </c>
      <c r="G109" s="21">
        <v>0.73817651905582393</v>
      </c>
      <c r="H109" s="11">
        <v>0.21142211017940193</v>
      </c>
      <c r="I109" s="11">
        <v>1.9987845482002217E-2</v>
      </c>
      <c r="J109" s="11">
        <v>0.20235554929344135</v>
      </c>
      <c r="K109" s="11">
        <v>8.6702994791368573E-2</v>
      </c>
      <c r="O109" s="22"/>
      <c r="P109" s="11">
        <v>0.54336883703687866</v>
      </c>
      <c r="T109" s="445"/>
      <c r="U109" s="446"/>
    </row>
    <row r="110" spans="2:21" x14ac:dyDescent="0.15">
      <c r="B110" s="10" t="s">
        <v>248</v>
      </c>
      <c r="C110" s="71" t="s">
        <v>495</v>
      </c>
      <c r="D110" s="11">
        <v>0</v>
      </c>
      <c r="E110" s="236">
        <v>1</v>
      </c>
      <c r="F110" s="11">
        <v>1</v>
      </c>
      <c r="G110" s="21">
        <v>0</v>
      </c>
      <c r="H110" s="11">
        <v>0</v>
      </c>
      <c r="I110" s="11">
        <v>0</v>
      </c>
      <c r="J110" s="11">
        <v>0</v>
      </c>
      <c r="K110" s="11">
        <v>0</v>
      </c>
      <c r="O110" s="22"/>
      <c r="P110" s="11">
        <v>1</v>
      </c>
      <c r="T110" s="445"/>
      <c r="U110" s="446"/>
    </row>
    <row r="111" spans="2:21" x14ac:dyDescent="0.15">
      <c r="B111" s="358" t="s">
        <v>249</v>
      </c>
      <c r="C111" s="59" t="s">
        <v>498</v>
      </c>
      <c r="D111" s="539">
        <v>0.26607008043929559</v>
      </c>
      <c r="E111" s="669">
        <v>0.73392991956070441</v>
      </c>
      <c r="F111" s="539">
        <v>0.73392991956070441</v>
      </c>
      <c r="G111" s="559">
        <v>0.72733824352398313</v>
      </c>
      <c r="H111" s="539">
        <v>5.4407847239898071E-3</v>
      </c>
      <c r="I111" s="539">
        <v>6.4982132534499028E-6</v>
      </c>
      <c r="J111" s="539">
        <v>1.2960319750210021E-3</v>
      </c>
      <c r="K111" s="539">
        <v>1.2535391233809692E-3</v>
      </c>
      <c r="L111" s="14"/>
      <c r="M111" s="14"/>
      <c r="N111" s="14"/>
      <c r="O111" s="560"/>
      <c r="P111" s="539">
        <v>1</v>
      </c>
      <c r="T111" s="445"/>
      <c r="U111" s="446"/>
    </row>
    <row r="112" spans="2:21" x14ac:dyDescent="0.15">
      <c r="F112" s="21"/>
      <c r="G112" s="21"/>
      <c r="H112" s="21"/>
      <c r="I112" s="21"/>
      <c r="J112" s="21"/>
      <c r="K112" s="21"/>
      <c r="L112" s="21"/>
      <c r="O112" s="22"/>
    </row>
  </sheetData>
  <sheetProtection formatCells="0" formatColumns="0" formatRows="0" sort="0" autoFilter="0"/>
  <mergeCells count="7">
    <mergeCell ref="P2:P3"/>
    <mergeCell ref="B2:C3"/>
    <mergeCell ref="J2:J3"/>
    <mergeCell ref="K2:K3"/>
    <mergeCell ref="D2:D3"/>
    <mergeCell ref="E2:E3"/>
    <mergeCell ref="F2:F3"/>
  </mergeCells>
  <phoneticPr fontId="7"/>
  <pageMargins left="0.78740157480314965" right="0.78740157480314965" top="0.39370078740157483" bottom="0.39370078740157483" header="0" footer="0"/>
  <pageSetup paperSize="9" scale="60" fitToWidth="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B1:DI226"/>
  <sheetViews>
    <sheetView zoomScaleNormal="100" zoomScaleSheetLayoutView="100" workbookViewId="0">
      <pane xSplit="3" ySplit="3" topLeftCell="CU100" activePane="bottomRight" state="frozen"/>
      <selection pane="topRight"/>
      <selection pane="bottomLeft"/>
      <selection pane="bottomRight" activeCell="D228" sqref="D228:DH345"/>
    </sheetView>
  </sheetViews>
  <sheetFormatPr defaultColWidth="9.140625" defaultRowHeight="12" x14ac:dyDescent="0.15"/>
  <cols>
    <col min="1" max="1" width="2.28515625" style="4" customWidth="1"/>
    <col min="2" max="2" width="4.42578125" style="4" customWidth="1"/>
    <col min="3" max="3" width="25.7109375" style="4" customWidth="1"/>
    <col min="4" max="112" width="9.85546875" style="4" customWidth="1"/>
    <col min="113" max="113" width="10.85546875" style="4" bestFit="1" customWidth="1"/>
    <col min="114" max="114" width="11.28515625" style="4" bestFit="1" customWidth="1"/>
    <col min="115" max="116" width="10.85546875" style="4" bestFit="1" customWidth="1"/>
    <col min="117" max="118" width="10.85546875" style="4" customWidth="1"/>
    <col min="119" max="16384" width="9.140625" style="4"/>
  </cols>
  <sheetData>
    <row r="1" spans="2:113" x14ac:dyDescent="0.15">
      <c r="B1" s="4" t="s">
        <v>1052</v>
      </c>
    </row>
    <row r="2" spans="2:113" x14ac:dyDescent="0.15">
      <c r="B2" s="6"/>
      <c r="C2" s="7"/>
      <c r="D2" s="165">
        <v>1</v>
      </c>
      <c r="E2" s="165">
        <v>2</v>
      </c>
      <c r="F2" s="165">
        <v>3</v>
      </c>
      <c r="G2" s="165">
        <v>4</v>
      </c>
      <c r="H2" s="165">
        <v>5</v>
      </c>
      <c r="I2" s="165">
        <v>6</v>
      </c>
      <c r="J2" s="165">
        <v>7</v>
      </c>
      <c r="K2" s="165">
        <v>8</v>
      </c>
      <c r="L2" s="165">
        <v>9</v>
      </c>
      <c r="M2" s="165">
        <v>10</v>
      </c>
      <c r="N2" s="165">
        <v>11</v>
      </c>
      <c r="O2" s="165">
        <v>12</v>
      </c>
      <c r="P2" s="165">
        <v>13</v>
      </c>
      <c r="Q2" s="165">
        <v>14</v>
      </c>
      <c r="R2" s="165">
        <v>15</v>
      </c>
      <c r="S2" s="165">
        <v>16</v>
      </c>
      <c r="T2" s="165">
        <v>17</v>
      </c>
      <c r="U2" s="165">
        <v>18</v>
      </c>
      <c r="V2" s="165">
        <v>19</v>
      </c>
      <c r="W2" s="165">
        <v>20</v>
      </c>
      <c r="X2" s="165">
        <v>21</v>
      </c>
      <c r="Y2" s="165">
        <v>22</v>
      </c>
      <c r="Z2" s="165">
        <v>23</v>
      </c>
      <c r="AA2" s="165">
        <v>24</v>
      </c>
      <c r="AB2" s="165">
        <v>25</v>
      </c>
      <c r="AC2" s="165">
        <v>26</v>
      </c>
      <c r="AD2" s="165">
        <v>27</v>
      </c>
      <c r="AE2" s="165">
        <v>28</v>
      </c>
      <c r="AF2" s="165">
        <v>29</v>
      </c>
      <c r="AG2" s="165">
        <v>30</v>
      </c>
      <c r="AH2" s="165">
        <v>31</v>
      </c>
      <c r="AI2" s="165">
        <v>32</v>
      </c>
      <c r="AJ2" s="165">
        <v>33</v>
      </c>
      <c r="AK2" s="165">
        <v>34</v>
      </c>
      <c r="AL2" s="165">
        <v>35</v>
      </c>
      <c r="AM2" s="165">
        <v>36</v>
      </c>
      <c r="AN2" s="165">
        <v>37</v>
      </c>
      <c r="AO2" s="165">
        <v>38</v>
      </c>
      <c r="AP2" s="165">
        <v>39</v>
      </c>
      <c r="AQ2" s="165">
        <v>40</v>
      </c>
      <c r="AR2" s="165">
        <v>41</v>
      </c>
      <c r="AS2" s="165">
        <v>42</v>
      </c>
      <c r="AT2" s="165">
        <v>43</v>
      </c>
      <c r="AU2" s="165">
        <v>44</v>
      </c>
      <c r="AV2" s="165">
        <v>45</v>
      </c>
      <c r="AW2" s="165">
        <v>46</v>
      </c>
      <c r="AX2" s="165">
        <v>47</v>
      </c>
      <c r="AY2" s="165">
        <v>48</v>
      </c>
      <c r="AZ2" s="165">
        <v>49</v>
      </c>
      <c r="BA2" s="165">
        <v>50</v>
      </c>
      <c r="BB2" s="165">
        <v>51</v>
      </c>
      <c r="BC2" s="165">
        <v>52</v>
      </c>
      <c r="BD2" s="165">
        <v>53</v>
      </c>
      <c r="BE2" s="165">
        <v>54</v>
      </c>
      <c r="BF2" s="165">
        <v>55</v>
      </c>
      <c r="BG2" s="165">
        <v>56</v>
      </c>
      <c r="BH2" s="165">
        <v>57</v>
      </c>
      <c r="BI2" s="165">
        <v>58</v>
      </c>
      <c r="BJ2" s="165">
        <v>59</v>
      </c>
      <c r="BK2" s="165">
        <v>60</v>
      </c>
      <c r="BL2" s="165">
        <v>61</v>
      </c>
      <c r="BM2" s="165">
        <v>62</v>
      </c>
      <c r="BN2" s="165">
        <v>63</v>
      </c>
      <c r="BO2" s="165">
        <v>64</v>
      </c>
      <c r="BP2" s="165">
        <v>65</v>
      </c>
      <c r="BQ2" s="165">
        <v>66</v>
      </c>
      <c r="BR2" s="165">
        <v>67</v>
      </c>
      <c r="BS2" s="165">
        <v>68</v>
      </c>
      <c r="BT2" s="165">
        <v>69</v>
      </c>
      <c r="BU2" s="165">
        <v>70</v>
      </c>
      <c r="BV2" s="165">
        <v>71</v>
      </c>
      <c r="BW2" s="165">
        <v>72</v>
      </c>
      <c r="BX2" s="165">
        <v>73</v>
      </c>
      <c r="BY2" s="165">
        <v>74</v>
      </c>
      <c r="BZ2" s="165">
        <v>75</v>
      </c>
      <c r="CA2" s="165">
        <v>76</v>
      </c>
      <c r="CB2" s="165">
        <v>77</v>
      </c>
      <c r="CC2" s="165">
        <v>78</v>
      </c>
      <c r="CD2" s="165">
        <v>79</v>
      </c>
      <c r="CE2" s="165">
        <v>80</v>
      </c>
      <c r="CF2" s="165">
        <v>81</v>
      </c>
      <c r="CG2" s="165">
        <v>82</v>
      </c>
      <c r="CH2" s="165">
        <v>83</v>
      </c>
      <c r="CI2" s="165">
        <v>84</v>
      </c>
      <c r="CJ2" s="165">
        <v>85</v>
      </c>
      <c r="CK2" s="165">
        <v>86</v>
      </c>
      <c r="CL2" s="165">
        <v>87</v>
      </c>
      <c r="CM2" s="165">
        <v>88</v>
      </c>
      <c r="CN2" s="165">
        <v>89</v>
      </c>
      <c r="CO2" s="165">
        <v>90</v>
      </c>
      <c r="CP2" s="165">
        <v>91</v>
      </c>
      <c r="CQ2" s="165">
        <v>92</v>
      </c>
      <c r="CR2" s="165">
        <v>93</v>
      </c>
      <c r="CS2" s="165">
        <v>94</v>
      </c>
      <c r="CT2" s="165">
        <v>95</v>
      </c>
      <c r="CU2" s="165">
        <v>96</v>
      </c>
      <c r="CV2" s="165">
        <v>97</v>
      </c>
      <c r="CW2" s="165">
        <v>98</v>
      </c>
      <c r="CX2" s="165">
        <v>99</v>
      </c>
      <c r="CY2" s="165">
        <v>100</v>
      </c>
      <c r="CZ2" s="165">
        <v>101</v>
      </c>
      <c r="DA2" s="165">
        <v>102</v>
      </c>
      <c r="DB2" s="165">
        <v>103</v>
      </c>
      <c r="DC2" s="165">
        <v>104</v>
      </c>
      <c r="DD2" s="165">
        <v>105</v>
      </c>
      <c r="DE2" s="165">
        <v>106</v>
      </c>
      <c r="DF2" s="165">
        <v>107</v>
      </c>
      <c r="DG2" s="165">
        <v>108</v>
      </c>
      <c r="DH2" s="165">
        <v>109</v>
      </c>
      <c r="DI2" s="205"/>
    </row>
    <row r="3" spans="2:113" ht="24" customHeight="1" x14ac:dyDescent="0.15">
      <c r="B3" s="8" t="s">
        <v>1053</v>
      </c>
      <c r="C3" s="9"/>
      <c r="D3" s="531" t="s">
        <v>257</v>
      </c>
      <c r="E3" s="531" t="s">
        <v>261</v>
      </c>
      <c r="F3" s="530" t="s">
        <v>258</v>
      </c>
      <c r="G3" s="531" t="s">
        <v>263</v>
      </c>
      <c r="H3" s="532" t="s">
        <v>265</v>
      </c>
      <c r="I3" s="531" t="s">
        <v>746</v>
      </c>
      <c r="J3" s="531" t="s">
        <v>749</v>
      </c>
      <c r="K3" s="531" t="s">
        <v>272</v>
      </c>
      <c r="L3" s="532" t="s">
        <v>273</v>
      </c>
      <c r="M3" s="531" t="s">
        <v>756</v>
      </c>
      <c r="N3" s="531" t="s">
        <v>275</v>
      </c>
      <c r="O3" s="531" t="s">
        <v>278</v>
      </c>
      <c r="P3" s="531" t="s">
        <v>279</v>
      </c>
      <c r="Q3" s="532" t="s">
        <v>766</v>
      </c>
      <c r="R3" s="531" t="s">
        <v>283</v>
      </c>
      <c r="S3" s="531" t="s">
        <v>284</v>
      </c>
      <c r="T3" s="531" t="s">
        <v>285</v>
      </c>
      <c r="U3" s="531" t="s">
        <v>772</v>
      </c>
      <c r="V3" s="532" t="s">
        <v>288</v>
      </c>
      <c r="W3" s="531" t="s">
        <v>289</v>
      </c>
      <c r="X3" s="531" t="s">
        <v>777</v>
      </c>
      <c r="Y3" s="531" t="s">
        <v>781</v>
      </c>
      <c r="Z3" s="531" t="s">
        <v>292</v>
      </c>
      <c r="AA3" s="532" t="s">
        <v>293</v>
      </c>
      <c r="AB3" s="531" t="s">
        <v>294</v>
      </c>
      <c r="AC3" s="531" t="s">
        <v>789</v>
      </c>
      <c r="AD3" s="531" t="s">
        <v>298</v>
      </c>
      <c r="AE3" s="531" t="s">
        <v>299</v>
      </c>
      <c r="AF3" s="532" t="s">
        <v>302</v>
      </c>
      <c r="AG3" s="531" t="s">
        <v>303</v>
      </c>
      <c r="AH3" s="531" t="s">
        <v>798</v>
      </c>
      <c r="AI3" s="531" t="s">
        <v>306</v>
      </c>
      <c r="AJ3" s="531" t="s">
        <v>307</v>
      </c>
      <c r="AK3" s="531" t="s">
        <v>308</v>
      </c>
      <c r="AL3" s="670" t="s">
        <v>309</v>
      </c>
      <c r="AM3" s="670" t="s">
        <v>312</v>
      </c>
      <c r="AN3" s="670" t="s">
        <v>313</v>
      </c>
      <c r="AO3" s="670" t="s">
        <v>804</v>
      </c>
      <c r="AP3" s="671" t="s">
        <v>315</v>
      </c>
      <c r="AQ3" s="670" t="s">
        <v>318</v>
      </c>
      <c r="AR3" s="670" t="s">
        <v>319</v>
      </c>
      <c r="AS3" s="670" t="s">
        <v>805</v>
      </c>
      <c r="AT3" s="670" t="s">
        <v>323</v>
      </c>
      <c r="AU3" s="671" t="s">
        <v>806</v>
      </c>
      <c r="AV3" s="670" t="s">
        <v>807</v>
      </c>
      <c r="AW3" s="670" t="s">
        <v>808</v>
      </c>
      <c r="AX3" s="670" t="s">
        <v>809</v>
      </c>
      <c r="AY3" s="670" t="s">
        <v>810</v>
      </c>
      <c r="AZ3" s="671" t="s">
        <v>336</v>
      </c>
      <c r="BA3" s="670" t="s">
        <v>337</v>
      </c>
      <c r="BB3" s="670" t="s">
        <v>811</v>
      </c>
      <c r="BC3" s="670" t="s">
        <v>812</v>
      </c>
      <c r="BD3" s="670" t="s">
        <v>813</v>
      </c>
      <c r="BE3" s="671" t="s">
        <v>814</v>
      </c>
      <c r="BF3" s="670" t="s">
        <v>346</v>
      </c>
      <c r="BG3" s="670" t="s">
        <v>347</v>
      </c>
      <c r="BH3" s="670" t="s">
        <v>815</v>
      </c>
      <c r="BI3" s="670" t="s">
        <v>349</v>
      </c>
      <c r="BJ3" s="671" t="s">
        <v>350</v>
      </c>
      <c r="BK3" s="670" t="s">
        <v>352</v>
      </c>
      <c r="BL3" s="670" t="s">
        <v>356</v>
      </c>
      <c r="BM3" s="670" t="s">
        <v>618</v>
      </c>
      <c r="BN3" s="670" t="s">
        <v>366</v>
      </c>
      <c r="BO3" s="671" t="s">
        <v>361</v>
      </c>
      <c r="BP3" s="670" t="s">
        <v>368</v>
      </c>
      <c r="BQ3" s="670" t="s">
        <v>816</v>
      </c>
      <c r="BR3" s="670" t="s">
        <v>374</v>
      </c>
      <c r="BS3" s="670" t="s">
        <v>378</v>
      </c>
      <c r="BT3" s="671" t="s">
        <v>382</v>
      </c>
      <c r="BU3" s="670" t="s">
        <v>688</v>
      </c>
      <c r="BV3" s="670" t="s">
        <v>388</v>
      </c>
      <c r="BW3" s="670" t="s">
        <v>393</v>
      </c>
      <c r="BX3" s="670" t="s">
        <v>395</v>
      </c>
      <c r="BY3" s="671" t="s">
        <v>397</v>
      </c>
      <c r="BZ3" s="670" t="s">
        <v>399</v>
      </c>
      <c r="CA3" s="670" t="s">
        <v>817</v>
      </c>
      <c r="CB3" s="670" t="s">
        <v>405</v>
      </c>
      <c r="CC3" s="670" t="s">
        <v>408</v>
      </c>
      <c r="CD3" s="671" t="s">
        <v>411</v>
      </c>
      <c r="CE3" s="670" t="s">
        <v>416</v>
      </c>
      <c r="CF3" s="670" t="s">
        <v>418</v>
      </c>
      <c r="CG3" s="670" t="s">
        <v>818</v>
      </c>
      <c r="CH3" s="670" t="s">
        <v>819</v>
      </c>
      <c r="CI3" s="671" t="s">
        <v>428</v>
      </c>
      <c r="CJ3" s="670" t="s">
        <v>430</v>
      </c>
      <c r="CK3" s="670" t="s">
        <v>432</v>
      </c>
      <c r="CL3" s="670" t="s">
        <v>434</v>
      </c>
      <c r="CM3" s="670" t="s">
        <v>820</v>
      </c>
      <c r="CN3" s="671" t="s">
        <v>821</v>
      </c>
      <c r="CO3" s="670" t="s">
        <v>444</v>
      </c>
      <c r="CP3" s="670" t="s">
        <v>1054</v>
      </c>
      <c r="CQ3" s="591" t="s">
        <v>448</v>
      </c>
      <c r="CR3" s="591" t="s">
        <v>822</v>
      </c>
      <c r="CS3" s="87" t="s">
        <v>823</v>
      </c>
      <c r="CT3" s="591" t="s">
        <v>459</v>
      </c>
      <c r="CU3" s="591" t="s">
        <v>464</v>
      </c>
      <c r="CV3" s="591" t="s">
        <v>466</v>
      </c>
      <c r="CW3" s="591" t="s">
        <v>471</v>
      </c>
      <c r="CX3" s="353" t="s">
        <v>824</v>
      </c>
      <c r="CY3" s="354" t="s">
        <v>469</v>
      </c>
      <c r="CZ3" s="591" t="s">
        <v>476</v>
      </c>
      <c r="DA3" s="354" t="s">
        <v>825</v>
      </c>
      <c r="DB3" s="354" t="s">
        <v>490</v>
      </c>
      <c r="DC3" s="87" t="s">
        <v>786</v>
      </c>
      <c r="DD3" s="355" t="s">
        <v>826</v>
      </c>
      <c r="DE3" s="354" t="s">
        <v>488</v>
      </c>
      <c r="DF3" s="355" t="s">
        <v>1055</v>
      </c>
      <c r="DG3" s="356" t="s">
        <v>1056</v>
      </c>
      <c r="DH3" s="672" t="s">
        <v>1057</v>
      </c>
      <c r="DI3" s="242"/>
    </row>
    <row r="4" spans="2:113" x14ac:dyDescent="0.15">
      <c r="B4" s="10" t="s">
        <v>117</v>
      </c>
      <c r="C4" s="4" t="s">
        <v>887</v>
      </c>
      <c r="D4" s="347">
        <v>3.79003389958684E-2</v>
      </c>
      <c r="E4" s="347">
        <v>5.0063222075618093E-2</v>
      </c>
      <c r="F4" s="347">
        <v>9.3605473017432175E-3</v>
      </c>
      <c r="G4" s="347">
        <v>6.5916291174878837E-4</v>
      </c>
      <c r="H4" s="347">
        <v>0</v>
      </c>
      <c r="I4" s="347">
        <v>0</v>
      </c>
      <c r="J4" s="347">
        <v>0</v>
      </c>
      <c r="K4" s="347">
        <v>5.7999865528397532E-2</v>
      </c>
      <c r="L4" s="347">
        <v>1.2809718603341702E-2</v>
      </c>
      <c r="M4" s="347">
        <v>0.21895368612691557</v>
      </c>
      <c r="N4" s="347">
        <v>0</v>
      </c>
      <c r="O4" s="347">
        <v>1.4148742109207593E-2</v>
      </c>
      <c r="P4" s="347">
        <v>1.2506264141105887E-4</v>
      </c>
      <c r="Q4" s="347">
        <v>1.0776799642337038E-5</v>
      </c>
      <c r="R4" s="347">
        <v>0</v>
      </c>
      <c r="S4" s="347">
        <v>5.4613319789881152E-3</v>
      </c>
      <c r="T4" s="347">
        <v>0</v>
      </c>
      <c r="U4" s="347">
        <v>0</v>
      </c>
      <c r="V4" s="347">
        <v>0</v>
      </c>
      <c r="W4" s="347">
        <v>0</v>
      </c>
      <c r="X4" s="347">
        <v>0</v>
      </c>
      <c r="Y4" s="347">
        <v>1.5334686797600081E-4</v>
      </c>
      <c r="Z4" s="347">
        <v>0</v>
      </c>
      <c r="AA4" s="347">
        <v>1.4453169710285764E-3</v>
      </c>
      <c r="AB4" s="347">
        <v>3.0319949524834989E-3</v>
      </c>
      <c r="AC4" s="347">
        <v>3.5127260175230203E-4</v>
      </c>
      <c r="AD4" s="347">
        <v>0</v>
      </c>
      <c r="AE4" s="347">
        <v>0</v>
      </c>
      <c r="AF4" s="347">
        <v>0</v>
      </c>
      <c r="AG4" s="347">
        <v>7.5090017237514892E-2</v>
      </c>
      <c r="AH4" s="347">
        <v>0</v>
      </c>
      <c r="AI4" s="347">
        <v>0</v>
      </c>
      <c r="AJ4" s="347">
        <v>0</v>
      </c>
      <c r="AK4" s="347">
        <v>0</v>
      </c>
      <c r="AL4" s="347">
        <v>7.8860733122331831E-5</v>
      </c>
      <c r="AM4" s="347">
        <v>0</v>
      </c>
      <c r="AN4" s="347">
        <v>0</v>
      </c>
      <c r="AO4" s="347">
        <v>0</v>
      </c>
      <c r="AP4" s="347">
        <v>0</v>
      </c>
      <c r="AQ4" s="347">
        <v>0</v>
      </c>
      <c r="AR4" s="347">
        <v>0</v>
      </c>
      <c r="AS4" s="347">
        <v>0</v>
      </c>
      <c r="AT4" s="347">
        <v>0</v>
      </c>
      <c r="AU4" s="347">
        <v>0</v>
      </c>
      <c r="AV4" s="347">
        <v>0</v>
      </c>
      <c r="AW4" s="347">
        <v>0</v>
      </c>
      <c r="AX4" s="347">
        <v>0</v>
      </c>
      <c r="AY4" s="347">
        <v>0</v>
      </c>
      <c r="AZ4" s="347">
        <v>0</v>
      </c>
      <c r="BA4" s="347">
        <v>0</v>
      </c>
      <c r="BB4" s="347">
        <v>0</v>
      </c>
      <c r="BC4" s="347">
        <v>0</v>
      </c>
      <c r="BD4" s="347">
        <v>0</v>
      </c>
      <c r="BE4" s="347">
        <v>0</v>
      </c>
      <c r="BF4" s="347">
        <v>0</v>
      </c>
      <c r="BG4" s="347">
        <v>0</v>
      </c>
      <c r="BH4" s="347">
        <v>0</v>
      </c>
      <c r="BI4" s="347">
        <v>0</v>
      </c>
      <c r="BJ4" s="347">
        <v>0</v>
      </c>
      <c r="BK4" s="347">
        <v>4.2083146331113779E-3</v>
      </c>
      <c r="BL4" s="347">
        <v>0</v>
      </c>
      <c r="BM4" s="347">
        <v>5.7425887203978339E-4</v>
      </c>
      <c r="BN4" s="347">
        <v>1.5680280412830423E-5</v>
      </c>
      <c r="BO4" s="347">
        <v>1.9173636956710007E-3</v>
      </c>
      <c r="BP4" s="347">
        <v>2.0891753335327851E-3</v>
      </c>
      <c r="BQ4" s="347">
        <v>0</v>
      </c>
      <c r="BR4" s="347">
        <v>0</v>
      </c>
      <c r="BS4" s="347">
        <v>0</v>
      </c>
      <c r="BT4" s="347">
        <v>0</v>
      </c>
      <c r="BU4" s="347">
        <v>4.8730178080159474E-5</v>
      </c>
      <c r="BV4" s="347">
        <v>0</v>
      </c>
      <c r="BW4" s="347">
        <v>1.2636045989142099E-6</v>
      </c>
      <c r="BX4" s="347">
        <v>5.1401018279872629E-7</v>
      </c>
      <c r="BY4" s="347">
        <v>7.002494638715042E-6</v>
      </c>
      <c r="BZ4" s="347">
        <v>0</v>
      </c>
      <c r="CA4" s="347">
        <v>0</v>
      </c>
      <c r="CB4" s="347">
        <v>0</v>
      </c>
      <c r="CC4" s="347">
        <v>0</v>
      </c>
      <c r="CD4" s="347">
        <v>0</v>
      </c>
      <c r="CE4" s="347">
        <v>0</v>
      </c>
      <c r="CF4" s="347">
        <v>0</v>
      </c>
      <c r="CG4" s="347">
        <v>3.0939182741618206E-3</v>
      </c>
      <c r="CH4" s="347">
        <v>0</v>
      </c>
      <c r="CI4" s="347">
        <v>0</v>
      </c>
      <c r="CJ4" s="347">
        <v>0</v>
      </c>
      <c r="CK4" s="347">
        <v>0</v>
      </c>
      <c r="CL4" s="347">
        <v>0</v>
      </c>
      <c r="CM4" s="347">
        <v>0</v>
      </c>
      <c r="CN4" s="347">
        <v>1.9238271832476235E-5</v>
      </c>
      <c r="CO4" s="347">
        <v>1.8334180654195377E-3</v>
      </c>
      <c r="CP4" s="347">
        <v>0</v>
      </c>
      <c r="CQ4" s="347">
        <v>7.1732436210506976E-4</v>
      </c>
      <c r="CR4" s="347">
        <v>0</v>
      </c>
      <c r="CS4" s="347">
        <v>2.1681020789908662E-3</v>
      </c>
      <c r="CT4" s="347">
        <v>4.0592800992043012E-3</v>
      </c>
      <c r="CU4" s="347">
        <v>3.4828913184794599E-3</v>
      </c>
      <c r="CV4" s="347">
        <v>6.1574192112391605E-5</v>
      </c>
      <c r="CW4" s="347">
        <v>0</v>
      </c>
      <c r="CX4" s="347">
        <v>0</v>
      </c>
      <c r="CY4" s="347">
        <v>1.0963908858633697E-6</v>
      </c>
      <c r="CZ4" s="347">
        <v>1.9764255052545907E-2</v>
      </c>
      <c r="DA4" s="347">
        <v>1.8938679252863827E-2</v>
      </c>
      <c r="DB4" s="347">
        <v>1.0417634808790441E-4</v>
      </c>
      <c r="DC4" s="347">
        <v>6.1167473164178371E-4</v>
      </c>
      <c r="DD4" s="347">
        <v>3.9700210577162569E-3</v>
      </c>
      <c r="DE4" s="347">
        <v>4.8987400177610023E-3</v>
      </c>
      <c r="DF4" s="347">
        <v>0</v>
      </c>
      <c r="DG4" s="347">
        <v>0</v>
      </c>
      <c r="DH4" s="347">
        <v>9.2470041440088149E-3</v>
      </c>
    </row>
    <row r="5" spans="2:113" x14ac:dyDescent="0.15">
      <c r="B5" s="10" t="s">
        <v>120</v>
      </c>
      <c r="C5" s="4" t="s">
        <v>888</v>
      </c>
      <c r="D5" s="347">
        <v>1.0323868806331793E-2</v>
      </c>
      <c r="E5" s="347">
        <v>2.6983887651232292E-2</v>
      </c>
      <c r="F5" s="347">
        <v>3.4803907679036364E-2</v>
      </c>
      <c r="G5" s="347">
        <v>2.0674851475515505E-5</v>
      </c>
      <c r="H5" s="347">
        <v>0</v>
      </c>
      <c r="I5" s="347">
        <v>0</v>
      </c>
      <c r="J5" s="347">
        <v>0</v>
      </c>
      <c r="K5" s="347">
        <v>0.36176058724561411</v>
      </c>
      <c r="L5" s="347">
        <v>0</v>
      </c>
      <c r="M5" s="347">
        <v>2.6992384432679094E-3</v>
      </c>
      <c r="N5" s="347">
        <v>0</v>
      </c>
      <c r="O5" s="347">
        <v>7.0385125481720609E-4</v>
      </c>
      <c r="P5" s="347">
        <v>2.712626306662404E-4</v>
      </c>
      <c r="Q5" s="347">
        <v>0</v>
      </c>
      <c r="R5" s="347">
        <v>0</v>
      </c>
      <c r="S5" s="347">
        <v>0</v>
      </c>
      <c r="T5" s="347">
        <v>0</v>
      </c>
      <c r="U5" s="347">
        <v>0</v>
      </c>
      <c r="V5" s="347">
        <v>6.1455260570304814E-4</v>
      </c>
      <c r="W5" s="347">
        <v>0</v>
      </c>
      <c r="X5" s="347">
        <v>0</v>
      </c>
      <c r="Y5" s="347">
        <v>0</v>
      </c>
      <c r="Z5" s="347">
        <v>0</v>
      </c>
      <c r="AA5" s="347">
        <v>0</v>
      </c>
      <c r="AB5" s="347">
        <v>2.0329468072207365E-5</v>
      </c>
      <c r="AC5" s="347">
        <v>0</v>
      </c>
      <c r="AD5" s="347">
        <v>0</v>
      </c>
      <c r="AE5" s="347">
        <v>0</v>
      </c>
      <c r="AF5" s="347">
        <v>0</v>
      </c>
      <c r="AG5" s="347">
        <v>0</v>
      </c>
      <c r="AH5" s="347">
        <v>9.2718695183203859E-2</v>
      </c>
      <c r="AI5" s="347">
        <v>0</v>
      </c>
      <c r="AJ5" s="347">
        <v>0</v>
      </c>
      <c r="AK5" s="347">
        <v>0</v>
      </c>
      <c r="AL5" s="347">
        <v>0</v>
      </c>
      <c r="AM5" s="347">
        <v>0</v>
      </c>
      <c r="AN5" s="347">
        <v>0</v>
      </c>
      <c r="AO5" s="347">
        <v>0</v>
      </c>
      <c r="AP5" s="347">
        <v>0</v>
      </c>
      <c r="AQ5" s="347">
        <v>0</v>
      </c>
      <c r="AR5" s="347">
        <v>0</v>
      </c>
      <c r="AS5" s="347">
        <v>0</v>
      </c>
      <c r="AT5" s="347">
        <v>0</v>
      </c>
      <c r="AU5" s="347">
        <v>0</v>
      </c>
      <c r="AV5" s="347">
        <v>0</v>
      </c>
      <c r="AW5" s="347">
        <v>0</v>
      </c>
      <c r="AX5" s="347">
        <v>0</v>
      </c>
      <c r="AY5" s="347">
        <v>0</v>
      </c>
      <c r="AZ5" s="347">
        <v>0</v>
      </c>
      <c r="BA5" s="347">
        <v>0</v>
      </c>
      <c r="BB5" s="347">
        <v>0</v>
      </c>
      <c r="BC5" s="347">
        <v>0</v>
      </c>
      <c r="BD5" s="347">
        <v>0</v>
      </c>
      <c r="BE5" s="347">
        <v>0</v>
      </c>
      <c r="BF5" s="347">
        <v>0</v>
      </c>
      <c r="BG5" s="347">
        <v>0</v>
      </c>
      <c r="BH5" s="347">
        <v>0</v>
      </c>
      <c r="BI5" s="347">
        <v>0</v>
      </c>
      <c r="BJ5" s="347">
        <v>0</v>
      </c>
      <c r="BK5" s="347">
        <v>2.2245617196307006E-5</v>
      </c>
      <c r="BL5" s="347">
        <v>0</v>
      </c>
      <c r="BM5" s="347">
        <v>0</v>
      </c>
      <c r="BN5" s="347">
        <v>0</v>
      </c>
      <c r="BO5" s="347">
        <v>0</v>
      </c>
      <c r="BP5" s="347">
        <v>0</v>
      </c>
      <c r="BQ5" s="347">
        <v>0</v>
      </c>
      <c r="BR5" s="347">
        <v>0</v>
      </c>
      <c r="BS5" s="347">
        <v>0</v>
      </c>
      <c r="BT5" s="347">
        <v>0</v>
      </c>
      <c r="BU5" s="347">
        <v>0</v>
      </c>
      <c r="BV5" s="347">
        <v>0</v>
      </c>
      <c r="BW5" s="347">
        <v>0</v>
      </c>
      <c r="BX5" s="347">
        <v>0</v>
      </c>
      <c r="BY5" s="347">
        <v>0</v>
      </c>
      <c r="BZ5" s="347">
        <v>0</v>
      </c>
      <c r="CA5" s="347">
        <v>0</v>
      </c>
      <c r="CB5" s="347">
        <v>0</v>
      </c>
      <c r="CC5" s="347">
        <v>0</v>
      </c>
      <c r="CD5" s="347">
        <v>0</v>
      </c>
      <c r="CE5" s="347">
        <v>0</v>
      </c>
      <c r="CF5" s="347">
        <v>0</v>
      </c>
      <c r="CG5" s="347">
        <v>1.837584147669826E-4</v>
      </c>
      <c r="CH5" s="347">
        <v>0</v>
      </c>
      <c r="CI5" s="347">
        <v>0</v>
      </c>
      <c r="CJ5" s="347">
        <v>0</v>
      </c>
      <c r="CK5" s="347">
        <v>0</v>
      </c>
      <c r="CL5" s="347">
        <v>0</v>
      </c>
      <c r="CM5" s="347">
        <v>0</v>
      </c>
      <c r="CN5" s="347">
        <v>2.7071155289066906E-6</v>
      </c>
      <c r="CO5" s="347">
        <v>2.1783003086353996E-4</v>
      </c>
      <c r="CP5" s="347">
        <v>1.3019432718000227E-3</v>
      </c>
      <c r="CQ5" s="347">
        <v>8.9827973353074524E-5</v>
      </c>
      <c r="CR5" s="347">
        <v>0</v>
      </c>
      <c r="CS5" s="347">
        <v>3.2696797140889023E-4</v>
      </c>
      <c r="CT5" s="347">
        <v>6.6783832174487155E-4</v>
      </c>
      <c r="CU5" s="347">
        <v>0</v>
      </c>
      <c r="CV5" s="347">
        <v>0</v>
      </c>
      <c r="CW5" s="347">
        <v>0</v>
      </c>
      <c r="CX5" s="347">
        <v>0</v>
      </c>
      <c r="CY5" s="347">
        <v>0</v>
      </c>
      <c r="CZ5" s="347">
        <v>1.9396283523314877E-3</v>
      </c>
      <c r="DA5" s="347">
        <v>3.9696952846438906E-3</v>
      </c>
      <c r="DB5" s="347">
        <v>0</v>
      </c>
      <c r="DC5" s="347">
        <v>1.1257817146781295E-6</v>
      </c>
      <c r="DD5" s="347">
        <v>0</v>
      </c>
      <c r="DE5" s="347">
        <v>1.8710031761267487E-4</v>
      </c>
      <c r="DF5" s="347">
        <v>0</v>
      </c>
      <c r="DG5" s="347">
        <v>0</v>
      </c>
      <c r="DH5" s="347">
        <v>2.3726903931278829E-2</v>
      </c>
    </row>
    <row r="6" spans="2:113" x14ac:dyDescent="0.15">
      <c r="B6" s="10" t="s">
        <v>124</v>
      </c>
      <c r="C6" s="4" t="s">
        <v>889</v>
      </c>
      <c r="D6" s="347">
        <v>2.9850510925680022E-2</v>
      </c>
      <c r="E6" s="347">
        <v>5.5345782819452509E-2</v>
      </c>
      <c r="F6" s="347">
        <v>0</v>
      </c>
      <c r="G6" s="347">
        <v>0</v>
      </c>
      <c r="H6" s="347">
        <v>0</v>
      </c>
      <c r="I6" s="347">
        <v>0</v>
      </c>
      <c r="J6" s="347">
        <v>0</v>
      </c>
      <c r="K6" s="347">
        <v>0</v>
      </c>
      <c r="L6" s="347">
        <v>0</v>
      </c>
      <c r="M6" s="347">
        <v>0</v>
      </c>
      <c r="N6" s="347">
        <v>0</v>
      </c>
      <c r="O6" s="347">
        <v>0</v>
      </c>
      <c r="P6" s="347">
        <v>0</v>
      </c>
      <c r="Q6" s="347">
        <v>0</v>
      </c>
      <c r="R6" s="347">
        <v>0</v>
      </c>
      <c r="S6" s="347">
        <v>0</v>
      </c>
      <c r="T6" s="347">
        <v>0</v>
      </c>
      <c r="U6" s="347">
        <v>0</v>
      </c>
      <c r="V6" s="347">
        <v>0</v>
      </c>
      <c r="W6" s="347">
        <v>0</v>
      </c>
      <c r="X6" s="347">
        <v>0</v>
      </c>
      <c r="Y6" s="347">
        <v>0</v>
      </c>
      <c r="Z6" s="347">
        <v>0</v>
      </c>
      <c r="AA6" s="347">
        <v>0</v>
      </c>
      <c r="AB6" s="347">
        <v>0</v>
      </c>
      <c r="AC6" s="347">
        <v>0</v>
      </c>
      <c r="AD6" s="347">
        <v>0</v>
      </c>
      <c r="AE6" s="347">
        <v>0</v>
      </c>
      <c r="AF6" s="347">
        <v>0</v>
      </c>
      <c r="AG6" s="347">
        <v>0</v>
      </c>
      <c r="AH6" s="347">
        <v>0</v>
      </c>
      <c r="AI6" s="347">
        <v>0</v>
      </c>
      <c r="AJ6" s="347">
        <v>0</v>
      </c>
      <c r="AK6" s="347">
        <v>0</v>
      </c>
      <c r="AL6" s="347">
        <v>0</v>
      </c>
      <c r="AM6" s="347">
        <v>0</v>
      </c>
      <c r="AN6" s="347">
        <v>0</v>
      </c>
      <c r="AO6" s="347">
        <v>0</v>
      </c>
      <c r="AP6" s="347">
        <v>0</v>
      </c>
      <c r="AQ6" s="347">
        <v>0</v>
      </c>
      <c r="AR6" s="347">
        <v>0</v>
      </c>
      <c r="AS6" s="347">
        <v>0</v>
      </c>
      <c r="AT6" s="347">
        <v>0</v>
      </c>
      <c r="AU6" s="347">
        <v>0</v>
      </c>
      <c r="AV6" s="347">
        <v>0</v>
      </c>
      <c r="AW6" s="347">
        <v>0</v>
      </c>
      <c r="AX6" s="347">
        <v>0</v>
      </c>
      <c r="AY6" s="347">
        <v>0</v>
      </c>
      <c r="AZ6" s="347">
        <v>0</v>
      </c>
      <c r="BA6" s="347">
        <v>0</v>
      </c>
      <c r="BB6" s="347">
        <v>0</v>
      </c>
      <c r="BC6" s="347">
        <v>0</v>
      </c>
      <c r="BD6" s="347">
        <v>0</v>
      </c>
      <c r="BE6" s="347">
        <v>0</v>
      </c>
      <c r="BF6" s="347">
        <v>0</v>
      </c>
      <c r="BG6" s="347">
        <v>0</v>
      </c>
      <c r="BH6" s="347">
        <v>0</v>
      </c>
      <c r="BI6" s="347">
        <v>0</v>
      </c>
      <c r="BJ6" s="347">
        <v>0</v>
      </c>
      <c r="BK6" s="347">
        <v>0</v>
      </c>
      <c r="BL6" s="347">
        <v>0</v>
      </c>
      <c r="BM6" s="347">
        <v>0</v>
      </c>
      <c r="BN6" s="347">
        <v>0</v>
      </c>
      <c r="BO6" s="347">
        <v>0</v>
      </c>
      <c r="BP6" s="347">
        <v>0</v>
      </c>
      <c r="BQ6" s="347">
        <v>0</v>
      </c>
      <c r="BR6" s="347">
        <v>0</v>
      </c>
      <c r="BS6" s="347">
        <v>0</v>
      </c>
      <c r="BT6" s="347">
        <v>0</v>
      </c>
      <c r="BU6" s="347">
        <v>0</v>
      </c>
      <c r="BV6" s="347">
        <v>0</v>
      </c>
      <c r="BW6" s="347">
        <v>0</v>
      </c>
      <c r="BX6" s="347">
        <v>0</v>
      </c>
      <c r="BY6" s="347">
        <v>0</v>
      </c>
      <c r="BZ6" s="347">
        <v>0</v>
      </c>
      <c r="CA6" s="347">
        <v>0</v>
      </c>
      <c r="CB6" s="347">
        <v>0</v>
      </c>
      <c r="CC6" s="347">
        <v>0</v>
      </c>
      <c r="CD6" s="347">
        <v>0</v>
      </c>
      <c r="CE6" s="347">
        <v>0</v>
      </c>
      <c r="CF6" s="347">
        <v>0</v>
      </c>
      <c r="CG6" s="347">
        <v>0</v>
      </c>
      <c r="CH6" s="347">
        <v>0</v>
      </c>
      <c r="CI6" s="347">
        <v>0</v>
      </c>
      <c r="CJ6" s="347">
        <v>0</v>
      </c>
      <c r="CK6" s="347">
        <v>0</v>
      </c>
      <c r="CL6" s="347">
        <v>0</v>
      </c>
      <c r="CM6" s="347">
        <v>0</v>
      </c>
      <c r="CN6" s="347">
        <v>0</v>
      </c>
      <c r="CO6" s="347">
        <v>0</v>
      </c>
      <c r="CP6" s="347">
        <v>0</v>
      </c>
      <c r="CQ6" s="347">
        <v>0</v>
      </c>
      <c r="CR6" s="347">
        <v>0</v>
      </c>
      <c r="CS6" s="347">
        <v>0</v>
      </c>
      <c r="CT6" s="347">
        <v>0</v>
      </c>
      <c r="CU6" s="347">
        <v>0</v>
      </c>
      <c r="CV6" s="347">
        <v>0</v>
      </c>
      <c r="CW6" s="347">
        <v>0</v>
      </c>
      <c r="CX6" s="347">
        <v>0</v>
      </c>
      <c r="CY6" s="347">
        <v>0</v>
      </c>
      <c r="CZ6" s="347">
        <v>0</v>
      </c>
      <c r="DA6" s="347">
        <v>0</v>
      </c>
      <c r="DB6" s="347">
        <v>0</v>
      </c>
      <c r="DC6" s="347">
        <v>0</v>
      </c>
      <c r="DD6" s="347">
        <v>0</v>
      </c>
      <c r="DE6" s="347">
        <v>0</v>
      </c>
      <c r="DF6" s="347">
        <v>0</v>
      </c>
      <c r="DG6" s="347">
        <v>0</v>
      </c>
      <c r="DH6" s="347">
        <v>2.2631982020890305E-3</v>
      </c>
    </row>
    <row r="7" spans="2:113" x14ac:dyDescent="0.15">
      <c r="B7" s="10" t="s">
        <v>127</v>
      </c>
      <c r="C7" s="4" t="s">
        <v>890</v>
      </c>
      <c r="D7" s="347">
        <v>9.881267114827683E-4</v>
      </c>
      <c r="E7" s="347">
        <v>0</v>
      </c>
      <c r="F7" s="347">
        <v>0</v>
      </c>
      <c r="G7" s="347">
        <v>0.25958175991632765</v>
      </c>
      <c r="H7" s="347">
        <v>1.4649209925518363E-4</v>
      </c>
      <c r="I7" s="347">
        <v>5.1559680329981957E-4</v>
      </c>
      <c r="J7" s="347">
        <v>0</v>
      </c>
      <c r="K7" s="347">
        <v>2.8983244328726737E-4</v>
      </c>
      <c r="L7" s="347">
        <v>0</v>
      </c>
      <c r="M7" s="347">
        <v>5.2456649492888321E-4</v>
      </c>
      <c r="N7" s="347">
        <v>0</v>
      </c>
      <c r="O7" s="347">
        <v>0</v>
      </c>
      <c r="P7" s="347">
        <v>0</v>
      </c>
      <c r="Q7" s="347">
        <v>0.2635360169360576</v>
      </c>
      <c r="R7" s="347">
        <v>2.7981785722946743E-5</v>
      </c>
      <c r="S7" s="347">
        <v>1.4813150822292653E-3</v>
      </c>
      <c r="T7" s="347">
        <v>1.1268659491535546E-6</v>
      </c>
      <c r="U7" s="347">
        <v>0</v>
      </c>
      <c r="V7" s="347">
        <v>0</v>
      </c>
      <c r="W7" s="347">
        <v>2.0066378928931738E-4</v>
      </c>
      <c r="X7" s="347">
        <v>0</v>
      </c>
      <c r="Y7" s="347">
        <v>0</v>
      </c>
      <c r="Z7" s="347">
        <v>0</v>
      </c>
      <c r="AA7" s="347">
        <v>0</v>
      </c>
      <c r="AB7" s="347">
        <v>0</v>
      </c>
      <c r="AC7" s="347">
        <v>2.1884034919700257E-4</v>
      </c>
      <c r="AD7" s="347">
        <v>0</v>
      </c>
      <c r="AE7" s="347">
        <v>0</v>
      </c>
      <c r="AF7" s="347">
        <v>0</v>
      </c>
      <c r="AG7" s="347">
        <v>0</v>
      </c>
      <c r="AH7" s="347">
        <v>4.0966191996339189E-3</v>
      </c>
      <c r="AI7" s="347">
        <v>0</v>
      </c>
      <c r="AJ7" s="347">
        <v>0</v>
      </c>
      <c r="AK7" s="347">
        <v>0</v>
      </c>
      <c r="AL7" s="347">
        <v>3.5310776024924698E-6</v>
      </c>
      <c r="AM7" s="347">
        <v>0</v>
      </c>
      <c r="AN7" s="347">
        <v>0</v>
      </c>
      <c r="AO7" s="347">
        <v>2.6467279825315954E-6</v>
      </c>
      <c r="AP7" s="347">
        <v>0</v>
      </c>
      <c r="AQ7" s="347">
        <v>0</v>
      </c>
      <c r="AR7" s="347">
        <v>0</v>
      </c>
      <c r="AS7" s="347">
        <v>0</v>
      </c>
      <c r="AT7" s="347">
        <v>0</v>
      </c>
      <c r="AU7" s="347">
        <v>0</v>
      </c>
      <c r="AV7" s="347">
        <v>0</v>
      </c>
      <c r="AW7" s="347">
        <v>0</v>
      </c>
      <c r="AX7" s="347">
        <v>0</v>
      </c>
      <c r="AY7" s="347">
        <v>0</v>
      </c>
      <c r="AZ7" s="347">
        <v>0</v>
      </c>
      <c r="BA7" s="347">
        <v>0</v>
      </c>
      <c r="BB7" s="347">
        <v>0</v>
      </c>
      <c r="BC7" s="347">
        <v>0</v>
      </c>
      <c r="BD7" s="347">
        <v>0</v>
      </c>
      <c r="BE7" s="347">
        <v>0</v>
      </c>
      <c r="BF7" s="347">
        <v>0</v>
      </c>
      <c r="BG7" s="347">
        <v>0</v>
      </c>
      <c r="BH7" s="347">
        <v>0</v>
      </c>
      <c r="BI7" s="347">
        <v>1.8222902543917196E-4</v>
      </c>
      <c r="BJ7" s="347">
        <v>0</v>
      </c>
      <c r="BK7" s="347">
        <v>9.6545978631972407E-4</v>
      </c>
      <c r="BL7" s="347">
        <v>0</v>
      </c>
      <c r="BM7" s="347">
        <v>2.0238852103771771E-5</v>
      </c>
      <c r="BN7" s="347">
        <v>4.2859433128403156E-5</v>
      </c>
      <c r="BO7" s="347">
        <v>1.7193172919592674E-4</v>
      </c>
      <c r="BP7" s="347">
        <v>6.5425867359628434E-5</v>
      </c>
      <c r="BQ7" s="347">
        <v>0</v>
      </c>
      <c r="BR7" s="347">
        <v>0</v>
      </c>
      <c r="BS7" s="347">
        <v>0</v>
      </c>
      <c r="BT7" s="347">
        <v>0</v>
      </c>
      <c r="BU7" s="347">
        <v>0</v>
      </c>
      <c r="BV7" s="347">
        <v>0</v>
      </c>
      <c r="BW7" s="347">
        <v>0</v>
      </c>
      <c r="BX7" s="347">
        <v>0</v>
      </c>
      <c r="BY7" s="347">
        <v>0</v>
      </c>
      <c r="BZ7" s="347">
        <v>0</v>
      </c>
      <c r="CA7" s="347">
        <v>0</v>
      </c>
      <c r="CB7" s="347">
        <v>0</v>
      </c>
      <c r="CC7" s="347">
        <v>0</v>
      </c>
      <c r="CD7" s="347">
        <v>0</v>
      </c>
      <c r="CE7" s="347">
        <v>0</v>
      </c>
      <c r="CF7" s="347">
        <v>0</v>
      </c>
      <c r="CG7" s="347">
        <v>0</v>
      </c>
      <c r="CH7" s="347">
        <v>0</v>
      </c>
      <c r="CI7" s="347">
        <v>0</v>
      </c>
      <c r="CJ7" s="347">
        <v>0</v>
      </c>
      <c r="CK7" s="347">
        <v>0</v>
      </c>
      <c r="CL7" s="347">
        <v>0</v>
      </c>
      <c r="CM7" s="347">
        <v>0</v>
      </c>
      <c r="CN7" s="347">
        <v>3.7500206916822188E-6</v>
      </c>
      <c r="CO7" s="347">
        <v>7.4660967576752938E-5</v>
      </c>
      <c r="CP7" s="347">
        <v>0</v>
      </c>
      <c r="CQ7" s="347">
        <v>7.0001267148686173E-6</v>
      </c>
      <c r="CR7" s="347">
        <v>0</v>
      </c>
      <c r="CS7" s="347">
        <v>8.8328187441927145E-5</v>
      </c>
      <c r="CT7" s="347">
        <v>1.6520522606525877E-4</v>
      </c>
      <c r="CU7" s="347">
        <v>0</v>
      </c>
      <c r="CV7" s="347">
        <v>0</v>
      </c>
      <c r="CW7" s="347">
        <v>0</v>
      </c>
      <c r="CX7" s="347">
        <v>0</v>
      </c>
      <c r="CY7" s="347">
        <v>0</v>
      </c>
      <c r="CZ7" s="347">
        <v>1.5748752329771149E-3</v>
      </c>
      <c r="DA7" s="347">
        <v>2.2381717528630247E-3</v>
      </c>
      <c r="DB7" s="347">
        <v>0</v>
      </c>
      <c r="DC7" s="347">
        <v>0</v>
      </c>
      <c r="DD7" s="347">
        <v>0</v>
      </c>
      <c r="DE7" s="347">
        <v>1.6170961822586027E-4</v>
      </c>
      <c r="DF7" s="347">
        <v>0</v>
      </c>
      <c r="DG7" s="347">
        <v>0</v>
      </c>
      <c r="DH7" s="347">
        <v>4.0039094272740858E-3</v>
      </c>
    </row>
    <row r="8" spans="2:113" x14ac:dyDescent="0.15">
      <c r="B8" s="10" t="s">
        <v>130</v>
      </c>
      <c r="C8" s="4" t="s">
        <v>891</v>
      </c>
      <c r="D8" s="347">
        <v>0</v>
      </c>
      <c r="E8" s="347">
        <v>0</v>
      </c>
      <c r="F8" s="347">
        <v>0</v>
      </c>
      <c r="G8" s="347">
        <v>0</v>
      </c>
      <c r="H8" s="347">
        <v>4.6806799854350351E-2</v>
      </c>
      <c r="I8" s="347">
        <v>0</v>
      </c>
      <c r="J8" s="347">
        <v>0</v>
      </c>
      <c r="K8" s="347">
        <v>5.3863704514515625E-3</v>
      </c>
      <c r="L8" s="347">
        <v>0</v>
      </c>
      <c r="M8" s="347">
        <v>1.204052677963333E-3</v>
      </c>
      <c r="N8" s="347">
        <v>0</v>
      </c>
      <c r="O8" s="347">
        <v>0</v>
      </c>
      <c r="P8" s="347">
        <v>0</v>
      </c>
      <c r="Q8" s="347">
        <v>0</v>
      </c>
      <c r="R8" s="347">
        <v>0</v>
      </c>
      <c r="S8" s="347">
        <v>0</v>
      </c>
      <c r="T8" s="347">
        <v>0</v>
      </c>
      <c r="U8" s="347">
        <v>0</v>
      </c>
      <c r="V8" s="347">
        <v>8.5354528569867803E-5</v>
      </c>
      <c r="W8" s="347">
        <v>0</v>
      </c>
      <c r="X8" s="347">
        <v>0</v>
      </c>
      <c r="Y8" s="347">
        <v>0</v>
      </c>
      <c r="Z8" s="347">
        <v>0</v>
      </c>
      <c r="AA8" s="347">
        <v>0</v>
      </c>
      <c r="AB8" s="347">
        <v>1.7134837375146208E-4</v>
      </c>
      <c r="AC8" s="347">
        <v>0</v>
      </c>
      <c r="AD8" s="347">
        <v>0</v>
      </c>
      <c r="AE8" s="347">
        <v>0</v>
      </c>
      <c r="AF8" s="347">
        <v>0</v>
      </c>
      <c r="AG8" s="347">
        <v>0</v>
      </c>
      <c r="AH8" s="347">
        <v>0</v>
      </c>
      <c r="AI8" s="347">
        <v>0</v>
      </c>
      <c r="AJ8" s="347">
        <v>0</v>
      </c>
      <c r="AK8" s="347">
        <v>0</v>
      </c>
      <c r="AL8" s="347">
        <v>0</v>
      </c>
      <c r="AM8" s="347">
        <v>0</v>
      </c>
      <c r="AN8" s="347">
        <v>0</v>
      </c>
      <c r="AO8" s="347">
        <v>0</v>
      </c>
      <c r="AP8" s="347">
        <v>0</v>
      </c>
      <c r="AQ8" s="347">
        <v>0</v>
      </c>
      <c r="AR8" s="347">
        <v>0</v>
      </c>
      <c r="AS8" s="347">
        <v>0</v>
      </c>
      <c r="AT8" s="347">
        <v>0</v>
      </c>
      <c r="AU8" s="347">
        <v>0</v>
      </c>
      <c r="AV8" s="347">
        <v>0</v>
      </c>
      <c r="AW8" s="347">
        <v>0</v>
      </c>
      <c r="AX8" s="347">
        <v>0</v>
      </c>
      <c r="AY8" s="347">
        <v>0</v>
      </c>
      <c r="AZ8" s="347">
        <v>0</v>
      </c>
      <c r="BA8" s="347">
        <v>0</v>
      </c>
      <c r="BB8" s="347">
        <v>0</v>
      </c>
      <c r="BC8" s="347">
        <v>0</v>
      </c>
      <c r="BD8" s="347">
        <v>0</v>
      </c>
      <c r="BE8" s="347">
        <v>0</v>
      </c>
      <c r="BF8" s="347">
        <v>0</v>
      </c>
      <c r="BG8" s="347">
        <v>0</v>
      </c>
      <c r="BH8" s="347">
        <v>0</v>
      </c>
      <c r="BI8" s="347">
        <v>0</v>
      </c>
      <c r="BJ8" s="347">
        <v>0</v>
      </c>
      <c r="BK8" s="347">
        <v>1.4415159943206939E-3</v>
      </c>
      <c r="BL8" s="347">
        <v>0</v>
      </c>
      <c r="BM8" s="347">
        <v>0</v>
      </c>
      <c r="BN8" s="347">
        <v>0</v>
      </c>
      <c r="BO8" s="347">
        <v>0</v>
      </c>
      <c r="BP8" s="347">
        <v>0</v>
      </c>
      <c r="BQ8" s="347">
        <v>0</v>
      </c>
      <c r="BR8" s="347">
        <v>0</v>
      </c>
      <c r="BS8" s="347">
        <v>0</v>
      </c>
      <c r="BT8" s="347">
        <v>0</v>
      </c>
      <c r="BU8" s="347">
        <v>0</v>
      </c>
      <c r="BV8" s="347">
        <v>0</v>
      </c>
      <c r="BW8" s="347">
        <v>0</v>
      </c>
      <c r="BX8" s="347">
        <v>0</v>
      </c>
      <c r="BY8" s="347">
        <v>0</v>
      </c>
      <c r="BZ8" s="347">
        <v>0</v>
      </c>
      <c r="CA8" s="347">
        <v>0</v>
      </c>
      <c r="CB8" s="347">
        <v>0</v>
      </c>
      <c r="CC8" s="347">
        <v>0</v>
      </c>
      <c r="CD8" s="347">
        <v>0</v>
      </c>
      <c r="CE8" s="347">
        <v>0</v>
      </c>
      <c r="CF8" s="347">
        <v>0</v>
      </c>
      <c r="CG8" s="347">
        <v>3.0939182741618207E-4</v>
      </c>
      <c r="CH8" s="347">
        <v>0</v>
      </c>
      <c r="CI8" s="347">
        <v>0</v>
      </c>
      <c r="CJ8" s="347">
        <v>0</v>
      </c>
      <c r="CK8" s="347">
        <v>0</v>
      </c>
      <c r="CL8" s="347">
        <v>0</v>
      </c>
      <c r="CM8" s="347">
        <v>0</v>
      </c>
      <c r="CN8" s="347">
        <v>6.2352415051047544E-6</v>
      </c>
      <c r="CO8" s="347">
        <v>7.0161106062286904E-5</v>
      </c>
      <c r="CP8" s="347">
        <v>0</v>
      </c>
      <c r="CQ8" s="347">
        <v>1.2193633900331023E-4</v>
      </c>
      <c r="CR8" s="347">
        <v>0</v>
      </c>
      <c r="CS8" s="347">
        <v>4.1478389927161811E-4</v>
      </c>
      <c r="CT8" s="347">
        <v>9.1344793367914828E-4</v>
      </c>
      <c r="CU8" s="347">
        <v>0</v>
      </c>
      <c r="CV8" s="347">
        <v>0</v>
      </c>
      <c r="CW8" s="347">
        <v>0</v>
      </c>
      <c r="CX8" s="347">
        <v>0</v>
      </c>
      <c r="CY8" s="347">
        <v>0</v>
      </c>
      <c r="CZ8" s="347">
        <v>5.595026770018152E-3</v>
      </c>
      <c r="DA8" s="347">
        <v>7.151896109873798E-3</v>
      </c>
      <c r="DB8" s="347">
        <v>0</v>
      </c>
      <c r="DC8" s="347">
        <v>5.0660177160515832E-6</v>
      </c>
      <c r="DD8" s="347">
        <v>0</v>
      </c>
      <c r="DE8" s="347">
        <v>4.1270292527912598E-4</v>
      </c>
      <c r="DF8" s="347">
        <v>0</v>
      </c>
      <c r="DG8" s="347">
        <v>0</v>
      </c>
      <c r="DH8" s="347">
        <v>8.1802354955377171E-4</v>
      </c>
    </row>
    <row r="9" spans="2:113" x14ac:dyDescent="0.15">
      <c r="B9" s="12" t="s">
        <v>133</v>
      </c>
      <c r="C9" s="357" t="s">
        <v>892</v>
      </c>
      <c r="D9" s="673">
        <v>0</v>
      </c>
      <c r="E9" s="673">
        <v>0</v>
      </c>
      <c r="F9" s="673">
        <v>0</v>
      </c>
      <c r="G9" s="673">
        <v>0</v>
      </c>
      <c r="H9" s="673">
        <v>0</v>
      </c>
      <c r="I9" s="673">
        <v>1.0311936065996391E-3</v>
      </c>
      <c r="J9" s="673">
        <v>0</v>
      </c>
      <c r="K9" s="673">
        <v>4.1319372557982039E-7</v>
      </c>
      <c r="L9" s="673">
        <v>0</v>
      </c>
      <c r="M9" s="673">
        <v>0</v>
      </c>
      <c r="N9" s="673">
        <v>0</v>
      </c>
      <c r="O9" s="673">
        <v>0</v>
      </c>
      <c r="P9" s="673">
        <v>0</v>
      </c>
      <c r="Q9" s="673">
        <v>1.5848234768142704E-7</v>
      </c>
      <c r="R9" s="673">
        <v>0</v>
      </c>
      <c r="S9" s="673">
        <v>7.2370109557629396E-3</v>
      </c>
      <c r="T9" s="673">
        <v>0</v>
      </c>
      <c r="U9" s="673">
        <v>0</v>
      </c>
      <c r="V9" s="673">
        <v>1.6715830875122909E-2</v>
      </c>
      <c r="W9" s="673">
        <v>3.1812551960501537E-4</v>
      </c>
      <c r="X9" s="673">
        <v>0</v>
      </c>
      <c r="Y9" s="673">
        <v>5.9549260503864556E-3</v>
      </c>
      <c r="Z9" s="673">
        <v>2.2205382794238215E-3</v>
      </c>
      <c r="AA9" s="673">
        <v>1.2759485640716045E-2</v>
      </c>
      <c r="AB9" s="673">
        <v>9.1482606324933148E-5</v>
      </c>
      <c r="AC9" s="673">
        <v>2.9644971014934163E-4</v>
      </c>
      <c r="AD9" s="673">
        <v>0.32795317488471087</v>
      </c>
      <c r="AE9" s="673">
        <v>0</v>
      </c>
      <c r="AF9" s="673">
        <v>1.0767842913921864E-5</v>
      </c>
      <c r="AG9" s="673">
        <v>1.8342070340025703E-5</v>
      </c>
      <c r="AH9" s="673">
        <v>0</v>
      </c>
      <c r="AI9" s="673">
        <v>7.5242272237833864E-3</v>
      </c>
      <c r="AJ9" s="673">
        <v>2.9879029945279579E-4</v>
      </c>
      <c r="AK9" s="673">
        <v>3.2207039810950395E-3</v>
      </c>
      <c r="AL9" s="673">
        <v>2.7165757021842068E-3</v>
      </c>
      <c r="AM9" s="673">
        <v>2.3006689877969156E-2</v>
      </c>
      <c r="AN9" s="673">
        <v>4.8969369659278121E-5</v>
      </c>
      <c r="AO9" s="673">
        <v>8.9988751406074236E-5</v>
      </c>
      <c r="AP9" s="673">
        <v>0</v>
      </c>
      <c r="AQ9" s="673">
        <v>4.068414457517616E-6</v>
      </c>
      <c r="AR9" s="673">
        <v>2.7933419872163524E-4</v>
      </c>
      <c r="AS9" s="673">
        <v>2.5762258720345672E-5</v>
      </c>
      <c r="AT9" s="673">
        <v>1.1840016149005633E-4</v>
      </c>
      <c r="AU9" s="673">
        <v>3.3670332007194816E-5</v>
      </c>
      <c r="AV9" s="673">
        <v>1.7830230353203491E-6</v>
      </c>
      <c r="AW9" s="673">
        <v>0</v>
      </c>
      <c r="AX9" s="673">
        <v>0</v>
      </c>
      <c r="AY9" s="673">
        <v>5.6971645076598604E-5</v>
      </c>
      <c r="AZ9" s="673">
        <v>5.3382665845297977E-5</v>
      </c>
      <c r="BA9" s="673">
        <v>0</v>
      </c>
      <c r="BB9" s="673">
        <v>0</v>
      </c>
      <c r="BC9" s="673">
        <v>4.4748191070827501E-5</v>
      </c>
      <c r="BD9" s="673">
        <v>0</v>
      </c>
      <c r="BE9" s="673">
        <v>0</v>
      </c>
      <c r="BF9" s="673">
        <v>0</v>
      </c>
      <c r="BG9" s="673">
        <v>0</v>
      </c>
      <c r="BH9" s="673">
        <v>1.9420914247736534E-4</v>
      </c>
      <c r="BI9" s="673">
        <v>0</v>
      </c>
      <c r="BJ9" s="673">
        <v>0</v>
      </c>
      <c r="BK9" s="673">
        <v>0</v>
      </c>
      <c r="BL9" s="673">
        <v>2.9852313399879973E-5</v>
      </c>
      <c r="BM9" s="673">
        <v>0</v>
      </c>
      <c r="BN9" s="673">
        <v>0</v>
      </c>
      <c r="BO9" s="673">
        <v>0</v>
      </c>
      <c r="BP9" s="673">
        <v>0</v>
      </c>
      <c r="BQ9" s="673">
        <v>6.4265544134131505E-2</v>
      </c>
      <c r="BR9" s="673">
        <v>0.25864441834142643</v>
      </c>
      <c r="BS9" s="673">
        <v>0</v>
      </c>
      <c r="BT9" s="673">
        <v>0</v>
      </c>
      <c r="BU9" s="673">
        <v>0</v>
      </c>
      <c r="BV9" s="673">
        <v>0</v>
      </c>
      <c r="BW9" s="673">
        <v>0</v>
      </c>
      <c r="BX9" s="673">
        <v>0</v>
      </c>
      <c r="BY9" s="673">
        <v>0</v>
      </c>
      <c r="BZ9" s="673">
        <v>3.4344315500619914E-6</v>
      </c>
      <c r="CA9" s="673">
        <v>0</v>
      </c>
      <c r="CB9" s="673">
        <v>0</v>
      </c>
      <c r="CC9" s="673">
        <v>0</v>
      </c>
      <c r="CD9" s="673">
        <v>0</v>
      </c>
      <c r="CE9" s="673">
        <v>0</v>
      </c>
      <c r="CF9" s="673">
        <v>0</v>
      </c>
      <c r="CG9" s="673">
        <v>0</v>
      </c>
      <c r="CH9" s="673">
        <v>0</v>
      </c>
      <c r="CI9" s="673">
        <v>0</v>
      </c>
      <c r="CJ9" s="673">
        <v>0</v>
      </c>
      <c r="CK9" s="673">
        <v>0</v>
      </c>
      <c r="CL9" s="673">
        <v>0</v>
      </c>
      <c r="CM9" s="673">
        <v>0</v>
      </c>
      <c r="CN9" s="673">
        <v>0</v>
      </c>
      <c r="CO9" s="673">
        <v>0</v>
      </c>
      <c r="CP9" s="673">
        <v>1.6893998736909626E-4</v>
      </c>
      <c r="CQ9" s="673">
        <v>0</v>
      </c>
      <c r="CR9" s="673">
        <v>0</v>
      </c>
      <c r="CS9" s="673">
        <v>0</v>
      </c>
      <c r="CT9" s="673">
        <v>0</v>
      </c>
      <c r="CU9" s="673">
        <v>0</v>
      </c>
      <c r="CV9" s="673">
        <v>0</v>
      </c>
      <c r="CW9" s="673">
        <v>0</v>
      </c>
      <c r="CX9" s="673">
        <v>2.7307710932951562E-7</v>
      </c>
      <c r="CY9" s="673">
        <v>0</v>
      </c>
      <c r="CZ9" s="673">
        <v>0</v>
      </c>
      <c r="DA9" s="673">
        <v>0</v>
      </c>
      <c r="DB9" s="673">
        <v>0</v>
      </c>
      <c r="DC9" s="673">
        <v>0</v>
      </c>
      <c r="DD9" s="673">
        <v>0</v>
      </c>
      <c r="DE9" s="673">
        <v>0</v>
      </c>
      <c r="DF9" s="673">
        <v>0</v>
      </c>
      <c r="DG9" s="673">
        <v>0</v>
      </c>
      <c r="DH9" s="673">
        <v>1.6641747101485522E-3</v>
      </c>
    </row>
    <row r="10" spans="2:113" x14ac:dyDescent="0.15">
      <c r="B10" s="10" t="s">
        <v>135</v>
      </c>
      <c r="C10" s="4" t="s">
        <v>269</v>
      </c>
      <c r="D10" s="347">
        <v>0</v>
      </c>
      <c r="E10" s="347">
        <v>0</v>
      </c>
      <c r="F10" s="347">
        <v>0</v>
      </c>
      <c r="G10" s="347">
        <v>5.9251691993359725E-4</v>
      </c>
      <c r="H10" s="347">
        <v>0</v>
      </c>
      <c r="I10" s="347">
        <v>0</v>
      </c>
      <c r="J10" s="347">
        <v>1.4117043121149898E-3</v>
      </c>
      <c r="K10" s="347">
        <v>4.0401164278915776E-6</v>
      </c>
      <c r="L10" s="347">
        <v>0</v>
      </c>
      <c r="M10" s="347">
        <v>0</v>
      </c>
      <c r="N10" s="347">
        <v>0</v>
      </c>
      <c r="O10" s="347">
        <v>0</v>
      </c>
      <c r="P10" s="347">
        <v>0</v>
      </c>
      <c r="Q10" s="347">
        <v>3.1696469536285408E-7</v>
      </c>
      <c r="R10" s="347">
        <v>0</v>
      </c>
      <c r="S10" s="347">
        <v>1.1560226310217763E-3</v>
      </c>
      <c r="T10" s="347">
        <v>1.3522391389842655E-5</v>
      </c>
      <c r="U10" s="347">
        <v>0</v>
      </c>
      <c r="V10" s="347">
        <v>3.1205615645143667E-3</v>
      </c>
      <c r="W10" s="347">
        <v>1.6754610699197474E-2</v>
      </c>
      <c r="X10" s="347">
        <v>0</v>
      </c>
      <c r="Y10" s="347">
        <v>1.1322858237814862E-3</v>
      </c>
      <c r="Z10" s="347">
        <v>1.9192443624572154E-4</v>
      </c>
      <c r="AA10" s="347">
        <v>0</v>
      </c>
      <c r="AB10" s="347">
        <v>1.5682732512845683E-4</v>
      </c>
      <c r="AC10" s="347">
        <v>7.5127666270723557E-5</v>
      </c>
      <c r="AD10" s="347">
        <v>-8.8683930471798505E-4</v>
      </c>
      <c r="AE10" s="347">
        <v>0.18492343679867418</v>
      </c>
      <c r="AF10" s="347">
        <v>0</v>
      </c>
      <c r="AG10" s="347">
        <v>4.0957238385639814E-4</v>
      </c>
      <c r="AH10" s="347">
        <v>0</v>
      </c>
      <c r="AI10" s="347">
        <v>5.3221104603829082E-2</v>
      </c>
      <c r="AJ10" s="347">
        <v>3.5851723535382865E-2</v>
      </c>
      <c r="AK10" s="347">
        <v>4.3107884054656681E-2</v>
      </c>
      <c r="AL10" s="347">
        <v>1.3934809245302784E-2</v>
      </c>
      <c r="AM10" s="347">
        <v>5.4566246614272715E-2</v>
      </c>
      <c r="AN10" s="347">
        <v>0</v>
      </c>
      <c r="AO10" s="347">
        <v>2.6467279825315951E-4</v>
      </c>
      <c r="AP10" s="347">
        <v>0</v>
      </c>
      <c r="AQ10" s="347">
        <v>0.25894034077039496</v>
      </c>
      <c r="AR10" s="347">
        <v>0</v>
      </c>
      <c r="AS10" s="347">
        <v>1.0161779828580793E-4</v>
      </c>
      <c r="AT10" s="347">
        <v>1.698362972193431E-5</v>
      </c>
      <c r="AU10" s="347">
        <v>2.9240025164142869E-5</v>
      </c>
      <c r="AV10" s="347">
        <v>3.1202903118106107E-5</v>
      </c>
      <c r="AW10" s="347">
        <v>1.819291872286434E-4</v>
      </c>
      <c r="AX10" s="347">
        <v>0</v>
      </c>
      <c r="AY10" s="347">
        <v>0</v>
      </c>
      <c r="AZ10" s="347">
        <v>0</v>
      </c>
      <c r="BA10" s="347">
        <v>0</v>
      </c>
      <c r="BB10" s="347">
        <v>0</v>
      </c>
      <c r="BC10" s="347">
        <v>0</v>
      </c>
      <c r="BD10" s="347">
        <v>0</v>
      </c>
      <c r="BE10" s="347">
        <v>0</v>
      </c>
      <c r="BF10" s="347">
        <v>0</v>
      </c>
      <c r="BG10" s="347">
        <v>0</v>
      </c>
      <c r="BH10" s="347">
        <v>0</v>
      </c>
      <c r="BI10" s="347">
        <v>0</v>
      </c>
      <c r="BJ10" s="347">
        <v>0</v>
      </c>
      <c r="BK10" s="347">
        <v>3.7428250932786534E-4</v>
      </c>
      <c r="BL10" s="347">
        <v>0</v>
      </c>
      <c r="BM10" s="347">
        <v>1.5896158557006464E-3</v>
      </c>
      <c r="BN10" s="347">
        <v>2.2313514187470202E-4</v>
      </c>
      <c r="BO10" s="347">
        <v>5.3709990344858244E-3</v>
      </c>
      <c r="BP10" s="347">
        <v>6.6358402406682488E-3</v>
      </c>
      <c r="BQ10" s="347">
        <v>-4.0544730377542992E-6</v>
      </c>
      <c r="BR10" s="347">
        <v>0</v>
      </c>
      <c r="BS10" s="347">
        <v>0</v>
      </c>
      <c r="BT10" s="347">
        <v>0</v>
      </c>
      <c r="BU10" s="347">
        <v>0</v>
      </c>
      <c r="BV10" s="347">
        <v>0</v>
      </c>
      <c r="BW10" s="347">
        <v>0</v>
      </c>
      <c r="BX10" s="347">
        <v>0</v>
      </c>
      <c r="BY10" s="347">
        <v>0</v>
      </c>
      <c r="BZ10" s="347">
        <v>0</v>
      </c>
      <c r="CA10" s="347">
        <v>0</v>
      </c>
      <c r="CB10" s="347">
        <v>0</v>
      </c>
      <c r="CC10" s="347">
        <v>0</v>
      </c>
      <c r="CD10" s="347">
        <v>0</v>
      </c>
      <c r="CE10" s="347">
        <v>0</v>
      </c>
      <c r="CF10" s="347">
        <v>0</v>
      </c>
      <c r="CG10" s="347">
        <v>0</v>
      </c>
      <c r="CH10" s="347">
        <v>0</v>
      </c>
      <c r="CI10" s="347">
        <v>0</v>
      </c>
      <c r="CJ10" s="347">
        <v>0</v>
      </c>
      <c r="CK10" s="347">
        <v>0</v>
      </c>
      <c r="CL10" s="347">
        <v>0</v>
      </c>
      <c r="CM10" s="347">
        <v>0</v>
      </c>
      <c r="CN10" s="347">
        <v>7.6997466273001775E-6</v>
      </c>
      <c r="CO10" s="347">
        <v>0</v>
      </c>
      <c r="CP10" s="347">
        <v>0</v>
      </c>
      <c r="CQ10" s="347">
        <v>0</v>
      </c>
      <c r="CR10" s="347">
        <v>0</v>
      </c>
      <c r="CS10" s="347">
        <v>0</v>
      </c>
      <c r="CT10" s="347">
        <v>0</v>
      </c>
      <c r="CU10" s="347">
        <v>0</v>
      </c>
      <c r="CV10" s="347">
        <v>0</v>
      </c>
      <c r="CW10" s="347">
        <v>0</v>
      </c>
      <c r="CX10" s="347">
        <v>0</v>
      </c>
      <c r="CY10" s="347">
        <v>0</v>
      </c>
      <c r="CZ10" s="347">
        <v>-1.1264434568296804E-4</v>
      </c>
      <c r="DA10" s="347">
        <v>-7.1276284234714487E-5</v>
      </c>
      <c r="DB10" s="347">
        <v>0</v>
      </c>
      <c r="DC10" s="347">
        <v>9.5691445747641013E-6</v>
      </c>
      <c r="DD10" s="347">
        <v>0</v>
      </c>
      <c r="DE10" s="347">
        <v>0</v>
      </c>
      <c r="DF10" s="347">
        <v>0</v>
      </c>
      <c r="DG10" s="347">
        <v>1.3597712524810514E-4</v>
      </c>
      <c r="DH10" s="347">
        <v>1.0570697670877192E-3</v>
      </c>
    </row>
    <row r="11" spans="2:113" x14ac:dyDescent="0.15">
      <c r="B11" s="10" t="s">
        <v>137</v>
      </c>
      <c r="C11" s="4" t="s">
        <v>893</v>
      </c>
      <c r="D11" s="347">
        <v>0</v>
      </c>
      <c r="E11" s="347">
        <v>2.4249870874811126E-3</v>
      </c>
      <c r="F11" s="347">
        <v>0</v>
      </c>
      <c r="G11" s="347">
        <v>7.2600349040139612E-3</v>
      </c>
      <c r="H11" s="347">
        <v>3.0458655998172827E-2</v>
      </c>
      <c r="I11" s="347">
        <v>0</v>
      </c>
      <c r="J11" s="347">
        <v>0</v>
      </c>
      <c r="K11" s="347">
        <v>9.3532712466910931E-2</v>
      </c>
      <c r="L11" s="347">
        <v>7.0265281802416826E-2</v>
      </c>
      <c r="M11" s="347">
        <v>0.15741789981069762</v>
      </c>
      <c r="N11" s="347">
        <v>0</v>
      </c>
      <c r="O11" s="347">
        <v>1.5419157765646219E-4</v>
      </c>
      <c r="P11" s="347">
        <v>7.4610434275618684E-3</v>
      </c>
      <c r="Q11" s="347">
        <v>7.1158574108960736E-4</v>
      </c>
      <c r="R11" s="347">
        <v>0</v>
      </c>
      <c r="S11" s="347">
        <v>2.2472038143049457E-3</v>
      </c>
      <c r="T11" s="347">
        <v>1.3409704794927301E-4</v>
      </c>
      <c r="U11" s="347">
        <v>0</v>
      </c>
      <c r="V11" s="347">
        <v>7.852616628427838E-5</v>
      </c>
      <c r="W11" s="347">
        <v>1.5628935783672037E-4</v>
      </c>
      <c r="X11" s="347">
        <v>0</v>
      </c>
      <c r="Y11" s="347">
        <v>4.4085245022429291E-3</v>
      </c>
      <c r="Z11" s="347">
        <v>4.2227598733932131E-6</v>
      </c>
      <c r="AA11" s="347">
        <v>0</v>
      </c>
      <c r="AB11" s="347">
        <v>1.2421304992118701E-2</v>
      </c>
      <c r="AC11" s="347">
        <v>7.7735701772494023E-3</v>
      </c>
      <c r="AD11" s="347">
        <v>0</v>
      </c>
      <c r="AE11" s="347">
        <v>0</v>
      </c>
      <c r="AF11" s="347">
        <v>1.874402285016028E-5</v>
      </c>
      <c r="AG11" s="347">
        <v>2.0156121252775498E-7</v>
      </c>
      <c r="AH11" s="347">
        <v>8.9308477604785205E-2</v>
      </c>
      <c r="AI11" s="347">
        <v>0</v>
      </c>
      <c r="AJ11" s="347">
        <v>0</v>
      </c>
      <c r="AK11" s="347">
        <v>4.5737808015550857E-4</v>
      </c>
      <c r="AL11" s="347">
        <v>1.0122422460478414E-3</v>
      </c>
      <c r="AM11" s="347">
        <v>0</v>
      </c>
      <c r="AN11" s="347">
        <v>0</v>
      </c>
      <c r="AO11" s="347">
        <v>1.5880367895189573E-5</v>
      </c>
      <c r="AP11" s="347">
        <v>0</v>
      </c>
      <c r="AQ11" s="347">
        <v>0</v>
      </c>
      <c r="AR11" s="347">
        <v>0</v>
      </c>
      <c r="AS11" s="347">
        <v>0</v>
      </c>
      <c r="AT11" s="347">
        <v>0</v>
      </c>
      <c r="AU11" s="347">
        <v>0</v>
      </c>
      <c r="AV11" s="347">
        <v>0</v>
      </c>
      <c r="AW11" s="347">
        <v>0</v>
      </c>
      <c r="AX11" s="347">
        <v>0</v>
      </c>
      <c r="AY11" s="347">
        <v>0</v>
      </c>
      <c r="AZ11" s="347">
        <v>0</v>
      </c>
      <c r="BA11" s="347">
        <v>0</v>
      </c>
      <c r="BB11" s="347">
        <v>0</v>
      </c>
      <c r="BC11" s="347">
        <v>0</v>
      </c>
      <c r="BD11" s="347">
        <v>0</v>
      </c>
      <c r="BE11" s="347">
        <v>0</v>
      </c>
      <c r="BF11" s="347">
        <v>0</v>
      </c>
      <c r="BG11" s="347">
        <v>0</v>
      </c>
      <c r="BH11" s="347">
        <v>0</v>
      </c>
      <c r="BI11" s="347">
        <v>0</v>
      </c>
      <c r="BJ11" s="347">
        <v>0</v>
      </c>
      <c r="BK11" s="347">
        <v>9.6712820760944704E-4</v>
      </c>
      <c r="BL11" s="347">
        <v>0</v>
      </c>
      <c r="BM11" s="347">
        <v>0</v>
      </c>
      <c r="BN11" s="347">
        <v>0</v>
      </c>
      <c r="BO11" s="347">
        <v>0</v>
      </c>
      <c r="BP11" s="347">
        <v>0</v>
      </c>
      <c r="BQ11" s="347">
        <v>0</v>
      </c>
      <c r="BR11" s="347">
        <v>0</v>
      </c>
      <c r="BS11" s="347">
        <v>0</v>
      </c>
      <c r="BT11" s="347">
        <v>0</v>
      </c>
      <c r="BU11" s="347">
        <v>0</v>
      </c>
      <c r="BV11" s="347">
        <v>0</v>
      </c>
      <c r="BW11" s="347">
        <v>0</v>
      </c>
      <c r="BX11" s="347">
        <v>0</v>
      </c>
      <c r="BY11" s="347">
        <v>0</v>
      </c>
      <c r="BZ11" s="347">
        <v>0</v>
      </c>
      <c r="CA11" s="347">
        <v>0</v>
      </c>
      <c r="CB11" s="347">
        <v>0</v>
      </c>
      <c r="CC11" s="347">
        <v>0</v>
      </c>
      <c r="CD11" s="347">
        <v>0</v>
      </c>
      <c r="CE11" s="347">
        <v>0</v>
      </c>
      <c r="CF11" s="347">
        <v>0</v>
      </c>
      <c r="CG11" s="347">
        <v>4.8895377342040094E-3</v>
      </c>
      <c r="CH11" s="347">
        <v>0</v>
      </c>
      <c r="CI11" s="347">
        <v>0</v>
      </c>
      <c r="CJ11" s="347">
        <v>0</v>
      </c>
      <c r="CK11" s="347">
        <v>0</v>
      </c>
      <c r="CL11" s="347">
        <v>0</v>
      </c>
      <c r="CM11" s="347">
        <v>1.022956682387806E-6</v>
      </c>
      <c r="CN11" s="347">
        <v>1.9797446515496306E-4</v>
      </c>
      <c r="CO11" s="347">
        <v>8.4725045604718933E-3</v>
      </c>
      <c r="CP11" s="347">
        <v>0</v>
      </c>
      <c r="CQ11" s="347">
        <v>2.540542994380072E-3</v>
      </c>
      <c r="CR11" s="347">
        <v>0</v>
      </c>
      <c r="CS11" s="347">
        <v>8.4724807201959872E-3</v>
      </c>
      <c r="CT11" s="347">
        <v>1.7226491714839545E-2</v>
      </c>
      <c r="CU11" s="347">
        <v>2.571228604238722E-3</v>
      </c>
      <c r="CV11" s="347">
        <v>0</v>
      </c>
      <c r="CW11" s="347">
        <v>0</v>
      </c>
      <c r="CX11" s="347">
        <v>0</v>
      </c>
      <c r="CY11" s="347">
        <v>0</v>
      </c>
      <c r="CZ11" s="347">
        <v>7.0368028745406611E-2</v>
      </c>
      <c r="DA11" s="347">
        <v>0.15459480517226362</v>
      </c>
      <c r="DB11" s="347">
        <v>0</v>
      </c>
      <c r="DC11" s="347">
        <v>0</v>
      </c>
      <c r="DD11" s="347">
        <v>0</v>
      </c>
      <c r="DE11" s="347">
        <v>6.7766111699513977E-3</v>
      </c>
      <c r="DF11" s="347">
        <v>0</v>
      </c>
      <c r="DG11" s="347">
        <v>0</v>
      </c>
      <c r="DH11" s="347">
        <v>1.2416169925450672E-2</v>
      </c>
    </row>
    <row r="12" spans="2:113" x14ac:dyDescent="0.15">
      <c r="B12" s="10" t="s">
        <v>139</v>
      </c>
      <c r="C12" s="4" t="s">
        <v>894</v>
      </c>
      <c r="D12" s="347">
        <v>0</v>
      </c>
      <c r="E12" s="347">
        <v>1.1031209569608674E-4</v>
      </c>
      <c r="F12" s="347">
        <v>0</v>
      </c>
      <c r="G12" s="347">
        <v>0</v>
      </c>
      <c r="H12" s="347">
        <v>1.230744245387839E-2</v>
      </c>
      <c r="I12" s="347">
        <v>0</v>
      </c>
      <c r="J12" s="347">
        <v>0</v>
      </c>
      <c r="K12" s="347">
        <v>3.58927616287004E-4</v>
      </c>
      <c r="L12" s="347">
        <v>3.8726295899092225E-2</v>
      </c>
      <c r="M12" s="347">
        <v>0</v>
      </c>
      <c r="N12" s="347">
        <v>0</v>
      </c>
      <c r="O12" s="347">
        <v>0</v>
      </c>
      <c r="P12" s="347">
        <v>0</v>
      </c>
      <c r="Q12" s="347">
        <v>0</v>
      </c>
      <c r="R12" s="347">
        <v>0</v>
      </c>
      <c r="S12" s="347">
        <v>0</v>
      </c>
      <c r="T12" s="347">
        <v>0</v>
      </c>
      <c r="U12" s="347">
        <v>0</v>
      </c>
      <c r="V12" s="347">
        <v>0</v>
      </c>
      <c r="W12" s="347">
        <v>0</v>
      </c>
      <c r="X12" s="347">
        <v>0</v>
      </c>
      <c r="Y12" s="347">
        <v>3.6951052524337545E-6</v>
      </c>
      <c r="Z12" s="347">
        <v>0</v>
      </c>
      <c r="AA12" s="347">
        <v>0</v>
      </c>
      <c r="AB12" s="347">
        <v>1.0527760251678815E-4</v>
      </c>
      <c r="AC12" s="347">
        <v>1.3536516445175416E-6</v>
      </c>
      <c r="AD12" s="347">
        <v>0</v>
      </c>
      <c r="AE12" s="347">
        <v>0</v>
      </c>
      <c r="AF12" s="347">
        <v>0</v>
      </c>
      <c r="AG12" s="347">
        <v>0</v>
      </c>
      <c r="AH12" s="347">
        <v>0</v>
      </c>
      <c r="AI12" s="347">
        <v>0</v>
      </c>
      <c r="AJ12" s="347">
        <v>0</v>
      </c>
      <c r="AK12" s="347">
        <v>0</v>
      </c>
      <c r="AL12" s="347">
        <v>0</v>
      </c>
      <c r="AM12" s="347">
        <v>0</v>
      </c>
      <c r="AN12" s="347">
        <v>0</v>
      </c>
      <c r="AO12" s="347">
        <v>0</v>
      </c>
      <c r="AP12" s="347">
        <v>0</v>
      </c>
      <c r="AQ12" s="347">
        <v>0</v>
      </c>
      <c r="AR12" s="347">
        <v>0</v>
      </c>
      <c r="AS12" s="347">
        <v>0</v>
      </c>
      <c r="AT12" s="347">
        <v>0</v>
      </c>
      <c r="AU12" s="347">
        <v>0</v>
      </c>
      <c r="AV12" s="347">
        <v>0</v>
      </c>
      <c r="AW12" s="347">
        <v>0</v>
      </c>
      <c r="AX12" s="347">
        <v>0</v>
      </c>
      <c r="AY12" s="347">
        <v>0</v>
      </c>
      <c r="AZ12" s="347">
        <v>0</v>
      </c>
      <c r="BA12" s="347">
        <v>0</v>
      </c>
      <c r="BB12" s="347">
        <v>0</v>
      </c>
      <c r="BC12" s="347">
        <v>0</v>
      </c>
      <c r="BD12" s="347">
        <v>0</v>
      </c>
      <c r="BE12" s="347">
        <v>0</v>
      </c>
      <c r="BF12" s="347">
        <v>0</v>
      </c>
      <c r="BG12" s="347">
        <v>0</v>
      </c>
      <c r="BH12" s="347">
        <v>0</v>
      </c>
      <c r="BI12" s="347">
        <v>0</v>
      </c>
      <c r="BJ12" s="347">
        <v>0</v>
      </c>
      <c r="BK12" s="347">
        <v>0</v>
      </c>
      <c r="BL12" s="347">
        <v>0</v>
      </c>
      <c r="BM12" s="347">
        <v>0</v>
      </c>
      <c r="BN12" s="347">
        <v>0</v>
      </c>
      <c r="BO12" s="347">
        <v>0</v>
      </c>
      <c r="BP12" s="347">
        <v>0</v>
      </c>
      <c r="BQ12" s="347">
        <v>0</v>
      </c>
      <c r="BR12" s="347">
        <v>0</v>
      </c>
      <c r="BS12" s="347">
        <v>0</v>
      </c>
      <c r="BT12" s="347">
        <v>0</v>
      </c>
      <c r="BU12" s="347">
        <v>5.5373394193944481E-5</v>
      </c>
      <c r="BV12" s="347">
        <v>0</v>
      </c>
      <c r="BW12" s="347">
        <v>0</v>
      </c>
      <c r="BX12" s="347">
        <v>0</v>
      </c>
      <c r="BY12" s="347">
        <v>0</v>
      </c>
      <c r="BZ12" s="347">
        <v>0</v>
      </c>
      <c r="CA12" s="347">
        <v>0</v>
      </c>
      <c r="CB12" s="347">
        <v>0</v>
      </c>
      <c r="CC12" s="347">
        <v>0</v>
      </c>
      <c r="CD12" s="347">
        <v>0</v>
      </c>
      <c r="CE12" s="347">
        <v>0</v>
      </c>
      <c r="CF12" s="347">
        <v>0</v>
      </c>
      <c r="CG12" s="347">
        <v>4.6082961320287269E-3</v>
      </c>
      <c r="CH12" s="347">
        <v>0</v>
      </c>
      <c r="CI12" s="347">
        <v>0</v>
      </c>
      <c r="CJ12" s="347">
        <v>0</v>
      </c>
      <c r="CK12" s="347">
        <v>0</v>
      </c>
      <c r="CL12" s="347">
        <v>0</v>
      </c>
      <c r="CM12" s="347">
        <v>5.1147834119390298E-7</v>
      </c>
      <c r="CN12" s="347">
        <v>1.1205683131949826E-5</v>
      </c>
      <c r="CO12" s="347">
        <v>9.7160275149083163E-5</v>
      </c>
      <c r="CP12" s="347">
        <v>0</v>
      </c>
      <c r="CQ12" s="347">
        <v>2.9383765431873653E-4</v>
      </c>
      <c r="CR12" s="347">
        <v>0</v>
      </c>
      <c r="CS12" s="347">
        <v>7.3267755813469313E-4</v>
      </c>
      <c r="CT12" s="347">
        <v>1.4945408296599689E-3</v>
      </c>
      <c r="CU12" s="347">
        <v>0</v>
      </c>
      <c r="CV12" s="347">
        <v>0</v>
      </c>
      <c r="CW12" s="347">
        <v>0</v>
      </c>
      <c r="CX12" s="347">
        <v>0</v>
      </c>
      <c r="CY12" s="347">
        <v>4.9337589863851639E-6</v>
      </c>
      <c r="CZ12" s="347">
        <v>2.1520791643005393E-2</v>
      </c>
      <c r="DA12" s="347">
        <v>6.4154200415089943E-2</v>
      </c>
      <c r="DB12" s="347">
        <v>0</v>
      </c>
      <c r="DC12" s="347">
        <v>0</v>
      </c>
      <c r="DD12" s="347">
        <v>0</v>
      </c>
      <c r="DE12" s="347">
        <v>1.6037764711048638E-3</v>
      </c>
      <c r="DF12" s="347">
        <v>0</v>
      </c>
      <c r="DG12" s="347">
        <v>3.4034649521084317E-3</v>
      </c>
      <c r="DH12" s="347">
        <v>2.1579555062434239E-3</v>
      </c>
    </row>
    <row r="13" spans="2:113" x14ac:dyDescent="0.15">
      <c r="B13" s="674" t="s">
        <v>140</v>
      </c>
      <c r="C13" s="675" t="s">
        <v>895</v>
      </c>
      <c r="D13" s="676">
        <v>7.8336263222647078E-3</v>
      </c>
      <c r="E13" s="676">
        <v>0.3754872041177072</v>
      </c>
      <c r="F13" s="676">
        <v>2.7987192685852452E-2</v>
      </c>
      <c r="G13" s="676">
        <v>1.7269581820724713E-5</v>
      </c>
      <c r="H13" s="676">
        <v>6.5826201399022954E-2</v>
      </c>
      <c r="I13" s="676">
        <v>0</v>
      </c>
      <c r="J13" s="676">
        <v>0</v>
      </c>
      <c r="K13" s="676">
        <v>-1.4897929327850192E-5</v>
      </c>
      <c r="L13" s="676">
        <v>0</v>
      </c>
      <c r="M13" s="676">
        <v>4.1188613402924242E-2</v>
      </c>
      <c r="N13" s="676">
        <v>0</v>
      </c>
      <c r="O13" s="676">
        <v>-3.0735862655773196E-6</v>
      </c>
      <c r="P13" s="676">
        <v>0</v>
      </c>
      <c r="Q13" s="676">
        <v>0</v>
      </c>
      <c r="R13" s="676">
        <v>0</v>
      </c>
      <c r="S13" s="676">
        <v>0</v>
      </c>
      <c r="T13" s="676">
        <v>0</v>
      </c>
      <c r="U13" s="676">
        <v>0</v>
      </c>
      <c r="V13" s="676">
        <v>4.8822790341964382E-4</v>
      </c>
      <c r="W13" s="676">
        <v>0</v>
      </c>
      <c r="X13" s="676">
        <v>0</v>
      </c>
      <c r="Y13" s="676">
        <v>0</v>
      </c>
      <c r="Z13" s="676">
        <v>0</v>
      </c>
      <c r="AA13" s="676">
        <v>0</v>
      </c>
      <c r="AB13" s="676">
        <v>0</v>
      </c>
      <c r="AC13" s="676">
        <v>0</v>
      </c>
      <c r="AD13" s="676">
        <v>0</v>
      </c>
      <c r="AE13" s="676">
        <v>0</v>
      </c>
      <c r="AF13" s="676">
        <v>0</v>
      </c>
      <c r="AG13" s="676">
        <v>0</v>
      </c>
      <c r="AH13" s="676">
        <v>0</v>
      </c>
      <c r="AI13" s="676">
        <v>0</v>
      </c>
      <c r="AJ13" s="676">
        <v>0</v>
      </c>
      <c r="AK13" s="676">
        <v>0</v>
      </c>
      <c r="AL13" s="676">
        <v>0</v>
      </c>
      <c r="AM13" s="676">
        <v>0</v>
      </c>
      <c r="AN13" s="676">
        <v>0</v>
      </c>
      <c r="AO13" s="676">
        <v>0</v>
      </c>
      <c r="AP13" s="676">
        <v>0</v>
      </c>
      <c r="AQ13" s="676">
        <v>0</v>
      </c>
      <c r="AR13" s="676">
        <v>0</v>
      </c>
      <c r="AS13" s="676">
        <v>0</v>
      </c>
      <c r="AT13" s="676">
        <v>0</v>
      </c>
      <c r="AU13" s="676">
        <v>0</v>
      </c>
      <c r="AV13" s="676">
        <v>0</v>
      </c>
      <c r="AW13" s="676">
        <v>0</v>
      </c>
      <c r="AX13" s="676">
        <v>0</v>
      </c>
      <c r="AY13" s="676">
        <v>0</v>
      </c>
      <c r="AZ13" s="676">
        <v>0</v>
      </c>
      <c r="BA13" s="676">
        <v>0</v>
      </c>
      <c r="BB13" s="676">
        <v>0</v>
      </c>
      <c r="BC13" s="676">
        <v>0</v>
      </c>
      <c r="BD13" s="676">
        <v>0</v>
      </c>
      <c r="BE13" s="676">
        <v>0</v>
      </c>
      <c r="BF13" s="676">
        <v>0</v>
      </c>
      <c r="BG13" s="676">
        <v>0</v>
      </c>
      <c r="BH13" s="676">
        <v>0</v>
      </c>
      <c r="BI13" s="676">
        <v>0</v>
      </c>
      <c r="BJ13" s="676">
        <v>0</v>
      </c>
      <c r="BK13" s="676">
        <v>0</v>
      </c>
      <c r="BL13" s="676">
        <v>0</v>
      </c>
      <c r="BM13" s="676">
        <v>0</v>
      </c>
      <c r="BN13" s="676">
        <v>0</v>
      </c>
      <c r="BO13" s="676">
        <v>0</v>
      </c>
      <c r="BP13" s="676">
        <v>0</v>
      </c>
      <c r="BQ13" s="676">
        <v>0</v>
      </c>
      <c r="BR13" s="676">
        <v>0</v>
      </c>
      <c r="BS13" s="676">
        <v>0</v>
      </c>
      <c r="BT13" s="676">
        <v>0</v>
      </c>
      <c r="BU13" s="676">
        <v>1.7483194503044969E-5</v>
      </c>
      <c r="BV13" s="676">
        <v>0</v>
      </c>
      <c r="BW13" s="676">
        <v>0</v>
      </c>
      <c r="BX13" s="676">
        <v>0</v>
      </c>
      <c r="BY13" s="676">
        <v>0</v>
      </c>
      <c r="BZ13" s="676">
        <v>0</v>
      </c>
      <c r="CA13" s="676">
        <v>0</v>
      </c>
      <c r="CB13" s="676">
        <v>0</v>
      </c>
      <c r="CC13" s="676">
        <v>0</v>
      </c>
      <c r="CD13" s="676">
        <v>0</v>
      </c>
      <c r="CE13" s="676">
        <v>0</v>
      </c>
      <c r="CF13" s="676">
        <v>0</v>
      </c>
      <c r="CG13" s="676">
        <v>0</v>
      </c>
      <c r="CH13" s="676">
        <v>0</v>
      </c>
      <c r="CI13" s="676">
        <v>0</v>
      </c>
      <c r="CJ13" s="676">
        <v>0</v>
      </c>
      <c r="CK13" s="676">
        <v>0</v>
      </c>
      <c r="CL13" s="676">
        <v>0</v>
      </c>
      <c r="CM13" s="676">
        <v>0</v>
      </c>
      <c r="CN13" s="676">
        <v>1.9970524393573946E-7</v>
      </c>
      <c r="CO13" s="676">
        <v>3.4951985559301561E-4</v>
      </c>
      <c r="CP13" s="676">
        <v>5.6679035801418965E-3</v>
      </c>
      <c r="CQ13" s="676">
        <v>5.889328164305633E-5</v>
      </c>
      <c r="CR13" s="676">
        <v>0</v>
      </c>
      <c r="CS13" s="676">
        <v>4.8957379783470805E-5</v>
      </c>
      <c r="CT13" s="676">
        <v>1.8769478089297568E-5</v>
      </c>
      <c r="CU13" s="676">
        <v>0</v>
      </c>
      <c r="CV13" s="676">
        <v>0</v>
      </c>
      <c r="CW13" s="676">
        <v>0</v>
      </c>
      <c r="CX13" s="676">
        <v>0</v>
      </c>
      <c r="CY13" s="676">
        <v>0</v>
      </c>
      <c r="CZ13" s="676">
        <v>0</v>
      </c>
      <c r="DA13" s="676">
        <v>0</v>
      </c>
      <c r="DB13" s="676">
        <v>0</v>
      </c>
      <c r="DC13" s="676">
        <v>3.9740094528137977E-4</v>
      </c>
      <c r="DD13" s="676">
        <v>8.1086044797335204E-3</v>
      </c>
      <c r="DE13" s="676">
        <v>0</v>
      </c>
      <c r="DF13" s="676">
        <v>0</v>
      </c>
      <c r="DG13" s="676">
        <v>0</v>
      </c>
      <c r="DH13" s="676">
        <v>1.2627127008258238E-2</v>
      </c>
    </row>
    <row r="14" spans="2:113" x14ac:dyDescent="0.15">
      <c r="B14" s="10" t="s">
        <v>142</v>
      </c>
      <c r="C14" s="4" t="s">
        <v>275</v>
      </c>
      <c r="D14" s="347">
        <v>0</v>
      </c>
      <c r="E14" s="347">
        <v>0</v>
      </c>
      <c r="F14" s="347">
        <v>0</v>
      </c>
      <c r="G14" s="347">
        <v>0</v>
      </c>
      <c r="H14" s="347">
        <v>0</v>
      </c>
      <c r="I14" s="347">
        <v>0</v>
      </c>
      <c r="J14" s="347">
        <v>0</v>
      </c>
      <c r="K14" s="347">
        <v>0</v>
      </c>
      <c r="L14" s="347">
        <v>0</v>
      </c>
      <c r="M14" s="347">
        <v>0</v>
      </c>
      <c r="N14" s="347">
        <v>0</v>
      </c>
      <c r="O14" s="347">
        <v>0</v>
      </c>
      <c r="P14" s="347">
        <v>0</v>
      </c>
      <c r="Q14" s="347">
        <v>0</v>
      </c>
      <c r="R14" s="347">
        <v>0</v>
      </c>
      <c r="S14" s="347">
        <v>0</v>
      </c>
      <c r="T14" s="347">
        <v>0</v>
      </c>
      <c r="U14" s="347">
        <v>0</v>
      </c>
      <c r="V14" s="347">
        <v>0</v>
      </c>
      <c r="W14" s="347">
        <v>0</v>
      </c>
      <c r="X14" s="347">
        <v>0</v>
      </c>
      <c r="Y14" s="347">
        <v>0</v>
      </c>
      <c r="Z14" s="347">
        <v>0</v>
      </c>
      <c r="AA14" s="347">
        <v>0</v>
      </c>
      <c r="AB14" s="347">
        <v>0</v>
      </c>
      <c r="AC14" s="347">
        <v>0</v>
      </c>
      <c r="AD14" s="347">
        <v>0</v>
      </c>
      <c r="AE14" s="347">
        <v>0</v>
      </c>
      <c r="AF14" s="347">
        <v>0</v>
      </c>
      <c r="AG14" s="347">
        <v>0</v>
      </c>
      <c r="AH14" s="347">
        <v>0</v>
      </c>
      <c r="AI14" s="347">
        <v>0</v>
      </c>
      <c r="AJ14" s="347">
        <v>0</v>
      </c>
      <c r="AK14" s="347">
        <v>0</v>
      </c>
      <c r="AL14" s="347">
        <v>0</v>
      </c>
      <c r="AM14" s="347">
        <v>0</v>
      </c>
      <c r="AN14" s="347">
        <v>0</v>
      </c>
      <c r="AO14" s="347">
        <v>0</v>
      </c>
      <c r="AP14" s="347">
        <v>0</v>
      </c>
      <c r="AQ14" s="347">
        <v>0</v>
      </c>
      <c r="AR14" s="347">
        <v>0</v>
      </c>
      <c r="AS14" s="347">
        <v>0</v>
      </c>
      <c r="AT14" s="347">
        <v>0</v>
      </c>
      <c r="AU14" s="347">
        <v>0</v>
      </c>
      <c r="AV14" s="347">
        <v>0</v>
      </c>
      <c r="AW14" s="347">
        <v>0</v>
      </c>
      <c r="AX14" s="347">
        <v>0</v>
      </c>
      <c r="AY14" s="347">
        <v>0</v>
      </c>
      <c r="AZ14" s="347">
        <v>0</v>
      </c>
      <c r="BA14" s="347">
        <v>0</v>
      </c>
      <c r="BB14" s="347">
        <v>0</v>
      </c>
      <c r="BC14" s="347">
        <v>0</v>
      </c>
      <c r="BD14" s="347">
        <v>0</v>
      </c>
      <c r="BE14" s="347">
        <v>0</v>
      </c>
      <c r="BF14" s="347">
        <v>0</v>
      </c>
      <c r="BG14" s="347">
        <v>0</v>
      </c>
      <c r="BH14" s="347">
        <v>0</v>
      </c>
      <c r="BI14" s="347">
        <v>0</v>
      </c>
      <c r="BJ14" s="347">
        <v>0</v>
      </c>
      <c r="BK14" s="347">
        <v>0</v>
      </c>
      <c r="BL14" s="347">
        <v>0</v>
      </c>
      <c r="BM14" s="347">
        <v>0</v>
      </c>
      <c r="BN14" s="347">
        <v>0</v>
      </c>
      <c r="BO14" s="347">
        <v>0</v>
      </c>
      <c r="BP14" s="347">
        <v>0</v>
      </c>
      <c r="BQ14" s="347">
        <v>0</v>
      </c>
      <c r="BR14" s="347">
        <v>0</v>
      </c>
      <c r="BS14" s="347">
        <v>0</v>
      </c>
      <c r="BT14" s="347">
        <v>0</v>
      </c>
      <c r="BU14" s="347">
        <v>0</v>
      </c>
      <c r="BV14" s="347">
        <v>0</v>
      </c>
      <c r="BW14" s="347">
        <v>0</v>
      </c>
      <c r="BX14" s="347">
        <v>0</v>
      </c>
      <c r="BY14" s="347">
        <v>0</v>
      </c>
      <c r="BZ14" s="347">
        <v>0</v>
      </c>
      <c r="CA14" s="347">
        <v>0</v>
      </c>
      <c r="CB14" s="347">
        <v>0</v>
      </c>
      <c r="CC14" s="347">
        <v>0</v>
      </c>
      <c r="CD14" s="347">
        <v>0</v>
      </c>
      <c r="CE14" s="347">
        <v>0</v>
      </c>
      <c r="CF14" s="347">
        <v>0</v>
      </c>
      <c r="CG14" s="347">
        <v>0</v>
      </c>
      <c r="CH14" s="347">
        <v>0</v>
      </c>
      <c r="CI14" s="347">
        <v>0</v>
      </c>
      <c r="CJ14" s="347">
        <v>0</v>
      </c>
      <c r="CK14" s="347">
        <v>0</v>
      </c>
      <c r="CL14" s="347">
        <v>0</v>
      </c>
      <c r="CM14" s="347">
        <v>0</v>
      </c>
      <c r="CN14" s="347">
        <v>0</v>
      </c>
      <c r="CO14" s="347">
        <v>0</v>
      </c>
      <c r="CP14" s="347">
        <v>0</v>
      </c>
      <c r="CQ14" s="347">
        <v>0</v>
      </c>
      <c r="CR14" s="347">
        <v>0</v>
      </c>
      <c r="CS14" s="347">
        <v>0</v>
      </c>
      <c r="CT14" s="347">
        <v>0</v>
      </c>
      <c r="CU14" s="347">
        <v>0</v>
      </c>
      <c r="CV14" s="347">
        <v>0</v>
      </c>
      <c r="CW14" s="347">
        <v>0</v>
      </c>
      <c r="CX14" s="347">
        <v>0</v>
      </c>
      <c r="CY14" s="347">
        <v>0</v>
      </c>
      <c r="CZ14" s="347">
        <v>0</v>
      </c>
      <c r="DA14" s="347">
        <v>0</v>
      </c>
      <c r="DB14" s="347">
        <v>0</v>
      </c>
      <c r="DC14" s="347">
        <v>0</v>
      </c>
      <c r="DD14" s="347">
        <v>0</v>
      </c>
      <c r="DE14" s="347">
        <v>0</v>
      </c>
      <c r="DF14" s="347">
        <v>0</v>
      </c>
      <c r="DG14" s="347">
        <v>0</v>
      </c>
      <c r="DH14" s="347">
        <v>0</v>
      </c>
    </row>
    <row r="15" spans="2:113" x14ac:dyDescent="0.15">
      <c r="B15" s="10" t="s">
        <v>143</v>
      </c>
      <c r="C15" s="4" t="s">
        <v>896</v>
      </c>
      <c r="D15" s="347">
        <v>7.9153687828367186E-5</v>
      </c>
      <c r="E15" s="347">
        <v>5.041267356281488E-7</v>
      </c>
      <c r="F15" s="347">
        <v>7.052208380164405E-5</v>
      </c>
      <c r="G15" s="347">
        <v>7.2240363390918875E-4</v>
      </c>
      <c r="H15" s="347">
        <v>1.1551112637915525E-2</v>
      </c>
      <c r="I15" s="347">
        <v>0</v>
      </c>
      <c r="J15" s="347">
        <v>0</v>
      </c>
      <c r="K15" s="347">
        <v>1.9052821790625051E-6</v>
      </c>
      <c r="L15" s="347">
        <v>1.6152310513890049E-5</v>
      </c>
      <c r="M15" s="347">
        <v>0</v>
      </c>
      <c r="N15" s="347">
        <v>0</v>
      </c>
      <c r="O15" s="347">
        <v>4.0195848916842587E-2</v>
      </c>
      <c r="P15" s="347">
        <v>0.1429395533502256</v>
      </c>
      <c r="Q15" s="347">
        <v>8.1555016116862343E-4</v>
      </c>
      <c r="R15" s="347">
        <v>4.1301115727069397E-3</v>
      </c>
      <c r="S15" s="347">
        <v>3.3994282015261345E-4</v>
      </c>
      <c r="T15" s="347">
        <v>2.2086572603409671E-4</v>
      </c>
      <c r="U15" s="347">
        <v>1.4974521611055972E-4</v>
      </c>
      <c r="V15" s="347">
        <v>1.1642357696929968E-3</v>
      </c>
      <c r="W15" s="347">
        <v>0</v>
      </c>
      <c r="X15" s="347">
        <v>0</v>
      </c>
      <c r="Y15" s="347">
        <v>0</v>
      </c>
      <c r="Z15" s="347">
        <v>0</v>
      </c>
      <c r="AA15" s="347">
        <v>1.6458060746702215E-5</v>
      </c>
      <c r="AB15" s="347">
        <v>1.4521048623005261E-6</v>
      </c>
      <c r="AC15" s="347">
        <v>1.0919456599108169E-4</v>
      </c>
      <c r="AD15" s="347">
        <v>0</v>
      </c>
      <c r="AE15" s="347">
        <v>0</v>
      </c>
      <c r="AF15" s="347">
        <v>2.6241631990224393E-4</v>
      </c>
      <c r="AG15" s="347">
        <v>8.3480607392620275E-3</v>
      </c>
      <c r="AH15" s="347">
        <v>1.1766884935118704E-3</v>
      </c>
      <c r="AI15" s="347">
        <v>1.8383801244845969E-4</v>
      </c>
      <c r="AJ15" s="347">
        <v>8.4479400142903575E-6</v>
      </c>
      <c r="AK15" s="347">
        <v>0</v>
      </c>
      <c r="AL15" s="347">
        <v>7.0856957223348893E-4</v>
      </c>
      <c r="AM15" s="347">
        <v>0</v>
      </c>
      <c r="AN15" s="347">
        <v>0</v>
      </c>
      <c r="AO15" s="347">
        <v>3.1760735790379147E-5</v>
      </c>
      <c r="AP15" s="347">
        <v>0</v>
      </c>
      <c r="AQ15" s="347">
        <v>0</v>
      </c>
      <c r="AR15" s="347">
        <v>2.4647135181320757E-5</v>
      </c>
      <c r="AS15" s="347">
        <v>1.2809567530394099E-4</v>
      </c>
      <c r="AT15" s="347">
        <v>3.1735125251842967E-4</v>
      </c>
      <c r="AU15" s="347">
        <v>3.1898209269974036E-5</v>
      </c>
      <c r="AV15" s="347">
        <v>5.5206850731106313E-4</v>
      </c>
      <c r="AW15" s="347">
        <v>4.5645056517405161E-4</v>
      </c>
      <c r="AX15" s="347">
        <v>9.1667126488185233E-4</v>
      </c>
      <c r="AY15" s="347">
        <v>5.0867540246963037E-5</v>
      </c>
      <c r="AZ15" s="347">
        <v>0</v>
      </c>
      <c r="BA15" s="347">
        <v>1.7277715544248039E-3</v>
      </c>
      <c r="BB15" s="347">
        <v>0</v>
      </c>
      <c r="BC15" s="347">
        <v>0</v>
      </c>
      <c r="BD15" s="347">
        <v>3.4924680136731669E-4</v>
      </c>
      <c r="BE15" s="347">
        <v>0</v>
      </c>
      <c r="BF15" s="347">
        <v>0</v>
      </c>
      <c r="BG15" s="347">
        <v>0</v>
      </c>
      <c r="BH15" s="347">
        <v>6.0503617464102277E-4</v>
      </c>
      <c r="BI15" s="347">
        <v>6.5055762081784388E-3</v>
      </c>
      <c r="BJ15" s="347">
        <v>1.7330211157534905E-4</v>
      </c>
      <c r="BK15" s="347">
        <v>1.177627360329502E-2</v>
      </c>
      <c r="BL15" s="347">
        <v>9.2645110551351644E-6</v>
      </c>
      <c r="BM15" s="347">
        <v>4.7281719279104956E-4</v>
      </c>
      <c r="BN15" s="347">
        <v>2.594943860319682E-3</v>
      </c>
      <c r="BO15" s="347">
        <v>6.1460582813944846E-4</v>
      </c>
      <c r="BP15" s="347">
        <v>2.5168551999403375E-4</v>
      </c>
      <c r="BQ15" s="347">
        <v>0</v>
      </c>
      <c r="BR15" s="347">
        <v>0</v>
      </c>
      <c r="BS15" s="347">
        <v>5.6960190919962718E-5</v>
      </c>
      <c r="BT15" s="347">
        <v>8.1400872096694136E-5</v>
      </c>
      <c r="BU15" s="347">
        <v>1.391097410174022E-4</v>
      </c>
      <c r="BV15" s="347">
        <v>5.5406564133181933E-6</v>
      </c>
      <c r="BW15" s="347">
        <v>1.0108836791313679E-6</v>
      </c>
      <c r="BX15" s="347">
        <v>0</v>
      </c>
      <c r="BY15" s="347">
        <v>0</v>
      </c>
      <c r="BZ15" s="347">
        <v>5.8385336351053857E-4</v>
      </c>
      <c r="CA15" s="347">
        <v>7.1165102491406923E-5</v>
      </c>
      <c r="CB15" s="347">
        <v>1.6838775295518195E-5</v>
      </c>
      <c r="CC15" s="347">
        <v>2.6659615504261804E-3</v>
      </c>
      <c r="CD15" s="347">
        <v>3.418814044488095E-5</v>
      </c>
      <c r="CE15" s="347">
        <v>1.4728470132766637E-4</v>
      </c>
      <c r="CF15" s="347">
        <v>4.8538770932344963E-4</v>
      </c>
      <c r="CG15" s="347">
        <v>1.7341060048861492E-3</v>
      </c>
      <c r="CH15" s="347">
        <v>3.174722049014452E-5</v>
      </c>
      <c r="CI15" s="347">
        <v>3.6676439715302805E-6</v>
      </c>
      <c r="CJ15" s="347">
        <v>2.5871355332393556E-6</v>
      </c>
      <c r="CK15" s="347">
        <v>2.1374383774024972E-4</v>
      </c>
      <c r="CL15" s="347">
        <v>7.1368163375999599E-7</v>
      </c>
      <c r="CM15" s="347">
        <v>7.9279142885054955E-5</v>
      </c>
      <c r="CN15" s="347">
        <v>8.2034476314492088E-5</v>
      </c>
      <c r="CO15" s="347">
        <v>2.479515528379249E-6</v>
      </c>
      <c r="CP15" s="347">
        <v>0</v>
      </c>
      <c r="CQ15" s="347">
        <v>7.0085101001558846E-5</v>
      </c>
      <c r="CR15" s="347">
        <v>2.4968645997387206E-3</v>
      </c>
      <c r="CS15" s="347">
        <v>7.8668435377027073E-5</v>
      </c>
      <c r="CT15" s="347">
        <v>5.9436680616108962E-5</v>
      </c>
      <c r="CU15" s="347">
        <v>1.7349904077227458E-4</v>
      </c>
      <c r="CV15" s="347">
        <v>1.16610877407912E-4</v>
      </c>
      <c r="CW15" s="347">
        <v>0</v>
      </c>
      <c r="CX15" s="347">
        <v>1.8387192028187383E-5</v>
      </c>
      <c r="CY15" s="347">
        <v>2.6276834897858765E-4</v>
      </c>
      <c r="CZ15" s="347">
        <v>9.1152519728852541E-4</v>
      </c>
      <c r="DA15" s="347">
        <v>4.8213946494733596E-7</v>
      </c>
      <c r="DB15" s="347">
        <v>1.1260237624207315E-4</v>
      </c>
      <c r="DC15" s="347">
        <v>2.3592632133938004E-3</v>
      </c>
      <c r="DD15" s="347">
        <v>0</v>
      </c>
      <c r="DE15" s="347">
        <v>2.8096265714917806E-4</v>
      </c>
      <c r="DF15" s="347">
        <v>1.4186084513672575E-2</v>
      </c>
      <c r="DG15" s="347">
        <v>6.586392004205093E-5</v>
      </c>
      <c r="DH15" s="347">
        <v>1.0303301534706614E-3</v>
      </c>
    </row>
    <row r="16" spans="2:113" x14ac:dyDescent="0.15">
      <c r="B16" s="10" t="s">
        <v>144</v>
      </c>
      <c r="C16" s="4" t="s">
        <v>897</v>
      </c>
      <c r="D16" s="347">
        <v>4.8275120332825173E-3</v>
      </c>
      <c r="E16" s="347">
        <v>1.114578382770598E-4</v>
      </c>
      <c r="F16" s="347">
        <v>5.0593298513054458E-3</v>
      </c>
      <c r="G16" s="347">
        <v>1.7731725559589178E-4</v>
      </c>
      <c r="H16" s="347">
        <v>4.915207752006193E-3</v>
      </c>
      <c r="I16" s="347">
        <v>3.8669760247486465E-3</v>
      </c>
      <c r="J16" s="347">
        <v>1.540041067761807E-3</v>
      </c>
      <c r="K16" s="347">
        <v>1.0802720403214638E-3</v>
      </c>
      <c r="L16" s="347">
        <v>2.7591579699089478E-4</v>
      </c>
      <c r="M16" s="347">
        <v>4.7424394318030619E-6</v>
      </c>
      <c r="N16" s="347">
        <v>0</v>
      </c>
      <c r="O16" s="347">
        <v>2.2216906056348059E-3</v>
      </c>
      <c r="P16" s="347">
        <v>2.5256488505246026E-2</v>
      </c>
      <c r="Q16" s="347">
        <v>1.1185684099355119E-3</v>
      </c>
      <c r="R16" s="347">
        <v>1.7330052624411683E-3</v>
      </c>
      <c r="S16" s="347">
        <v>1.1107150085433355E-3</v>
      </c>
      <c r="T16" s="347">
        <v>1.0953137025772552E-3</v>
      </c>
      <c r="U16" s="347">
        <v>4.2174618836935416E-4</v>
      </c>
      <c r="V16" s="347">
        <v>6.1386976947448921E-3</v>
      </c>
      <c r="W16" s="347">
        <v>8.9042517230983277E-4</v>
      </c>
      <c r="X16" s="347">
        <v>0</v>
      </c>
      <c r="Y16" s="347">
        <v>5.4925100216533167E-4</v>
      </c>
      <c r="Z16" s="347">
        <v>3.426769637258593E-4</v>
      </c>
      <c r="AA16" s="347">
        <v>1.2919577686161239E-3</v>
      </c>
      <c r="AB16" s="347">
        <v>1.8332823886544143E-3</v>
      </c>
      <c r="AC16" s="347">
        <v>7.7564239230855131E-4</v>
      </c>
      <c r="AD16" s="347">
        <v>0</v>
      </c>
      <c r="AE16" s="347">
        <v>1.7608673134689085E-3</v>
      </c>
      <c r="AF16" s="347">
        <v>8.638202870946206E-4</v>
      </c>
      <c r="AG16" s="347">
        <v>1.4454962356427949E-3</v>
      </c>
      <c r="AH16" s="347">
        <v>1.3074316594576339E-3</v>
      </c>
      <c r="AI16" s="347">
        <v>2.4818131680542058E-3</v>
      </c>
      <c r="AJ16" s="347">
        <v>6.6694263270713344E-4</v>
      </c>
      <c r="AK16" s="347">
        <v>2.7061536409200924E-3</v>
      </c>
      <c r="AL16" s="347">
        <v>1.3112068163922039E-3</v>
      </c>
      <c r="AM16" s="347">
        <v>3.1019987908170098E-4</v>
      </c>
      <c r="AN16" s="347">
        <v>2.9031840583714885E-4</v>
      </c>
      <c r="AO16" s="347">
        <v>1.1089790246807385E-3</v>
      </c>
      <c r="AP16" s="347">
        <v>4.6238192747209196E-4</v>
      </c>
      <c r="AQ16" s="347">
        <v>2.0342072287588082E-5</v>
      </c>
      <c r="AR16" s="347">
        <v>3.2862846908427676E-4</v>
      </c>
      <c r="AS16" s="347">
        <v>7.1418706119180501E-4</v>
      </c>
      <c r="AT16" s="347">
        <v>9.8553577043567387E-4</v>
      </c>
      <c r="AU16" s="347">
        <v>1.2909914140653382E-3</v>
      </c>
      <c r="AV16" s="347">
        <v>4.6938081404808191E-4</v>
      </c>
      <c r="AW16" s="347">
        <v>7.4399271993900486E-4</v>
      </c>
      <c r="AX16" s="347">
        <v>8.0679600943995503E-4</v>
      </c>
      <c r="AY16" s="347">
        <v>2.8754855306716573E-3</v>
      </c>
      <c r="AZ16" s="347">
        <v>1.3123632364445822E-3</v>
      </c>
      <c r="BA16" s="347">
        <v>3.7593271184188041E-3</v>
      </c>
      <c r="BB16" s="347">
        <v>2.5347471589708928E-4</v>
      </c>
      <c r="BC16" s="347">
        <v>1.5069611404734556E-4</v>
      </c>
      <c r="BD16" s="347">
        <v>6.4595204854662992E-4</v>
      </c>
      <c r="BE16" s="347">
        <v>3.739851129796962E-4</v>
      </c>
      <c r="BF16" s="347">
        <v>0</v>
      </c>
      <c r="BG16" s="347">
        <v>3.3233632436025255E-4</v>
      </c>
      <c r="BH16" s="347">
        <v>4.9645395239288981E-4</v>
      </c>
      <c r="BI16" s="347">
        <v>2.3872002332531524E-3</v>
      </c>
      <c r="BJ16" s="347">
        <v>3.6631631167111697E-4</v>
      </c>
      <c r="BK16" s="347">
        <v>3.2808948521973386E-2</v>
      </c>
      <c r="BL16" s="347">
        <v>6.0528138893549735E-4</v>
      </c>
      <c r="BM16" s="347">
        <v>3.8639877882032333E-3</v>
      </c>
      <c r="BN16" s="347">
        <v>1.6981268527082839E-3</v>
      </c>
      <c r="BO16" s="347">
        <v>1.7061992229001645E-3</v>
      </c>
      <c r="BP16" s="347">
        <v>1.9079864948147217E-3</v>
      </c>
      <c r="BQ16" s="347">
        <v>4.4273255582850376E-4</v>
      </c>
      <c r="BR16" s="347">
        <v>2.6425487000340629E-4</v>
      </c>
      <c r="BS16" s="347">
        <v>9.762711792561052E-4</v>
      </c>
      <c r="BT16" s="347">
        <v>3.3117915671416346E-3</v>
      </c>
      <c r="BU16" s="347">
        <v>2.0569107616978332E-3</v>
      </c>
      <c r="BV16" s="347">
        <v>1.1951027984848151E-3</v>
      </c>
      <c r="BW16" s="347">
        <v>1.6932301625450412E-4</v>
      </c>
      <c r="BX16" s="347">
        <v>2.2873453134543322E-5</v>
      </c>
      <c r="BY16" s="347">
        <v>0</v>
      </c>
      <c r="BZ16" s="347">
        <v>8.3113243511500191E-4</v>
      </c>
      <c r="CA16" s="347">
        <v>7.5126307812425723E-4</v>
      </c>
      <c r="CB16" s="347">
        <v>5.1349012576992292E-4</v>
      </c>
      <c r="CC16" s="347">
        <v>2.4370061593977478E-3</v>
      </c>
      <c r="CD16" s="347">
        <v>8.4227146005115788E-4</v>
      </c>
      <c r="CE16" s="347">
        <v>1.0941149241483788E-4</v>
      </c>
      <c r="CF16" s="347">
        <v>1.5009318972768807E-3</v>
      </c>
      <c r="CG16" s="347">
        <v>4.0179233526709745E-3</v>
      </c>
      <c r="CH16" s="347">
        <v>1.4750247058497917E-3</v>
      </c>
      <c r="CI16" s="347">
        <v>3.6254660658576821E-4</v>
      </c>
      <c r="CJ16" s="347">
        <v>3.1660071088016615E-4</v>
      </c>
      <c r="CK16" s="347">
        <v>4.7948362726873202E-4</v>
      </c>
      <c r="CL16" s="347">
        <v>6.4338399283463642E-4</v>
      </c>
      <c r="CM16" s="347">
        <v>8.2961786941651062E-4</v>
      </c>
      <c r="CN16" s="347">
        <v>5.5540025390968502E-3</v>
      </c>
      <c r="CO16" s="347">
        <v>9.2155327138095423E-5</v>
      </c>
      <c r="CP16" s="347">
        <v>7.9603070220301707E-4</v>
      </c>
      <c r="CQ16" s="347">
        <v>2.6288829168446565E-3</v>
      </c>
      <c r="CR16" s="347">
        <v>1.1521593594389867E-2</v>
      </c>
      <c r="CS16" s="347">
        <v>5.3788719414718548E-3</v>
      </c>
      <c r="CT16" s="347">
        <v>2.6551202248482017E-3</v>
      </c>
      <c r="CU16" s="347">
        <v>3.453650161607788E-2</v>
      </c>
      <c r="CV16" s="347">
        <v>3.0779494304083162E-3</v>
      </c>
      <c r="CW16" s="347">
        <v>6.3591500034753493E-5</v>
      </c>
      <c r="CX16" s="347">
        <v>5.1356701694570898E-4</v>
      </c>
      <c r="CY16" s="347">
        <v>1.5216078177640467E-3</v>
      </c>
      <c r="CZ16" s="347">
        <v>5.0074881669796871E-3</v>
      </c>
      <c r="DA16" s="347">
        <v>1.1215367520449944E-3</v>
      </c>
      <c r="DB16" s="347">
        <v>1.0531003187591984E-2</v>
      </c>
      <c r="DC16" s="347">
        <v>3.0109031959066578E-3</v>
      </c>
      <c r="DD16" s="347">
        <v>8.3350315362572622E-3</v>
      </c>
      <c r="DE16" s="347">
        <v>2.7638400644008033E-3</v>
      </c>
      <c r="DF16" s="347">
        <v>5.2891954614689689E-3</v>
      </c>
      <c r="DG16" s="347">
        <v>1.3788930357190661E-4</v>
      </c>
      <c r="DH16" s="347">
        <v>2.211647065732333E-3</v>
      </c>
    </row>
    <row r="17" spans="2:112" x14ac:dyDescent="0.15">
      <c r="B17" s="10" t="s">
        <v>150</v>
      </c>
      <c r="C17" s="4" t="s">
        <v>898</v>
      </c>
      <c r="D17" s="347">
        <v>1.7533051763766173E-4</v>
      </c>
      <c r="E17" s="347">
        <v>1.5286955812375028E-3</v>
      </c>
      <c r="F17" s="347">
        <v>2.5186458500587159E-6</v>
      </c>
      <c r="G17" s="347">
        <v>1.423500009121258E-2</v>
      </c>
      <c r="H17" s="347">
        <v>9.7325980958835249E-4</v>
      </c>
      <c r="I17" s="347">
        <v>6.1871616395978342E-4</v>
      </c>
      <c r="J17" s="347">
        <v>2.5667351129363451E-4</v>
      </c>
      <c r="K17" s="347">
        <v>4.236383447541992E-4</v>
      </c>
      <c r="L17" s="347">
        <v>2.7700822378893565E-4</v>
      </c>
      <c r="M17" s="347">
        <v>2.3749082799040446E-3</v>
      </c>
      <c r="N17" s="347">
        <v>0</v>
      </c>
      <c r="O17" s="347">
        <v>9.3744381100108247E-5</v>
      </c>
      <c r="P17" s="347">
        <v>2.0608914148019563E-4</v>
      </c>
      <c r="Q17" s="347">
        <v>7.8792351832079707E-2</v>
      </c>
      <c r="R17" s="347">
        <v>0.17002292640976899</v>
      </c>
      <c r="S17" s="347">
        <v>0.12735348681493924</v>
      </c>
      <c r="T17" s="347">
        <v>2.5365752515446515E-3</v>
      </c>
      <c r="U17" s="347">
        <v>3.761715573791838E-5</v>
      </c>
      <c r="V17" s="347">
        <v>2.4582104228121929E-4</v>
      </c>
      <c r="W17" s="347">
        <v>3.2628258421027215E-7</v>
      </c>
      <c r="X17" s="347">
        <v>0</v>
      </c>
      <c r="Y17" s="347">
        <v>6.5984022364888476E-5</v>
      </c>
      <c r="Z17" s="347">
        <v>3.7793700866869263E-5</v>
      </c>
      <c r="AA17" s="347">
        <v>0</v>
      </c>
      <c r="AB17" s="347">
        <v>0</v>
      </c>
      <c r="AC17" s="347">
        <v>4.7445490140339834E-4</v>
      </c>
      <c r="AD17" s="347">
        <v>0</v>
      </c>
      <c r="AE17" s="347">
        <v>0</v>
      </c>
      <c r="AF17" s="347">
        <v>3.1565732097663536E-4</v>
      </c>
      <c r="AG17" s="347">
        <v>9.5741575950683617E-6</v>
      </c>
      <c r="AH17" s="347">
        <v>2.5059106806271311E-4</v>
      </c>
      <c r="AI17" s="347">
        <v>2.9151456259684325E-3</v>
      </c>
      <c r="AJ17" s="347">
        <v>4.0016557962428008E-5</v>
      </c>
      <c r="AK17" s="347">
        <v>1.2654126884302404E-2</v>
      </c>
      <c r="AL17" s="347">
        <v>8.6511401261065519E-4</v>
      </c>
      <c r="AM17" s="347">
        <v>0</v>
      </c>
      <c r="AN17" s="347">
        <v>2.0986872711119197E-5</v>
      </c>
      <c r="AO17" s="347">
        <v>9.5282207371137433E-5</v>
      </c>
      <c r="AP17" s="347">
        <v>0</v>
      </c>
      <c r="AQ17" s="347">
        <v>0</v>
      </c>
      <c r="AR17" s="347">
        <v>1.9717708145056606E-4</v>
      </c>
      <c r="AS17" s="347">
        <v>2.5840976733102284E-3</v>
      </c>
      <c r="AT17" s="347">
        <v>5.3668269921312416E-4</v>
      </c>
      <c r="AU17" s="347">
        <v>1.0987160970768835E-4</v>
      </c>
      <c r="AV17" s="347">
        <v>6.9760776256908656E-5</v>
      </c>
      <c r="AW17" s="347">
        <v>1.8084412249368131E-4</v>
      </c>
      <c r="AX17" s="347">
        <v>2.4095450754802043E-5</v>
      </c>
      <c r="AY17" s="347">
        <v>1.2524718798585566E-4</v>
      </c>
      <c r="AZ17" s="347">
        <v>9.4955007388538879E-5</v>
      </c>
      <c r="BA17" s="347">
        <v>2.8479750897112153E-4</v>
      </c>
      <c r="BB17" s="347">
        <v>1.152157799532224E-5</v>
      </c>
      <c r="BC17" s="347">
        <v>1.7109602468257576E-5</v>
      </c>
      <c r="BD17" s="347">
        <v>3.2231373577514691E-5</v>
      </c>
      <c r="BE17" s="347">
        <v>0</v>
      </c>
      <c r="BF17" s="347">
        <v>0</v>
      </c>
      <c r="BG17" s="347">
        <v>0</v>
      </c>
      <c r="BH17" s="347">
        <v>1.3773181211340356E-4</v>
      </c>
      <c r="BI17" s="347">
        <v>7.270938115022961E-3</v>
      </c>
      <c r="BJ17" s="347">
        <v>4.5994873214310647E-5</v>
      </c>
      <c r="BK17" s="347">
        <v>1.2761198304661513E-2</v>
      </c>
      <c r="BL17" s="347">
        <v>0</v>
      </c>
      <c r="BM17" s="347">
        <v>6.932544153356858E-2</v>
      </c>
      <c r="BN17" s="347">
        <v>1.7125146978870871E-2</v>
      </c>
      <c r="BO17" s="347">
        <v>1.5311094400418611E-3</v>
      </c>
      <c r="BP17" s="347">
        <v>3.294173869799061E-3</v>
      </c>
      <c r="BQ17" s="347">
        <v>3.7126253110416818E-5</v>
      </c>
      <c r="BR17" s="347">
        <v>7.6374239885377534E-6</v>
      </c>
      <c r="BS17" s="347">
        <v>0</v>
      </c>
      <c r="BT17" s="347">
        <v>1.2822094411412441E-5</v>
      </c>
      <c r="BU17" s="347">
        <v>3.9966701973172426E-4</v>
      </c>
      <c r="BV17" s="347">
        <v>6.9566019411661763E-5</v>
      </c>
      <c r="BW17" s="347">
        <v>0</v>
      </c>
      <c r="BX17" s="347">
        <v>1.9275381854952238E-6</v>
      </c>
      <c r="BY17" s="347">
        <v>5.4305060463504413E-6</v>
      </c>
      <c r="BZ17" s="347">
        <v>3.4344315500619914E-6</v>
      </c>
      <c r="CA17" s="347">
        <v>1.2976362258509897E-6</v>
      </c>
      <c r="CB17" s="347">
        <v>0</v>
      </c>
      <c r="CC17" s="347">
        <v>2.4264294157904561E-4</v>
      </c>
      <c r="CD17" s="347">
        <v>3.1080127677164497E-6</v>
      </c>
      <c r="CE17" s="347">
        <v>0</v>
      </c>
      <c r="CF17" s="347">
        <v>6.8095654366250946E-4</v>
      </c>
      <c r="CG17" s="347">
        <v>2.163396939809866E-4</v>
      </c>
      <c r="CH17" s="347">
        <v>3.4189314374001794E-5</v>
      </c>
      <c r="CI17" s="347">
        <v>3.9793937091103543E-5</v>
      </c>
      <c r="CJ17" s="347">
        <v>4.4628087948378886E-5</v>
      </c>
      <c r="CK17" s="347">
        <v>8.7178841321587641E-6</v>
      </c>
      <c r="CL17" s="347">
        <v>2.9260946984159835E-5</v>
      </c>
      <c r="CM17" s="347">
        <v>7.9790621226248862E-5</v>
      </c>
      <c r="CN17" s="347">
        <v>3.3084502078687508E-5</v>
      </c>
      <c r="CO17" s="347">
        <v>0</v>
      </c>
      <c r="CP17" s="347">
        <v>1.6597033915362387E-4</v>
      </c>
      <c r="CQ17" s="347">
        <v>1.2575077930901707E-6</v>
      </c>
      <c r="CR17" s="347">
        <v>2.4240069246867006E-4</v>
      </c>
      <c r="CS17" s="347">
        <v>3.937080765845634E-5</v>
      </c>
      <c r="CT17" s="347">
        <v>2.3926857203924377E-5</v>
      </c>
      <c r="CU17" s="347">
        <v>2.1608105077904692E-4</v>
      </c>
      <c r="CV17" s="347">
        <v>3.2535499042103214E-5</v>
      </c>
      <c r="CW17" s="347">
        <v>0</v>
      </c>
      <c r="CX17" s="347">
        <v>1.3471804060256102E-5</v>
      </c>
      <c r="CY17" s="347">
        <v>3.1437181333989026E-4</v>
      </c>
      <c r="CZ17" s="347">
        <v>2.3923513416477973E-4</v>
      </c>
      <c r="DA17" s="347">
        <v>6.5024542505897373E-4</v>
      </c>
      <c r="DB17" s="347">
        <v>2.3669479087619458E-4</v>
      </c>
      <c r="DC17" s="347">
        <v>3.5349545840893272E-4</v>
      </c>
      <c r="DD17" s="347">
        <v>0</v>
      </c>
      <c r="DE17" s="347">
        <v>6.5204148507287023E-4</v>
      </c>
      <c r="DF17" s="347">
        <v>0</v>
      </c>
      <c r="DG17" s="347">
        <v>1.4022641041210842E-5</v>
      </c>
      <c r="DH17" s="347">
        <v>4.1534440614501003E-3</v>
      </c>
    </row>
    <row r="18" spans="2:112" x14ac:dyDescent="0.15">
      <c r="B18" s="10" t="s">
        <v>151</v>
      </c>
      <c r="C18" s="4" t="s">
        <v>899</v>
      </c>
      <c r="D18" s="347">
        <v>0</v>
      </c>
      <c r="E18" s="347">
        <v>0</v>
      </c>
      <c r="F18" s="347">
        <v>9.4449219377201849E-6</v>
      </c>
      <c r="G18" s="347">
        <v>3.205818146438757E-4</v>
      </c>
      <c r="H18" s="347">
        <v>3.9758798184434023E-4</v>
      </c>
      <c r="I18" s="347">
        <v>2.9389017788089716E-3</v>
      </c>
      <c r="J18" s="347">
        <v>1.2833675564681725E-4</v>
      </c>
      <c r="K18" s="347">
        <v>2.1047629276896518E-4</v>
      </c>
      <c r="L18" s="347">
        <v>3.1313633860985879E-4</v>
      </c>
      <c r="M18" s="347">
        <v>1.8442820012567464E-6</v>
      </c>
      <c r="N18" s="347">
        <v>0</v>
      </c>
      <c r="O18" s="347">
        <v>9.4205419039944838E-4</v>
      </c>
      <c r="P18" s="347">
        <v>9.2079571545959204E-4</v>
      </c>
      <c r="Q18" s="347">
        <v>5.3234220586191334E-4</v>
      </c>
      <c r="R18" s="347">
        <v>2.9405125890053969E-2</v>
      </c>
      <c r="S18" s="347">
        <v>1.1001341865274122E-3</v>
      </c>
      <c r="T18" s="347">
        <v>1.0547465284077271E-3</v>
      </c>
      <c r="U18" s="347">
        <v>4.02937610500395E-4</v>
      </c>
      <c r="V18" s="347">
        <v>9.4914235769692995E-4</v>
      </c>
      <c r="W18" s="347">
        <v>7.6545894255729849E-4</v>
      </c>
      <c r="X18" s="347">
        <v>0</v>
      </c>
      <c r="Y18" s="347">
        <v>5.0042282561531422E-4</v>
      </c>
      <c r="Z18" s="347">
        <v>9.2119506638072956E-4</v>
      </c>
      <c r="AA18" s="347">
        <v>1.0016974245379213E-3</v>
      </c>
      <c r="AB18" s="347">
        <v>1.9218607852547465E-3</v>
      </c>
      <c r="AC18" s="347">
        <v>7.5082544549239644E-4</v>
      </c>
      <c r="AD18" s="347">
        <v>0</v>
      </c>
      <c r="AE18" s="347">
        <v>1.9335013638089977E-3</v>
      </c>
      <c r="AF18" s="347">
        <v>7.1366869979493238E-4</v>
      </c>
      <c r="AG18" s="347">
        <v>1.6520964784837438E-3</v>
      </c>
      <c r="AH18" s="347">
        <v>0</v>
      </c>
      <c r="AI18" s="347">
        <v>6.5656433017307039E-5</v>
      </c>
      <c r="AJ18" s="347">
        <v>4.2061848702729885E-4</v>
      </c>
      <c r="AK18" s="347">
        <v>2.80144074095249E-3</v>
      </c>
      <c r="AL18" s="347">
        <v>7.8978435709081576E-4</v>
      </c>
      <c r="AM18" s="347">
        <v>5.6074593526307487E-5</v>
      </c>
      <c r="AN18" s="347">
        <v>1.8188623016303303E-4</v>
      </c>
      <c r="AO18" s="347">
        <v>9.87229537484285E-4</v>
      </c>
      <c r="AP18" s="347">
        <v>0</v>
      </c>
      <c r="AQ18" s="347">
        <v>1.0781298312421683E-4</v>
      </c>
      <c r="AR18" s="347">
        <v>5.7509982089748434E-5</v>
      </c>
      <c r="AS18" s="347">
        <v>2.9483473868840049E-4</v>
      </c>
      <c r="AT18" s="347">
        <v>4.5516127654783947E-4</v>
      </c>
      <c r="AU18" s="347">
        <v>4.8467556862988331E-4</v>
      </c>
      <c r="AV18" s="347">
        <v>4.0987242024426526E-4</v>
      </c>
      <c r="AW18" s="347">
        <v>5.4289405572603125E-4</v>
      </c>
      <c r="AX18" s="347">
        <v>4.4215152135061746E-4</v>
      </c>
      <c r="AY18" s="347">
        <v>1.2309944739765056E-3</v>
      </c>
      <c r="AZ18" s="347">
        <v>4.1477858948824449E-4</v>
      </c>
      <c r="BA18" s="347">
        <v>6.2655451973646738E-4</v>
      </c>
      <c r="BB18" s="347">
        <v>2.803583978861745E-4</v>
      </c>
      <c r="BC18" s="347">
        <v>1.4214131281321677E-4</v>
      </c>
      <c r="BD18" s="347">
        <v>1.621503006348256E-3</v>
      </c>
      <c r="BE18" s="347">
        <v>2.6540878985655859E-4</v>
      </c>
      <c r="BF18" s="347">
        <v>0</v>
      </c>
      <c r="BG18" s="347">
        <v>3.3233632436025255E-4</v>
      </c>
      <c r="BH18" s="347">
        <v>5.5548187187006283E-4</v>
      </c>
      <c r="BI18" s="347">
        <v>2.2960857205335666E-3</v>
      </c>
      <c r="BJ18" s="347">
        <v>4.8048215768520947E-4</v>
      </c>
      <c r="BK18" s="347">
        <v>2.2367968090886694E-3</v>
      </c>
      <c r="BL18" s="347">
        <v>4.5293165158438583E-5</v>
      </c>
      <c r="BM18" s="347">
        <v>1.0884840634627063E-2</v>
      </c>
      <c r="BN18" s="347">
        <v>2.1307695472989007E-2</v>
      </c>
      <c r="BO18" s="347">
        <v>4.8281781953642442E-5</v>
      </c>
      <c r="BP18" s="347">
        <v>1.0908433839544853E-4</v>
      </c>
      <c r="BQ18" s="347">
        <v>1.3632569343413866E-3</v>
      </c>
      <c r="BR18" s="347">
        <v>2.6119990040799121E-4</v>
      </c>
      <c r="BS18" s="347">
        <v>4.7875702796030062E-3</v>
      </c>
      <c r="BT18" s="347">
        <v>4.4428557135544108E-3</v>
      </c>
      <c r="BU18" s="347">
        <v>5.3440098965621416E-4</v>
      </c>
      <c r="BV18" s="347">
        <v>2.8511434375765861E-3</v>
      </c>
      <c r="BW18" s="347">
        <v>5.9465232424902714E-4</v>
      </c>
      <c r="BX18" s="347">
        <v>1.6603813929855857E-3</v>
      </c>
      <c r="BY18" s="347">
        <v>1.4126461123203712E-4</v>
      </c>
      <c r="BZ18" s="347">
        <v>2.7132009245489733E-4</v>
      </c>
      <c r="CA18" s="347">
        <v>3.3977580124256183E-4</v>
      </c>
      <c r="CB18" s="347">
        <v>0</v>
      </c>
      <c r="CC18" s="347">
        <v>9.2888695327567972E-4</v>
      </c>
      <c r="CD18" s="347">
        <v>4.0818567682676042E-4</v>
      </c>
      <c r="CE18" s="347">
        <v>1.1361962673848549E-4</v>
      </c>
      <c r="CF18" s="347">
        <v>2.1253384165521921E-3</v>
      </c>
      <c r="CG18" s="347">
        <v>1.178921007079521E-2</v>
      </c>
      <c r="CH18" s="347">
        <v>2.8084079664358614E-4</v>
      </c>
      <c r="CI18" s="347">
        <v>2.6105372878359651E-3</v>
      </c>
      <c r="CJ18" s="347">
        <v>3.0980948010541281E-4</v>
      </c>
      <c r="CK18" s="347">
        <v>1.227820574113146E-3</v>
      </c>
      <c r="CL18" s="347">
        <v>2.7437490409903047E-3</v>
      </c>
      <c r="CM18" s="347">
        <v>1.3707619543996601E-3</v>
      </c>
      <c r="CN18" s="347">
        <v>1.1520329838506358E-3</v>
      </c>
      <c r="CO18" s="347">
        <v>1.1773107064378509E-3</v>
      </c>
      <c r="CP18" s="347">
        <v>6.5437023330216304E-3</v>
      </c>
      <c r="CQ18" s="347">
        <v>1.837281761094394E-3</v>
      </c>
      <c r="CR18" s="347">
        <v>6.781720696666005E-4</v>
      </c>
      <c r="CS18" s="347">
        <v>6.7415556020817349E-3</v>
      </c>
      <c r="CT18" s="347">
        <v>3.1621497748550373E-3</v>
      </c>
      <c r="CU18" s="347">
        <v>2.340855400101019E-2</v>
      </c>
      <c r="CV18" s="347">
        <v>1.9807125304697228E-3</v>
      </c>
      <c r="CW18" s="347">
        <v>2.6767584898349726E-4</v>
      </c>
      <c r="CX18" s="347">
        <v>1.2124623654230492E-4</v>
      </c>
      <c r="CY18" s="347">
        <v>1.6282501045956905E-3</v>
      </c>
      <c r="CZ18" s="347">
        <v>1.7654766178946449E-3</v>
      </c>
      <c r="DA18" s="347">
        <v>2.2850196375404073E-3</v>
      </c>
      <c r="DB18" s="347">
        <v>5.4003180442626915E-4</v>
      </c>
      <c r="DC18" s="347">
        <v>3.9785125796725097E-3</v>
      </c>
      <c r="DD18" s="347">
        <v>9.0570822609496358E-5</v>
      </c>
      <c r="DE18" s="347">
        <v>1.9213683339268236E-3</v>
      </c>
      <c r="DF18" s="347">
        <v>0</v>
      </c>
      <c r="DG18" s="347">
        <v>7.648713295205914E-5</v>
      </c>
      <c r="DH18" s="347">
        <v>2.0332181443201503E-3</v>
      </c>
    </row>
    <row r="19" spans="2:112" x14ac:dyDescent="0.15">
      <c r="B19" s="12" t="s">
        <v>153</v>
      </c>
      <c r="C19" s="357" t="s">
        <v>900</v>
      </c>
      <c r="D19" s="673">
        <v>1.5446344037071854E-4</v>
      </c>
      <c r="E19" s="673">
        <v>0</v>
      </c>
      <c r="F19" s="673">
        <v>1.7756453242913947E-4</v>
      </c>
      <c r="G19" s="673">
        <v>0</v>
      </c>
      <c r="H19" s="673">
        <v>1.7082944481834511E-4</v>
      </c>
      <c r="I19" s="673">
        <v>0</v>
      </c>
      <c r="J19" s="673">
        <v>0</v>
      </c>
      <c r="K19" s="673">
        <v>2.9704037827793756E-5</v>
      </c>
      <c r="L19" s="673">
        <v>4.6272077945588406E-5</v>
      </c>
      <c r="M19" s="673">
        <v>3.3724013737266219E-5</v>
      </c>
      <c r="N19" s="673">
        <v>0</v>
      </c>
      <c r="O19" s="673">
        <v>2.9035144922153742E-3</v>
      </c>
      <c r="P19" s="673">
        <v>8.13347530585302E-4</v>
      </c>
      <c r="Q19" s="673">
        <v>2.6075100664025188E-3</v>
      </c>
      <c r="R19" s="673">
        <v>3.3876615248580855E-3</v>
      </c>
      <c r="S19" s="673">
        <v>0.33098764648334172</v>
      </c>
      <c r="T19" s="673">
        <v>0.284206861036018</v>
      </c>
      <c r="U19" s="673">
        <v>6.7801306183392321E-2</v>
      </c>
      <c r="V19" s="673">
        <v>0</v>
      </c>
      <c r="W19" s="673">
        <v>0</v>
      </c>
      <c r="X19" s="673">
        <v>0</v>
      </c>
      <c r="Y19" s="673">
        <v>0</v>
      </c>
      <c r="Z19" s="673">
        <v>2.4196414074543113E-4</v>
      </c>
      <c r="AA19" s="673">
        <v>5.3239208187735601E-2</v>
      </c>
      <c r="AB19" s="673">
        <v>4.3853566841475893E-3</v>
      </c>
      <c r="AC19" s="673">
        <v>1.9876118313665904E-4</v>
      </c>
      <c r="AD19" s="673">
        <v>0</v>
      </c>
      <c r="AE19" s="673">
        <v>0</v>
      </c>
      <c r="AF19" s="673">
        <v>1.289748295689752E-3</v>
      </c>
      <c r="AG19" s="673">
        <v>1.5740922892355025E-3</v>
      </c>
      <c r="AH19" s="673">
        <v>0</v>
      </c>
      <c r="AI19" s="673">
        <v>2.0484807101399796E-2</v>
      </c>
      <c r="AJ19" s="673">
        <v>0</v>
      </c>
      <c r="AK19" s="673">
        <v>1.0233834543479503E-2</v>
      </c>
      <c r="AL19" s="673">
        <v>6.3559396844864457E-4</v>
      </c>
      <c r="AM19" s="673">
        <v>0</v>
      </c>
      <c r="AN19" s="673">
        <v>1.1892561202967544E-4</v>
      </c>
      <c r="AO19" s="673">
        <v>0</v>
      </c>
      <c r="AP19" s="673">
        <v>7.7063654578681993E-5</v>
      </c>
      <c r="AQ19" s="673">
        <v>0</v>
      </c>
      <c r="AR19" s="673">
        <v>6.5725693816855353E-5</v>
      </c>
      <c r="AS19" s="673">
        <v>1.560047889176488E-4</v>
      </c>
      <c r="AT19" s="673">
        <v>5.4541713735583328E-4</v>
      </c>
      <c r="AU19" s="673">
        <v>2.6670447195172736E-4</v>
      </c>
      <c r="AV19" s="673">
        <v>1.1634225305465277E-4</v>
      </c>
      <c r="AW19" s="673">
        <v>1.1248504419106977E-4</v>
      </c>
      <c r="AX19" s="673">
        <v>5.3226850717357714E-4</v>
      </c>
      <c r="AY19" s="673">
        <v>1.8165363817082133E-3</v>
      </c>
      <c r="AZ19" s="673">
        <v>2.3412786896397945E-3</v>
      </c>
      <c r="BA19" s="673">
        <v>1.7847310562190283E-3</v>
      </c>
      <c r="BB19" s="673">
        <v>2.6883681989085224E-5</v>
      </c>
      <c r="BC19" s="673">
        <v>8.9496382141655002E-5</v>
      </c>
      <c r="BD19" s="673">
        <v>4.6647186554307215E-4</v>
      </c>
      <c r="BE19" s="673">
        <v>3.4985704117455451E-4</v>
      </c>
      <c r="BF19" s="673">
        <v>0</v>
      </c>
      <c r="BG19" s="673">
        <v>0</v>
      </c>
      <c r="BH19" s="673">
        <v>4.4380250569874479E-4</v>
      </c>
      <c r="BI19" s="673">
        <v>0</v>
      </c>
      <c r="BJ19" s="673">
        <v>0</v>
      </c>
      <c r="BK19" s="673">
        <v>1.7781477965438098E-2</v>
      </c>
      <c r="BL19" s="673">
        <v>5.4557676213573742E-5</v>
      </c>
      <c r="BM19" s="673">
        <v>5.281202272927007E-3</v>
      </c>
      <c r="BN19" s="673">
        <v>4.549847183788377E-3</v>
      </c>
      <c r="BO19" s="673">
        <v>6.0731801199550247E-7</v>
      </c>
      <c r="BP19" s="673">
        <v>9.8942710562765117E-7</v>
      </c>
      <c r="BQ19" s="673">
        <v>0</v>
      </c>
      <c r="BR19" s="673">
        <v>0</v>
      </c>
      <c r="BS19" s="673">
        <v>2.6493112055796614E-7</v>
      </c>
      <c r="BT19" s="673">
        <v>3.4308816258415715E-4</v>
      </c>
      <c r="BU19" s="673">
        <v>-4.5169891600017206E-5</v>
      </c>
      <c r="BV19" s="673">
        <v>3.9383433515676895E-4</v>
      </c>
      <c r="BW19" s="673">
        <v>0</v>
      </c>
      <c r="BX19" s="673">
        <v>0</v>
      </c>
      <c r="BY19" s="673">
        <v>7.0132127427538924E-5</v>
      </c>
      <c r="BZ19" s="673">
        <v>0</v>
      </c>
      <c r="CA19" s="673">
        <v>3.0337369027526827E-4</v>
      </c>
      <c r="CB19" s="673">
        <v>0</v>
      </c>
      <c r="CC19" s="673">
        <v>5.1017233870465999E-5</v>
      </c>
      <c r="CD19" s="673">
        <v>6.0088246842518029E-5</v>
      </c>
      <c r="CE19" s="673">
        <v>4.2922970101205628E-4</v>
      </c>
      <c r="CF19" s="673">
        <v>4.3154737360480483E-3</v>
      </c>
      <c r="CG19" s="673">
        <v>4.3189743726083712E-4</v>
      </c>
      <c r="CH19" s="673">
        <v>0</v>
      </c>
      <c r="CI19" s="673">
        <v>1.0461954428790124E-4</v>
      </c>
      <c r="CJ19" s="673">
        <v>3.2339194165491946E-7</v>
      </c>
      <c r="CK19" s="673">
        <v>2.7386610295167318E-3</v>
      </c>
      <c r="CL19" s="673">
        <v>2.0732451460727885E-4</v>
      </c>
      <c r="CM19" s="673">
        <v>8.7124709160628241E-2</v>
      </c>
      <c r="CN19" s="673">
        <v>1.9380284450386094E-4</v>
      </c>
      <c r="CO19" s="673">
        <v>1.9773217999739926E-3</v>
      </c>
      <c r="CP19" s="673">
        <v>7.5697982816955505E-3</v>
      </c>
      <c r="CQ19" s="673">
        <v>4.1916926436339025E-7</v>
      </c>
      <c r="CR19" s="673">
        <v>5.0317618223033383E-3</v>
      </c>
      <c r="CS19" s="673">
        <v>1.2174946598768367E-3</v>
      </c>
      <c r="CT19" s="673">
        <v>7.4587538605307721E-4</v>
      </c>
      <c r="CU19" s="673">
        <v>3.0237757105872919E-3</v>
      </c>
      <c r="CV19" s="673">
        <v>0</v>
      </c>
      <c r="CW19" s="673">
        <v>2.0704209313640674E-6</v>
      </c>
      <c r="CX19" s="673">
        <v>1.3307957794658393E-4</v>
      </c>
      <c r="CY19" s="673">
        <v>4.9741427173477983E-3</v>
      </c>
      <c r="CZ19" s="673">
        <v>4.2089649164715357E-4</v>
      </c>
      <c r="DA19" s="673">
        <v>1.6071315498244529E-7</v>
      </c>
      <c r="DB19" s="673">
        <v>6.8148694374170807E-4</v>
      </c>
      <c r="DC19" s="673">
        <v>5.7246000191382891E-4</v>
      </c>
      <c r="DD19" s="673">
        <v>0</v>
      </c>
      <c r="DE19" s="673">
        <v>9.7608508298492223E-5</v>
      </c>
      <c r="DF19" s="673">
        <v>0.12034422527722344</v>
      </c>
      <c r="DG19" s="673">
        <v>2.5856900222959991E-4</v>
      </c>
      <c r="DH19" s="673">
        <v>3.8125795400723471E-3</v>
      </c>
    </row>
    <row r="20" spans="2:112" x14ac:dyDescent="0.15">
      <c r="B20" s="10" t="s">
        <v>154</v>
      </c>
      <c r="C20" s="4" t="s">
        <v>901</v>
      </c>
      <c r="D20" s="347">
        <v>4.1456136030750858E-2</v>
      </c>
      <c r="E20" s="347">
        <v>1.3370357622923285E-3</v>
      </c>
      <c r="F20" s="347">
        <v>3.7733092802654654E-2</v>
      </c>
      <c r="G20" s="347">
        <v>2.6291114070452599E-3</v>
      </c>
      <c r="H20" s="347">
        <v>8.6374175455412579E-4</v>
      </c>
      <c r="I20" s="347">
        <v>0</v>
      </c>
      <c r="J20" s="347">
        <v>0</v>
      </c>
      <c r="K20" s="347">
        <v>4.1827371288375454E-3</v>
      </c>
      <c r="L20" s="347">
        <v>1.9359831653909202E-2</v>
      </c>
      <c r="M20" s="347">
        <v>1.5544662582021149E-4</v>
      </c>
      <c r="N20" s="347">
        <v>0</v>
      </c>
      <c r="O20" s="347">
        <v>2.6899002467577508E-3</v>
      </c>
      <c r="P20" s="347">
        <v>1.8283805885166073E-3</v>
      </c>
      <c r="Q20" s="347">
        <v>4.3281529151797721E-4</v>
      </c>
      <c r="R20" s="347">
        <v>7.2267625260463786E-3</v>
      </c>
      <c r="S20" s="347">
        <v>1.0325797075026711E-3</v>
      </c>
      <c r="T20" s="347">
        <v>1.6632541409506466E-3</v>
      </c>
      <c r="U20" s="347">
        <v>7.1689617954379071E-4</v>
      </c>
      <c r="V20" s="347">
        <v>2.2636020976728941E-3</v>
      </c>
      <c r="W20" s="347">
        <v>8.039602874941106E-4</v>
      </c>
      <c r="X20" s="347">
        <v>0</v>
      </c>
      <c r="Y20" s="347">
        <v>1.392790744078066E-3</v>
      </c>
      <c r="Z20" s="347">
        <v>3.1090069567857536E-3</v>
      </c>
      <c r="AA20" s="347">
        <v>4.7073794203919862E-3</v>
      </c>
      <c r="AB20" s="347">
        <v>2.6123366472786465E-2</v>
      </c>
      <c r="AC20" s="347">
        <v>3.0163870811999219E-3</v>
      </c>
      <c r="AD20" s="347">
        <v>0</v>
      </c>
      <c r="AE20" s="347">
        <v>1.8773952974484687E-4</v>
      </c>
      <c r="AF20" s="347">
        <v>2.5792971868810982E-3</v>
      </c>
      <c r="AG20" s="347">
        <v>2.6031630597959558E-4</v>
      </c>
      <c r="AH20" s="347">
        <v>5.3386792761186714E-4</v>
      </c>
      <c r="AI20" s="347">
        <v>1.7044410011292907E-2</v>
      </c>
      <c r="AJ20" s="347">
        <v>1.0359842228050807E-4</v>
      </c>
      <c r="AK20" s="347">
        <v>1.3683227564652298E-2</v>
      </c>
      <c r="AL20" s="347">
        <v>6.1558452870118729E-4</v>
      </c>
      <c r="AM20" s="347">
        <v>0</v>
      </c>
      <c r="AN20" s="347">
        <v>0</v>
      </c>
      <c r="AO20" s="347">
        <v>1.7733077482961687E-4</v>
      </c>
      <c r="AP20" s="347">
        <v>3.6109826716868134E-3</v>
      </c>
      <c r="AQ20" s="347">
        <v>0</v>
      </c>
      <c r="AR20" s="347">
        <v>2.7111848699452835E-4</v>
      </c>
      <c r="AS20" s="347">
        <v>2.0967616125170229E-4</v>
      </c>
      <c r="AT20" s="347">
        <v>3.46223423045718E-3</v>
      </c>
      <c r="AU20" s="347">
        <v>4.9885255052764955E-4</v>
      </c>
      <c r="AV20" s="347">
        <v>2.1552290939434718E-4</v>
      </c>
      <c r="AW20" s="347">
        <v>3.6617317922520592E-3</v>
      </c>
      <c r="AX20" s="347">
        <v>3.9420157434856144E-4</v>
      </c>
      <c r="AY20" s="347">
        <v>7.4492686717219205E-4</v>
      </c>
      <c r="AZ20" s="347">
        <v>1.1370980238020552E-3</v>
      </c>
      <c r="BA20" s="347">
        <v>4.7466251495186925E-3</v>
      </c>
      <c r="BB20" s="347">
        <v>1.1137525395478165E-4</v>
      </c>
      <c r="BC20" s="347">
        <v>4.2214653782258593E-4</v>
      </c>
      <c r="BD20" s="347">
        <v>5.1835113123290747E-4</v>
      </c>
      <c r="BE20" s="347">
        <v>5.6700968742082972E-4</v>
      </c>
      <c r="BF20" s="347">
        <v>0</v>
      </c>
      <c r="BG20" s="347">
        <v>0</v>
      </c>
      <c r="BH20" s="347">
        <v>2.4922899334806357E-4</v>
      </c>
      <c r="BI20" s="347">
        <v>0</v>
      </c>
      <c r="BJ20" s="347">
        <v>2.2997436607155324E-5</v>
      </c>
      <c r="BK20" s="347">
        <v>6.3950588035083565E-3</v>
      </c>
      <c r="BL20" s="347">
        <v>5.2498895979099266E-4</v>
      </c>
      <c r="BM20" s="347">
        <v>2.2663555656546382E-5</v>
      </c>
      <c r="BN20" s="347">
        <v>1.0340432192242899E-3</v>
      </c>
      <c r="BO20" s="347">
        <v>0</v>
      </c>
      <c r="BP20" s="347">
        <v>0</v>
      </c>
      <c r="BQ20" s="347">
        <v>0</v>
      </c>
      <c r="BR20" s="347">
        <v>0</v>
      </c>
      <c r="BS20" s="347">
        <v>3.7355287998673226E-5</v>
      </c>
      <c r="BT20" s="347">
        <v>1.099008910384245E-3</v>
      </c>
      <c r="BU20" s="347">
        <v>3.2494277237280545E-3</v>
      </c>
      <c r="BV20" s="347">
        <v>1.4233890359588042E-3</v>
      </c>
      <c r="BW20" s="347">
        <v>5.4840439592876704E-5</v>
      </c>
      <c r="BX20" s="347">
        <v>0</v>
      </c>
      <c r="BY20" s="347">
        <v>0</v>
      </c>
      <c r="BZ20" s="347">
        <v>2.0606589300371949E-4</v>
      </c>
      <c r="CA20" s="347">
        <v>4.6735393123675388E-4</v>
      </c>
      <c r="CB20" s="347">
        <v>0</v>
      </c>
      <c r="CC20" s="347">
        <v>6.1469545200024882E-4</v>
      </c>
      <c r="CD20" s="347">
        <v>3.5949347679920267E-4</v>
      </c>
      <c r="CE20" s="347">
        <v>8.4162686472952211E-5</v>
      </c>
      <c r="CF20" s="347">
        <v>1.6694038449304081E-3</v>
      </c>
      <c r="CG20" s="347">
        <v>2.1819031064034202E-3</v>
      </c>
      <c r="CH20" s="347">
        <v>3.378229872669225E-4</v>
      </c>
      <c r="CI20" s="347">
        <v>2.702136696024934E-4</v>
      </c>
      <c r="CJ20" s="347">
        <v>1.5037725286953755E-4</v>
      </c>
      <c r="CK20" s="347">
        <v>4.3978611916693766E-4</v>
      </c>
      <c r="CL20" s="347">
        <v>3.6611867811887797E-4</v>
      </c>
      <c r="CM20" s="347">
        <v>2.7773273926828932E-4</v>
      </c>
      <c r="CN20" s="347">
        <v>2.0975707454717169E-4</v>
      </c>
      <c r="CO20" s="347">
        <v>6.9894787727757274E-4</v>
      </c>
      <c r="CP20" s="347">
        <v>1.9725063368993311E-3</v>
      </c>
      <c r="CQ20" s="347">
        <v>1.1718715123807302E-3</v>
      </c>
      <c r="CR20" s="347">
        <v>4.7966927197770097E-3</v>
      </c>
      <c r="CS20" s="347">
        <v>5.2710047100804711E-3</v>
      </c>
      <c r="CT20" s="347">
        <v>5.664155023037843E-3</v>
      </c>
      <c r="CU20" s="347">
        <v>2.9832322010595672E-3</v>
      </c>
      <c r="CV20" s="347">
        <v>7.9058221971465762E-6</v>
      </c>
      <c r="CW20" s="347">
        <v>3.5699972345091846E-4</v>
      </c>
      <c r="CX20" s="347">
        <v>1.7294883590869322E-6</v>
      </c>
      <c r="CY20" s="347">
        <v>9.2144344684243814E-4</v>
      </c>
      <c r="CZ20" s="347">
        <v>1.517301456294709E-3</v>
      </c>
      <c r="DA20" s="347">
        <v>2.9989878285499203E-3</v>
      </c>
      <c r="DB20" s="347">
        <v>8.604762084711712E-4</v>
      </c>
      <c r="DC20" s="347">
        <v>4.8539954931205355E-4</v>
      </c>
      <c r="DD20" s="347">
        <v>1.1321352826187043E-4</v>
      </c>
      <c r="DE20" s="347">
        <v>1.1506981713909671E-3</v>
      </c>
      <c r="DF20" s="347">
        <v>0.30004309589386724</v>
      </c>
      <c r="DG20" s="347">
        <v>2.4624607525399042E-4</v>
      </c>
      <c r="DH20" s="347">
        <v>3.0937237037991895E-3</v>
      </c>
    </row>
    <row r="21" spans="2:112" x14ac:dyDescent="0.15">
      <c r="B21" s="10" t="s">
        <v>155</v>
      </c>
      <c r="C21" s="4" t="s">
        <v>902</v>
      </c>
      <c r="D21" s="347">
        <v>0</v>
      </c>
      <c r="E21" s="347">
        <v>0</v>
      </c>
      <c r="F21" s="347">
        <v>1.1711703202773029E-4</v>
      </c>
      <c r="G21" s="347">
        <v>4.0376768763947921E-5</v>
      </c>
      <c r="H21" s="347">
        <v>1.9306067393854071E-4</v>
      </c>
      <c r="I21" s="347">
        <v>6.1871616395978342E-4</v>
      </c>
      <c r="J21" s="347">
        <v>1.818104038329911E-4</v>
      </c>
      <c r="K21" s="347">
        <v>3.7417676028159703E-3</v>
      </c>
      <c r="L21" s="347">
        <v>6.663023163193582E-4</v>
      </c>
      <c r="M21" s="347">
        <v>1.0011816578250909E-5</v>
      </c>
      <c r="N21" s="347">
        <v>0</v>
      </c>
      <c r="O21" s="347">
        <v>2.0388122228329552E-4</v>
      </c>
      <c r="P21" s="347">
        <v>5.3503911730435401E-4</v>
      </c>
      <c r="Q21" s="347">
        <v>5.1649397109377064E-4</v>
      </c>
      <c r="R21" s="347">
        <v>4.0107226202890333E-4</v>
      </c>
      <c r="S21" s="347">
        <v>1.8394352119989777E-4</v>
      </c>
      <c r="T21" s="347">
        <v>2.5534782407819548E-3</v>
      </c>
      <c r="U21" s="347">
        <v>2.5935582067612498E-2</v>
      </c>
      <c r="V21" s="347">
        <v>9.5597071998251937E-5</v>
      </c>
      <c r="W21" s="347">
        <v>9.8863623015712471E-5</v>
      </c>
      <c r="X21" s="347">
        <v>0</v>
      </c>
      <c r="Y21" s="347">
        <v>7.680540203273018E-5</v>
      </c>
      <c r="Z21" s="347">
        <v>1.207709323790459E-4</v>
      </c>
      <c r="AA21" s="347">
        <v>1.6495465430217448E-3</v>
      </c>
      <c r="AB21" s="347">
        <v>4.1501156964549035E-3</v>
      </c>
      <c r="AC21" s="347">
        <v>2.7776931745499955E-3</v>
      </c>
      <c r="AD21" s="347">
        <v>0</v>
      </c>
      <c r="AE21" s="347">
        <v>1.0034354176017678E-3</v>
      </c>
      <c r="AF21" s="347">
        <v>5.7627900039322567E-4</v>
      </c>
      <c r="AG21" s="347">
        <v>2.5094370959705494E-4</v>
      </c>
      <c r="AH21" s="347">
        <v>3.2685791486440844E-5</v>
      </c>
      <c r="AI21" s="347">
        <v>4.1363552800903428E-3</v>
      </c>
      <c r="AJ21" s="347">
        <v>6.3137235896275308E-5</v>
      </c>
      <c r="AK21" s="347">
        <v>7.8135422026566047E-4</v>
      </c>
      <c r="AL21" s="347">
        <v>4.3549957097407133E-5</v>
      </c>
      <c r="AM21" s="347">
        <v>6.5619205190359822E-6</v>
      </c>
      <c r="AN21" s="347">
        <v>1.3991248474079464E-5</v>
      </c>
      <c r="AO21" s="347">
        <v>1.6886124528551578E-3</v>
      </c>
      <c r="AP21" s="347">
        <v>2.4220005724728626E-4</v>
      </c>
      <c r="AQ21" s="347">
        <v>5.4923595176487822E-5</v>
      </c>
      <c r="AR21" s="347">
        <v>4.5186414499088058E-5</v>
      </c>
      <c r="AS21" s="347">
        <v>1.6888591827782164E-4</v>
      </c>
      <c r="AT21" s="347">
        <v>2.0516224704096647E-3</v>
      </c>
      <c r="AU21" s="347">
        <v>5.5644653948732487E-4</v>
      </c>
      <c r="AV21" s="347">
        <v>8.7011524123633036E-4</v>
      </c>
      <c r="AW21" s="347">
        <v>7.0710051895029387E-4</v>
      </c>
      <c r="AX21" s="347">
        <v>9.500033050926619E-4</v>
      </c>
      <c r="AY21" s="347">
        <v>3.2125677640415322E-4</v>
      </c>
      <c r="AZ21" s="347">
        <v>3.840717463028961E-4</v>
      </c>
      <c r="BA21" s="347">
        <v>6.0566936907858514E-3</v>
      </c>
      <c r="BB21" s="347">
        <v>9.217262396257792E-5</v>
      </c>
      <c r="BC21" s="347">
        <v>2.1057972268624706E-5</v>
      </c>
      <c r="BD21" s="347">
        <v>7.5035079214119636E-3</v>
      </c>
      <c r="BE21" s="347">
        <v>1.4476843083085014E-4</v>
      </c>
      <c r="BF21" s="347">
        <v>0</v>
      </c>
      <c r="BG21" s="347">
        <v>3.3233632436025255E-4</v>
      </c>
      <c r="BH21" s="347">
        <v>2.0550460855015771E-4</v>
      </c>
      <c r="BI21" s="347">
        <v>6.9247029666885337E-4</v>
      </c>
      <c r="BJ21" s="347">
        <v>1.9432833933046248E-3</v>
      </c>
      <c r="BK21" s="347">
        <v>1.7796493757045605E-3</v>
      </c>
      <c r="BL21" s="347">
        <v>1.0345370678234266E-3</v>
      </c>
      <c r="BM21" s="347">
        <v>4.7440067266224929E-4</v>
      </c>
      <c r="BN21" s="347">
        <v>8.4692520629784686E-4</v>
      </c>
      <c r="BO21" s="347">
        <v>3.7337911377483489E-4</v>
      </c>
      <c r="BP21" s="347">
        <v>2.4624367091308165E-4</v>
      </c>
      <c r="BQ21" s="347">
        <v>1.360235954430903E-3</v>
      </c>
      <c r="BR21" s="347">
        <v>2.9984526578999224E-3</v>
      </c>
      <c r="BS21" s="347">
        <v>2.9857737286882783E-3</v>
      </c>
      <c r="BT21" s="347">
        <v>5.6533779904863945E-3</v>
      </c>
      <c r="BU21" s="347">
        <v>2.1824755021958115E-3</v>
      </c>
      <c r="BV21" s="347">
        <v>1.4561460682690581E-2</v>
      </c>
      <c r="BW21" s="347">
        <v>2.3705222275630577E-4</v>
      </c>
      <c r="BX21" s="347">
        <v>2.2102437860345234E-5</v>
      </c>
      <c r="BY21" s="347">
        <v>0</v>
      </c>
      <c r="BZ21" s="347">
        <v>7.5214050946357614E-4</v>
      </c>
      <c r="CA21" s="347">
        <v>1.1928691747743888E-3</v>
      </c>
      <c r="CB21" s="347">
        <v>0</v>
      </c>
      <c r="CC21" s="347">
        <v>7.8205686555092395E-4</v>
      </c>
      <c r="CD21" s="347">
        <v>3.1908931081888885E-4</v>
      </c>
      <c r="CE21" s="347">
        <v>3.3665074589180885E-4</v>
      </c>
      <c r="CF21" s="347">
        <v>7.7167220778363963E-4</v>
      </c>
      <c r="CG21" s="347">
        <v>7.7243696760560697E-3</v>
      </c>
      <c r="CH21" s="347">
        <v>5.4426132358232383E-3</v>
      </c>
      <c r="CI21" s="347">
        <v>6.0545466682021872E-3</v>
      </c>
      <c r="CJ21" s="347">
        <v>9.8149454292268063E-4</v>
      </c>
      <c r="CK21" s="347">
        <v>2.6770131345821807E-3</v>
      </c>
      <c r="CL21" s="347">
        <v>7.0622366068720408E-3</v>
      </c>
      <c r="CM21" s="347">
        <v>8.9860095329333228E-2</v>
      </c>
      <c r="CN21" s="347">
        <v>6.8489800986623788E-3</v>
      </c>
      <c r="CO21" s="347">
        <v>1.9124870606022982E-3</v>
      </c>
      <c r="CP21" s="347">
        <v>3.4976434191605663E-2</v>
      </c>
      <c r="CQ21" s="347">
        <v>1.6644792318605862E-3</v>
      </c>
      <c r="CR21" s="347">
        <v>8.1096549249726323E-3</v>
      </c>
      <c r="CS21" s="347">
        <v>4.6014814400670559E-3</v>
      </c>
      <c r="CT21" s="347">
        <v>1.1481509569939684E-3</v>
      </c>
      <c r="CU21" s="347">
        <v>5.1486859599412009E-2</v>
      </c>
      <c r="CV21" s="347">
        <v>1.5264318242183005E-4</v>
      </c>
      <c r="CW21" s="347">
        <v>2.0078942192368724E-2</v>
      </c>
      <c r="CX21" s="347">
        <v>6.5802480778102274E-4</v>
      </c>
      <c r="CY21" s="347">
        <v>3.4230785311168892E-3</v>
      </c>
      <c r="CZ21" s="347">
        <v>4.2304209823159104E-4</v>
      </c>
      <c r="DA21" s="347">
        <v>2.3375728392196669E-4</v>
      </c>
      <c r="DB21" s="347">
        <v>1.376761933553874E-3</v>
      </c>
      <c r="DC21" s="347">
        <v>4.095781508284815E-3</v>
      </c>
      <c r="DD21" s="347">
        <v>2.7674418019568331E-5</v>
      </c>
      <c r="DE21" s="347">
        <v>1.5579899640138866E-3</v>
      </c>
      <c r="DF21" s="347">
        <v>0</v>
      </c>
      <c r="DG21" s="347">
        <v>2.7832817824221522E-5</v>
      </c>
      <c r="DH21" s="347">
        <v>3.553568390393069E-3</v>
      </c>
    </row>
    <row r="22" spans="2:112" x14ac:dyDescent="0.15">
      <c r="B22" s="10" t="s">
        <v>156</v>
      </c>
      <c r="C22" s="4" t="s">
        <v>903</v>
      </c>
      <c r="D22" s="347">
        <v>3.8600798142171162E-2</v>
      </c>
      <c r="E22" s="347">
        <v>0</v>
      </c>
      <c r="F22" s="347">
        <v>1.3292153473684874E-3</v>
      </c>
      <c r="G22" s="347">
        <v>7.7834734966646598E-5</v>
      </c>
      <c r="H22" s="347">
        <v>0</v>
      </c>
      <c r="I22" s="347">
        <v>0</v>
      </c>
      <c r="J22" s="347">
        <v>0</v>
      </c>
      <c r="K22" s="347">
        <v>5.2796976046310389E-7</v>
      </c>
      <c r="L22" s="347">
        <v>1.5840188571592658E-5</v>
      </c>
      <c r="M22" s="347">
        <v>3.6885640025134928E-6</v>
      </c>
      <c r="N22" s="347">
        <v>0</v>
      </c>
      <c r="O22" s="347">
        <v>1.0757551929520618E-5</v>
      </c>
      <c r="P22" s="347">
        <v>2.6421684805153284E-6</v>
      </c>
      <c r="Q22" s="347">
        <v>2.3772352152214053E-6</v>
      </c>
      <c r="R22" s="347">
        <v>0</v>
      </c>
      <c r="S22" s="347">
        <v>7.0538813439488817E-5</v>
      </c>
      <c r="T22" s="347">
        <v>0</v>
      </c>
      <c r="U22" s="347">
        <v>1.4468136822276301E-6</v>
      </c>
      <c r="V22" s="347">
        <v>0.19065128919479951</v>
      </c>
      <c r="W22" s="347">
        <v>3.9930462655653103E-3</v>
      </c>
      <c r="X22" s="347">
        <v>0</v>
      </c>
      <c r="Y22" s="347">
        <v>7.7776686841941342E-3</v>
      </c>
      <c r="Z22" s="347">
        <v>-2.212726173658044E-4</v>
      </c>
      <c r="AA22" s="347">
        <v>4.1294770600816468E-4</v>
      </c>
      <c r="AB22" s="347">
        <v>1.1362720547501617E-3</v>
      </c>
      <c r="AC22" s="347">
        <v>1.3685418126072346E-3</v>
      </c>
      <c r="AD22" s="347">
        <v>0</v>
      </c>
      <c r="AE22" s="347">
        <v>0</v>
      </c>
      <c r="AF22" s="347">
        <v>0</v>
      </c>
      <c r="AG22" s="347">
        <v>4.8374691006661194E-6</v>
      </c>
      <c r="AH22" s="347">
        <v>7.6266846801695298E-5</v>
      </c>
      <c r="AI22" s="347">
        <v>0</v>
      </c>
      <c r="AJ22" s="347">
        <v>0</v>
      </c>
      <c r="AK22" s="347">
        <v>0</v>
      </c>
      <c r="AL22" s="347">
        <v>8.0037758989829326E-5</v>
      </c>
      <c r="AM22" s="347">
        <v>-2.3891356071581008E-3</v>
      </c>
      <c r="AN22" s="347">
        <v>4.1973745422238388E-4</v>
      </c>
      <c r="AO22" s="347">
        <v>0</v>
      </c>
      <c r="AP22" s="347">
        <v>0</v>
      </c>
      <c r="AQ22" s="347">
        <v>0</v>
      </c>
      <c r="AR22" s="347">
        <v>1.6431423454213838E-5</v>
      </c>
      <c r="AS22" s="347">
        <v>0</v>
      </c>
      <c r="AT22" s="347">
        <v>0</v>
      </c>
      <c r="AU22" s="347">
        <v>0</v>
      </c>
      <c r="AV22" s="347">
        <v>3.1202903118106106E-6</v>
      </c>
      <c r="AW22" s="347">
        <v>0</v>
      </c>
      <c r="AX22" s="347">
        <v>0</v>
      </c>
      <c r="AY22" s="347">
        <v>3.8433252631038742E-6</v>
      </c>
      <c r="AZ22" s="347">
        <v>0</v>
      </c>
      <c r="BA22" s="347">
        <v>0</v>
      </c>
      <c r="BB22" s="347">
        <v>0</v>
      </c>
      <c r="BC22" s="347">
        <v>6.3502947622571385E-5</v>
      </c>
      <c r="BD22" s="347">
        <v>0</v>
      </c>
      <c r="BE22" s="347">
        <v>0</v>
      </c>
      <c r="BF22" s="347">
        <v>0</v>
      </c>
      <c r="BG22" s="347">
        <v>0</v>
      </c>
      <c r="BH22" s="347">
        <v>0</v>
      </c>
      <c r="BI22" s="347">
        <v>0</v>
      </c>
      <c r="BJ22" s="347">
        <v>0</v>
      </c>
      <c r="BK22" s="347">
        <v>6.1175447289844267E-6</v>
      </c>
      <c r="BL22" s="347">
        <v>0</v>
      </c>
      <c r="BM22" s="347">
        <v>0</v>
      </c>
      <c r="BN22" s="347">
        <v>0</v>
      </c>
      <c r="BO22" s="347">
        <v>2.2513278704673276E-4</v>
      </c>
      <c r="BP22" s="347">
        <v>1.4037497061092301E-4</v>
      </c>
      <c r="BQ22" s="347">
        <v>7.2503517851606289E-5</v>
      </c>
      <c r="BR22" s="347">
        <v>8.0956694278500198E-5</v>
      </c>
      <c r="BS22" s="347">
        <v>0</v>
      </c>
      <c r="BT22" s="347">
        <v>0</v>
      </c>
      <c r="BU22" s="347">
        <v>0</v>
      </c>
      <c r="BV22" s="347">
        <v>0</v>
      </c>
      <c r="BW22" s="347">
        <v>4.5489765560911552E-6</v>
      </c>
      <c r="BX22" s="347">
        <v>0</v>
      </c>
      <c r="BY22" s="347">
        <v>0</v>
      </c>
      <c r="BZ22" s="347">
        <v>0</v>
      </c>
      <c r="CA22" s="347">
        <v>0</v>
      </c>
      <c r="CB22" s="347">
        <v>0</v>
      </c>
      <c r="CC22" s="347">
        <v>0</v>
      </c>
      <c r="CD22" s="347">
        <v>0</v>
      </c>
      <c r="CE22" s="347">
        <v>0</v>
      </c>
      <c r="CF22" s="347">
        <v>7.068753048399752E-6</v>
      </c>
      <c r="CG22" s="347">
        <v>0</v>
      </c>
      <c r="CH22" s="347">
        <v>0</v>
      </c>
      <c r="CI22" s="347">
        <v>0</v>
      </c>
      <c r="CJ22" s="347">
        <v>0</v>
      </c>
      <c r="CK22" s="347">
        <v>0</v>
      </c>
      <c r="CL22" s="347">
        <v>0</v>
      </c>
      <c r="CM22" s="347">
        <v>0</v>
      </c>
      <c r="CN22" s="347">
        <v>3.5503154477464795E-6</v>
      </c>
      <c r="CO22" s="347">
        <v>0</v>
      </c>
      <c r="CP22" s="347">
        <v>0</v>
      </c>
      <c r="CQ22" s="347">
        <v>0</v>
      </c>
      <c r="CR22" s="347">
        <v>0</v>
      </c>
      <c r="CS22" s="347">
        <v>0</v>
      </c>
      <c r="CT22" s="347">
        <v>0</v>
      </c>
      <c r="CU22" s="347">
        <v>0</v>
      </c>
      <c r="CV22" s="347">
        <v>0</v>
      </c>
      <c r="CW22" s="347">
        <v>0</v>
      </c>
      <c r="CX22" s="347">
        <v>0</v>
      </c>
      <c r="CY22" s="347">
        <v>0</v>
      </c>
      <c r="CZ22" s="347">
        <v>0</v>
      </c>
      <c r="DA22" s="347">
        <v>0</v>
      </c>
      <c r="DB22" s="347">
        <v>0</v>
      </c>
      <c r="DC22" s="347">
        <v>2.6268240009156358E-5</v>
      </c>
      <c r="DD22" s="347">
        <v>0</v>
      </c>
      <c r="DE22" s="347">
        <v>4.9053998733378722E-4</v>
      </c>
      <c r="DF22" s="347">
        <v>0</v>
      </c>
      <c r="DG22" s="347">
        <v>4.7740718817576913E-4</v>
      </c>
      <c r="DH22" s="347">
        <v>8.599798330814534E-4</v>
      </c>
    </row>
    <row r="23" spans="2:112" x14ac:dyDescent="0.15">
      <c r="B23" s="10" t="s">
        <v>158</v>
      </c>
      <c r="C23" s="4" t="s">
        <v>904</v>
      </c>
      <c r="D23" s="347">
        <v>1.2238619264721075E-3</v>
      </c>
      <c r="E23" s="347">
        <v>2.4660963312864262E-4</v>
      </c>
      <c r="F23" s="347">
        <v>0</v>
      </c>
      <c r="G23" s="347">
        <v>4.2565870684884857E-5</v>
      </c>
      <c r="H23" s="347">
        <v>1.3050901558245352E-3</v>
      </c>
      <c r="I23" s="347">
        <v>0</v>
      </c>
      <c r="J23" s="347">
        <v>6.4168377823408627E-5</v>
      </c>
      <c r="K23" s="347">
        <v>1.8988317659020648E-3</v>
      </c>
      <c r="L23" s="347">
        <v>2.2726378923528874E-3</v>
      </c>
      <c r="M23" s="347">
        <v>8.4573503200487945E-4</v>
      </c>
      <c r="N23" s="347">
        <v>0</v>
      </c>
      <c r="O23" s="347">
        <v>1.4445855448213401E-4</v>
      </c>
      <c r="P23" s="347">
        <v>4.2759093243006398E-4</v>
      </c>
      <c r="Q23" s="347">
        <v>7.4011256367226418E-5</v>
      </c>
      <c r="R23" s="347">
        <v>1.2498530956249544E-4</v>
      </c>
      <c r="S23" s="347">
        <v>1.584220358912335E-2</v>
      </c>
      <c r="T23" s="347">
        <v>5.8258969571238777E-4</v>
      </c>
      <c r="U23" s="347">
        <v>4.3404410466828907E-6</v>
      </c>
      <c r="V23" s="347">
        <v>4.483502676718016E-2</v>
      </c>
      <c r="W23" s="347">
        <v>0.13337192168695927</v>
      </c>
      <c r="X23" s="347">
        <v>0</v>
      </c>
      <c r="Y23" s="347">
        <v>4.9006069474313213E-2</v>
      </c>
      <c r="Z23" s="347">
        <v>1.8127463584502387E-2</v>
      </c>
      <c r="AA23" s="347">
        <v>4.6326822674120673E-2</v>
      </c>
      <c r="AB23" s="347">
        <v>3.2214946370137172E-2</v>
      </c>
      <c r="AC23" s="347">
        <v>7.5390274689759965E-2</v>
      </c>
      <c r="AD23" s="347">
        <v>0</v>
      </c>
      <c r="AE23" s="347">
        <v>1.1070158478058212E-3</v>
      </c>
      <c r="AF23" s="347">
        <v>3.2309510876717771E-3</v>
      </c>
      <c r="AG23" s="347">
        <v>5.0416506089567353E-2</v>
      </c>
      <c r="AH23" s="347">
        <v>5.1970408463440946E-3</v>
      </c>
      <c r="AI23" s="347">
        <v>3.7161541087795784E-2</v>
      </c>
      <c r="AJ23" s="347">
        <v>9.101543794343348E-4</v>
      </c>
      <c r="AK23" s="347">
        <v>1.1453509423894193E-2</v>
      </c>
      <c r="AL23" s="347">
        <v>6.5560340819610196E-4</v>
      </c>
      <c r="AM23" s="347">
        <v>7.2720992806643769E-3</v>
      </c>
      <c r="AN23" s="347">
        <v>4.4212345178091103E-3</v>
      </c>
      <c r="AO23" s="347">
        <v>1.5827433335538941E-3</v>
      </c>
      <c r="AP23" s="347">
        <v>7.5962745227557964E-4</v>
      </c>
      <c r="AQ23" s="347">
        <v>1.2225585444840437E-3</v>
      </c>
      <c r="AR23" s="347">
        <v>2.9165776631229565E-4</v>
      </c>
      <c r="AS23" s="347">
        <v>3.0184779800671679E-3</v>
      </c>
      <c r="AT23" s="347">
        <v>8.5257821204110234E-4</v>
      </c>
      <c r="AU23" s="347">
        <v>1.042894230854429E-3</v>
      </c>
      <c r="AV23" s="347">
        <v>8.4470716298301542E-4</v>
      </c>
      <c r="AW23" s="347">
        <v>2.9911617860454889E-4</v>
      </c>
      <c r="AX23" s="347">
        <v>3.5358467619288343E-3</v>
      </c>
      <c r="AY23" s="347">
        <v>2.0986816716113683E-3</v>
      </c>
      <c r="AZ23" s="347">
        <v>5.9571275779575885E-4</v>
      </c>
      <c r="BA23" s="347">
        <v>5.885815185403178E-4</v>
      </c>
      <c r="BB23" s="347">
        <v>1.7282366992983359E-4</v>
      </c>
      <c r="BC23" s="347">
        <v>1.5734253654463024E-3</v>
      </c>
      <c r="BD23" s="347">
        <v>3.1681674124035158E-3</v>
      </c>
      <c r="BE23" s="347">
        <v>5.7907372332340057E-4</v>
      </c>
      <c r="BF23" s="347">
        <v>0</v>
      </c>
      <c r="BG23" s="347">
        <v>0</v>
      </c>
      <c r="BH23" s="347">
        <v>1.3900710667000916E-4</v>
      </c>
      <c r="BI23" s="347">
        <v>5.4668707631751588E-5</v>
      </c>
      <c r="BJ23" s="347">
        <v>3.7206567082290578E-4</v>
      </c>
      <c r="BK23" s="347">
        <v>3.1883530846607013E-3</v>
      </c>
      <c r="BL23" s="347">
        <v>3.0675825493669764E-4</v>
      </c>
      <c r="BM23" s="347">
        <v>1.4236473717005229E-4</v>
      </c>
      <c r="BN23" s="347">
        <v>3.8497464213561237E-4</v>
      </c>
      <c r="BO23" s="347">
        <v>7.1803208558228254E-4</v>
      </c>
      <c r="BP23" s="347">
        <v>5.5704746046836761E-4</v>
      </c>
      <c r="BQ23" s="347">
        <v>5.5649629929960964E-7</v>
      </c>
      <c r="BR23" s="347">
        <v>1.0692393583952856E-5</v>
      </c>
      <c r="BS23" s="347">
        <v>8.2557835788273411E-3</v>
      </c>
      <c r="BT23" s="347">
        <v>1.0016387025206101E-2</v>
      </c>
      <c r="BU23" s="347">
        <v>0</v>
      </c>
      <c r="BV23" s="347">
        <v>0</v>
      </c>
      <c r="BW23" s="347">
        <v>0</v>
      </c>
      <c r="BX23" s="347">
        <v>0</v>
      </c>
      <c r="BY23" s="347">
        <v>0</v>
      </c>
      <c r="BZ23" s="347">
        <v>4.4647610150805892E-5</v>
      </c>
      <c r="CA23" s="347">
        <v>0</v>
      </c>
      <c r="CB23" s="347">
        <v>0</v>
      </c>
      <c r="CC23" s="347">
        <v>0</v>
      </c>
      <c r="CD23" s="347">
        <v>0</v>
      </c>
      <c r="CE23" s="347">
        <v>0</v>
      </c>
      <c r="CF23" s="347">
        <v>6.6328466104151004E-4</v>
      </c>
      <c r="CG23" s="347">
        <v>4.1443387160213099E-5</v>
      </c>
      <c r="CH23" s="347">
        <v>0</v>
      </c>
      <c r="CI23" s="347">
        <v>0</v>
      </c>
      <c r="CJ23" s="347">
        <v>0</v>
      </c>
      <c r="CK23" s="347">
        <v>0</v>
      </c>
      <c r="CL23" s="347">
        <v>0</v>
      </c>
      <c r="CM23" s="347">
        <v>1.3861063046354772E-4</v>
      </c>
      <c r="CN23" s="347">
        <v>1.9686499157754229E-4</v>
      </c>
      <c r="CO23" s="347">
        <v>2.777975730869344E-5</v>
      </c>
      <c r="CP23" s="347">
        <v>1.1547312105407994E-2</v>
      </c>
      <c r="CQ23" s="347">
        <v>3.1796084548284969E-4</v>
      </c>
      <c r="CR23" s="347">
        <v>1.2357394847816812E-2</v>
      </c>
      <c r="CS23" s="347">
        <v>3.2199173549666898E-4</v>
      </c>
      <c r="CT23" s="347">
        <v>3.114718796440191E-4</v>
      </c>
      <c r="CU23" s="347">
        <v>0</v>
      </c>
      <c r="CV23" s="347">
        <v>0</v>
      </c>
      <c r="CW23" s="347">
        <v>1.4404214193918582E-4</v>
      </c>
      <c r="CX23" s="347">
        <v>2.2365015254087326E-4</v>
      </c>
      <c r="CY23" s="347">
        <v>0</v>
      </c>
      <c r="CZ23" s="347">
        <v>1.2122677202071798E-4</v>
      </c>
      <c r="DA23" s="347">
        <v>2.2548055644037077E-4</v>
      </c>
      <c r="DB23" s="347">
        <v>1.7796792798350338E-3</v>
      </c>
      <c r="DC23" s="347">
        <v>0</v>
      </c>
      <c r="DD23" s="347">
        <v>4.1310358534664728E-3</v>
      </c>
      <c r="DE23" s="347">
        <v>4.7035230011640179E-5</v>
      </c>
      <c r="DF23" s="347">
        <v>0</v>
      </c>
      <c r="DG23" s="347">
        <v>6.3972988144069464E-4</v>
      </c>
      <c r="DH23" s="347">
        <v>3.3720072119605123E-3</v>
      </c>
    </row>
    <row r="24" spans="2:112" x14ac:dyDescent="0.15">
      <c r="B24" s="12" t="s">
        <v>160</v>
      </c>
      <c r="C24" s="7" t="s">
        <v>905</v>
      </c>
      <c r="D24" s="673">
        <v>0</v>
      </c>
      <c r="E24" s="673">
        <v>0</v>
      </c>
      <c r="F24" s="673">
        <v>0</v>
      </c>
      <c r="G24" s="673">
        <v>0</v>
      </c>
      <c r="H24" s="673">
        <v>0</v>
      </c>
      <c r="I24" s="673">
        <v>0</v>
      </c>
      <c r="J24" s="673">
        <v>0</v>
      </c>
      <c r="K24" s="673">
        <v>0</v>
      </c>
      <c r="L24" s="673">
        <v>0</v>
      </c>
      <c r="M24" s="673">
        <v>0</v>
      </c>
      <c r="N24" s="673">
        <v>0</v>
      </c>
      <c r="O24" s="673">
        <v>0</v>
      </c>
      <c r="P24" s="673">
        <v>0</v>
      </c>
      <c r="Q24" s="673">
        <v>0</v>
      </c>
      <c r="R24" s="673">
        <v>0</v>
      </c>
      <c r="S24" s="673">
        <v>1.1937337658990416E-5</v>
      </c>
      <c r="T24" s="673">
        <v>0</v>
      </c>
      <c r="U24" s="673">
        <v>9.4042889344795949E-6</v>
      </c>
      <c r="V24" s="673">
        <v>1.67226592374085E-2</v>
      </c>
      <c r="W24" s="673">
        <v>0</v>
      </c>
      <c r="X24" s="673">
        <v>0</v>
      </c>
      <c r="Y24" s="673">
        <v>0.10514765112716547</v>
      </c>
      <c r="Z24" s="673">
        <v>1.9332005838387799E-2</v>
      </c>
      <c r="AA24" s="673">
        <v>0</v>
      </c>
      <c r="AB24" s="673">
        <v>2.9622939190930732E-4</v>
      </c>
      <c r="AC24" s="673">
        <v>5.7735047507532507E-2</v>
      </c>
      <c r="AD24" s="673">
        <v>8.8683930471798505E-5</v>
      </c>
      <c r="AE24" s="673">
        <v>0</v>
      </c>
      <c r="AF24" s="673">
        <v>1.1964269904357627E-5</v>
      </c>
      <c r="AG24" s="673">
        <v>6.6011297102839755E-5</v>
      </c>
      <c r="AH24" s="673">
        <v>0</v>
      </c>
      <c r="AI24" s="673">
        <v>1.0767655014838353E-3</v>
      </c>
      <c r="AJ24" s="673">
        <v>0</v>
      </c>
      <c r="AK24" s="673">
        <v>0</v>
      </c>
      <c r="AL24" s="673">
        <v>1.165255608822515E-4</v>
      </c>
      <c r="AM24" s="673">
        <v>0</v>
      </c>
      <c r="AN24" s="673">
        <v>0</v>
      </c>
      <c r="AO24" s="673">
        <v>0</v>
      </c>
      <c r="AP24" s="673">
        <v>0</v>
      </c>
      <c r="AQ24" s="673">
        <v>0</v>
      </c>
      <c r="AR24" s="673">
        <v>0</v>
      </c>
      <c r="AS24" s="673">
        <v>0</v>
      </c>
      <c r="AT24" s="673">
        <v>0</v>
      </c>
      <c r="AU24" s="673">
        <v>1.5949104634987018E-5</v>
      </c>
      <c r="AV24" s="673">
        <v>2.8974124323955671E-6</v>
      </c>
      <c r="AW24" s="673">
        <v>0</v>
      </c>
      <c r="AX24" s="673">
        <v>6.1041808578831837E-6</v>
      </c>
      <c r="AY24" s="673">
        <v>9.8796067057434876E-5</v>
      </c>
      <c r="AZ24" s="673">
        <v>0</v>
      </c>
      <c r="BA24" s="673">
        <v>0</v>
      </c>
      <c r="BB24" s="673">
        <v>0</v>
      </c>
      <c r="BC24" s="673">
        <v>0</v>
      </c>
      <c r="BD24" s="673">
        <v>0</v>
      </c>
      <c r="BE24" s="673">
        <v>0</v>
      </c>
      <c r="BF24" s="673">
        <v>0</v>
      </c>
      <c r="BG24" s="673">
        <v>0</v>
      </c>
      <c r="BH24" s="673">
        <v>0</v>
      </c>
      <c r="BI24" s="673">
        <v>0</v>
      </c>
      <c r="BJ24" s="673">
        <v>0</v>
      </c>
      <c r="BK24" s="673">
        <v>6.5791412858077971E-4</v>
      </c>
      <c r="BL24" s="673">
        <v>0</v>
      </c>
      <c r="BM24" s="673">
        <v>0</v>
      </c>
      <c r="BN24" s="673">
        <v>0</v>
      </c>
      <c r="BO24" s="673">
        <v>0</v>
      </c>
      <c r="BP24" s="673">
        <v>0</v>
      </c>
      <c r="BQ24" s="673">
        <v>0</v>
      </c>
      <c r="BR24" s="673">
        <v>1.9246308451115139E-4</v>
      </c>
      <c r="BS24" s="673">
        <v>0</v>
      </c>
      <c r="BT24" s="673">
        <v>0</v>
      </c>
      <c r="BU24" s="673">
        <v>0</v>
      </c>
      <c r="BV24" s="673">
        <v>0</v>
      </c>
      <c r="BW24" s="673">
        <v>0</v>
      </c>
      <c r="BX24" s="673">
        <v>0</v>
      </c>
      <c r="BY24" s="673">
        <v>0</v>
      </c>
      <c r="BZ24" s="673">
        <v>0</v>
      </c>
      <c r="CA24" s="673">
        <v>0</v>
      </c>
      <c r="CB24" s="673">
        <v>0</v>
      </c>
      <c r="CC24" s="673">
        <v>0</v>
      </c>
      <c r="CD24" s="673">
        <v>0</v>
      </c>
      <c r="CE24" s="673">
        <v>0</v>
      </c>
      <c r="CF24" s="673">
        <v>0</v>
      </c>
      <c r="CG24" s="673">
        <v>0</v>
      </c>
      <c r="CH24" s="673">
        <v>0</v>
      </c>
      <c r="CI24" s="673">
        <v>0</v>
      </c>
      <c r="CJ24" s="673">
        <v>0</v>
      </c>
      <c r="CK24" s="673">
        <v>0</v>
      </c>
      <c r="CL24" s="673">
        <v>0</v>
      </c>
      <c r="CM24" s="673">
        <v>6.6492184355207388E-6</v>
      </c>
      <c r="CN24" s="673">
        <v>0</v>
      </c>
      <c r="CO24" s="673">
        <v>0</v>
      </c>
      <c r="CP24" s="673">
        <v>1.8367274212696765E-3</v>
      </c>
      <c r="CQ24" s="673">
        <v>0</v>
      </c>
      <c r="CR24" s="673">
        <v>0</v>
      </c>
      <c r="CS24" s="673">
        <v>0</v>
      </c>
      <c r="CT24" s="673">
        <v>0</v>
      </c>
      <c r="CU24" s="673">
        <v>0</v>
      </c>
      <c r="CV24" s="673">
        <v>0</v>
      </c>
      <c r="CW24" s="673">
        <v>0</v>
      </c>
      <c r="CX24" s="673">
        <v>0</v>
      </c>
      <c r="CY24" s="673">
        <v>0</v>
      </c>
      <c r="CZ24" s="673">
        <v>0</v>
      </c>
      <c r="DA24" s="673">
        <v>0</v>
      </c>
      <c r="DB24" s="673">
        <v>0</v>
      </c>
      <c r="DC24" s="673">
        <v>0</v>
      </c>
      <c r="DD24" s="673">
        <v>0</v>
      </c>
      <c r="DE24" s="673">
        <v>0</v>
      </c>
      <c r="DF24" s="673">
        <v>0</v>
      </c>
      <c r="DG24" s="673">
        <v>0</v>
      </c>
      <c r="DH24" s="673">
        <v>1.1061854952333981E-3</v>
      </c>
    </row>
    <row r="25" spans="2:112" x14ac:dyDescent="0.15">
      <c r="B25" s="10" t="s">
        <v>162</v>
      </c>
      <c r="C25" s="442" t="s">
        <v>1058</v>
      </c>
      <c r="D25" s="347">
        <v>0</v>
      </c>
      <c r="E25" s="347">
        <v>4.5829703238922619E-8</v>
      </c>
      <c r="F25" s="347">
        <v>6.9262760876614686E-6</v>
      </c>
      <c r="G25" s="347">
        <v>1.4107545712704696E-5</v>
      </c>
      <c r="H25" s="347">
        <v>0</v>
      </c>
      <c r="I25" s="347">
        <v>0</v>
      </c>
      <c r="J25" s="347">
        <v>8.5557837097878164E-5</v>
      </c>
      <c r="K25" s="347">
        <v>1.4068328147713819E-3</v>
      </c>
      <c r="L25" s="347">
        <v>3.981583556916685E-3</v>
      </c>
      <c r="M25" s="347">
        <v>1.193250454813115E-3</v>
      </c>
      <c r="N25" s="347">
        <v>0</v>
      </c>
      <c r="O25" s="347">
        <v>2.5305860253253265E-3</v>
      </c>
      <c r="P25" s="347">
        <v>4.4036141341922143E-7</v>
      </c>
      <c r="Q25" s="347">
        <v>5.7338913391140301E-4</v>
      </c>
      <c r="R25" s="347">
        <v>1.7012925719551619E-3</v>
      </c>
      <c r="S25" s="347">
        <v>5.3259517178100195E-3</v>
      </c>
      <c r="T25" s="347">
        <v>6.2879119962768349E-4</v>
      </c>
      <c r="U25" s="347">
        <v>2.8429888855772929E-4</v>
      </c>
      <c r="V25" s="347">
        <v>7.125396045012564E-3</v>
      </c>
      <c r="W25" s="347">
        <v>5.4368467006957648E-3</v>
      </c>
      <c r="X25" s="347">
        <v>0</v>
      </c>
      <c r="Y25" s="347">
        <v>0.28310444795655398</v>
      </c>
      <c r="Z25" s="347">
        <v>0.45113285034813488</v>
      </c>
      <c r="AA25" s="347">
        <v>0.14387225253248409</v>
      </c>
      <c r="AB25" s="347">
        <v>7.7496658343685632E-2</v>
      </c>
      <c r="AC25" s="347">
        <v>0.19881081703029135</v>
      </c>
      <c r="AD25" s="347">
        <v>1.7736786094359701E-4</v>
      </c>
      <c r="AE25" s="347">
        <v>9.5509788350654282E-3</v>
      </c>
      <c r="AF25" s="347">
        <v>3.4095377564441552E-2</v>
      </c>
      <c r="AG25" s="347">
        <v>0.15144634279273542</v>
      </c>
      <c r="AH25" s="347">
        <v>1.3738927688133968E-2</v>
      </c>
      <c r="AI25" s="347">
        <v>2.4030254484334376E-3</v>
      </c>
      <c r="AJ25" s="347">
        <v>1.0715544965494612E-4</v>
      </c>
      <c r="AK25" s="347">
        <v>3.6209098012311095E-4</v>
      </c>
      <c r="AL25" s="347">
        <v>1.2229298763298921E-3</v>
      </c>
      <c r="AM25" s="347">
        <v>4.0266330457720802E-5</v>
      </c>
      <c r="AN25" s="347">
        <v>0</v>
      </c>
      <c r="AO25" s="347">
        <v>2.6467279825315953E-5</v>
      </c>
      <c r="AP25" s="347">
        <v>0</v>
      </c>
      <c r="AQ25" s="347">
        <v>8.1368289150352327E-4</v>
      </c>
      <c r="AR25" s="347">
        <v>2.9165776631229565E-4</v>
      </c>
      <c r="AS25" s="347">
        <v>5.7249463822990385E-5</v>
      </c>
      <c r="AT25" s="347">
        <v>5.5851879456989689E-4</v>
      </c>
      <c r="AU25" s="347">
        <v>3.7923426576524688E-4</v>
      </c>
      <c r="AV25" s="347">
        <v>4.2569674968273336E-5</v>
      </c>
      <c r="AW25" s="347">
        <v>4.0979278157068184E-4</v>
      </c>
      <c r="AX25" s="347">
        <v>2.1594342966453589E-3</v>
      </c>
      <c r="AY25" s="347">
        <v>8.819301089040125E-4</v>
      </c>
      <c r="AZ25" s="347">
        <v>6.2500236206486045E-4</v>
      </c>
      <c r="BA25" s="347">
        <v>3.208718601074636E-3</v>
      </c>
      <c r="BB25" s="347">
        <v>4.6086311981288959E-4</v>
      </c>
      <c r="BC25" s="347">
        <v>1.3885100464624417E-4</v>
      </c>
      <c r="BD25" s="347">
        <v>2.2804800620255256E-4</v>
      </c>
      <c r="BE25" s="347">
        <v>0</v>
      </c>
      <c r="BF25" s="347">
        <v>0</v>
      </c>
      <c r="BG25" s="347">
        <v>0</v>
      </c>
      <c r="BH25" s="347">
        <v>3.1645523497484388E-4</v>
      </c>
      <c r="BI25" s="347">
        <v>9.2936802973977691E-4</v>
      </c>
      <c r="BJ25" s="347">
        <v>2.4640110650523562E-6</v>
      </c>
      <c r="BK25" s="347">
        <v>4.5692497721214588E-3</v>
      </c>
      <c r="BL25" s="347">
        <v>0</v>
      </c>
      <c r="BM25" s="347">
        <v>8.1054375907037065E-5</v>
      </c>
      <c r="BN25" s="347">
        <v>2.1885870176211191E-4</v>
      </c>
      <c r="BO25" s="347">
        <v>1.2146360239910048E-7</v>
      </c>
      <c r="BP25" s="347">
        <v>0</v>
      </c>
      <c r="BQ25" s="347">
        <v>0</v>
      </c>
      <c r="BR25" s="347">
        <v>3.0549695954151015E-6</v>
      </c>
      <c r="BS25" s="347">
        <v>3.2586527828629833E-5</v>
      </c>
      <c r="BT25" s="347">
        <v>0</v>
      </c>
      <c r="BU25" s="347">
        <v>0</v>
      </c>
      <c r="BV25" s="347">
        <v>0</v>
      </c>
      <c r="BW25" s="347">
        <v>0</v>
      </c>
      <c r="BX25" s="347">
        <v>0</v>
      </c>
      <c r="BY25" s="347">
        <v>0</v>
      </c>
      <c r="BZ25" s="347">
        <v>0</v>
      </c>
      <c r="CA25" s="347">
        <v>6.8296643465841572E-7</v>
      </c>
      <c r="CB25" s="347">
        <v>0</v>
      </c>
      <c r="CC25" s="347">
        <v>0</v>
      </c>
      <c r="CD25" s="347">
        <v>0</v>
      </c>
      <c r="CE25" s="347">
        <v>0</v>
      </c>
      <c r="CF25" s="347">
        <v>9.4250040645330021E-6</v>
      </c>
      <c r="CG25" s="347">
        <v>9.6440586473451856E-6</v>
      </c>
      <c r="CH25" s="347">
        <v>2.4420938838572709E-6</v>
      </c>
      <c r="CI25" s="347">
        <v>0</v>
      </c>
      <c r="CJ25" s="347">
        <v>0</v>
      </c>
      <c r="CK25" s="347">
        <v>0</v>
      </c>
      <c r="CL25" s="347">
        <v>0</v>
      </c>
      <c r="CM25" s="347">
        <v>1.8617811619458068E-4</v>
      </c>
      <c r="CN25" s="347">
        <v>5.5917468302007053E-6</v>
      </c>
      <c r="CO25" s="347">
        <v>6.6363773947528311E-4</v>
      </c>
      <c r="CP25" s="347">
        <v>8.7237540840911978E-3</v>
      </c>
      <c r="CQ25" s="347">
        <v>4.5674778891356818E-4</v>
      </c>
      <c r="CR25" s="347">
        <v>1.189550468144929E-3</v>
      </c>
      <c r="CS25" s="347">
        <v>1.4343268217578889E-5</v>
      </c>
      <c r="CT25" s="347">
        <v>5.63084342678927E-5</v>
      </c>
      <c r="CU25" s="347">
        <v>0</v>
      </c>
      <c r="CV25" s="347">
        <v>7.6017521126409388E-7</v>
      </c>
      <c r="CW25" s="347">
        <v>0</v>
      </c>
      <c r="CX25" s="347">
        <v>2.2073733004135843E-4</v>
      </c>
      <c r="CY25" s="347">
        <v>0</v>
      </c>
      <c r="CZ25" s="347">
        <v>0</v>
      </c>
      <c r="DA25" s="347">
        <v>0</v>
      </c>
      <c r="DB25" s="347">
        <v>4.8692229363635713E-4</v>
      </c>
      <c r="DC25" s="347">
        <v>0</v>
      </c>
      <c r="DD25" s="347">
        <v>1.0667230218451792E-3</v>
      </c>
      <c r="DE25" s="347">
        <v>4.1624097355433787E-5</v>
      </c>
      <c r="DF25" s="347">
        <v>0</v>
      </c>
      <c r="DG25" s="347">
        <v>1.385266963465071E-4</v>
      </c>
      <c r="DH25" s="347">
        <v>9.4506065505278684E-3</v>
      </c>
    </row>
    <row r="26" spans="2:112" x14ac:dyDescent="0.15">
      <c r="B26" s="10" t="s">
        <v>164</v>
      </c>
      <c r="C26" s="442" t="s">
        <v>907</v>
      </c>
      <c r="D26" s="347">
        <v>0</v>
      </c>
      <c r="E26" s="347">
        <v>0</v>
      </c>
      <c r="F26" s="347">
        <v>0</v>
      </c>
      <c r="G26" s="347">
        <v>0</v>
      </c>
      <c r="H26" s="347">
        <v>0</v>
      </c>
      <c r="I26" s="347">
        <v>0</v>
      </c>
      <c r="J26" s="347">
        <v>0</v>
      </c>
      <c r="K26" s="347">
        <v>0</v>
      </c>
      <c r="L26" s="347">
        <v>0</v>
      </c>
      <c r="M26" s="347">
        <v>0</v>
      </c>
      <c r="N26" s="347">
        <v>0</v>
      </c>
      <c r="O26" s="347">
        <v>1.8610564838070669E-3</v>
      </c>
      <c r="P26" s="347">
        <v>0</v>
      </c>
      <c r="Q26" s="347">
        <v>1.3871959892555307E-3</v>
      </c>
      <c r="R26" s="347">
        <v>1.1379259527331676E-4</v>
      </c>
      <c r="S26" s="347">
        <v>1.7634703359872204E-4</v>
      </c>
      <c r="T26" s="347">
        <v>2.4903737476293555E-4</v>
      </c>
      <c r="U26" s="347">
        <v>2.3149018915642083E-4</v>
      </c>
      <c r="V26" s="347">
        <v>0</v>
      </c>
      <c r="W26" s="347">
        <v>0</v>
      </c>
      <c r="X26" s="347">
        <v>0</v>
      </c>
      <c r="Y26" s="347">
        <v>0</v>
      </c>
      <c r="Z26" s="347">
        <v>2.2591765322653691E-5</v>
      </c>
      <c r="AA26" s="347">
        <v>2.2463756731907914E-2</v>
      </c>
      <c r="AB26" s="347">
        <v>0</v>
      </c>
      <c r="AC26" s="347">
        <v>3.2560285440010106E-2</v>
      </c>
      <c r="AD26" s="347">
        <v>0</v>
      </c>
      <c r="AE26" s="347">
        <v>0</v>
      </c>
      <c r="AF26" s="347">
        <v>0.11611044775881309</v>
      </c>
      <c r="AG26" s="347">
        <v>3.2552135823232431E-5</v>
      </c>
      <c r="AH26" s="347">
        <v>7.6266846801695298E-5</v>
      </c>
      <c r="AI26" s="347">
        <v>0</v>
      </c>
      <c r="AJ26" s="347">
        <v>0</v>
      </c>
      <c r="AK26" s="347">
        <v>0</v>
      </c>
      <c r="AL26" s="347">
        <v>4.8493465740896588E-4</v>
      </c>
      <c r="AM26" s="347">
        <v>0</v>
      </c>
      <c r="AN26" s="347">
        <v>2.0986872711119197E-5</v>
      </c>
      <c r="AO26" s="347">
        <v>0</v>
      </c>
      <c r="AP26" s="347">
        <v>0</v>
      </c>
      <c r="AQ26" s="347">
        <v>0</v>
      </c>
      <c r="AR26" s="347">
        <v>3.368441808113837E-4</v>
      </c>
      <c r="AS26" s="347">
        <v>1.8606075742471876E-5</v>
      </c>
      <c r="AT26" s="347">
        <v>7.2301737959091768E-5</v>
      </c>
      <c r="AU26" s="347">
        <v>7.0884909488831197E-6</v>
      </c>
      <c r="AV26" s="347">
        <v>5.4827958336100731E-5</v>
      </c>
      <c r="AW26" s="347">
        <v>4.8592815714052166E-3</v>
      </c>
      <c r="AX26" s="347">
        <v>8.0727791845505107E-4</v>
      </c>
      <c r="AY26" s="347">
        <v>1.9472094406537451E-3</v>
      </c>
      <c r="AZ26" s="347">
        <v>2.1225514835656973E-3</v>
      </c>
      <c r="BA26" s="347">
        <v>2.9049345915054398E-3</v>
      </c>
      <c r="BB26" s="347">
        <v>0</v>
      </c>
      <c r="BC26" s="347">
        <v>3.0310318834151687E-3</v>
      </c>
      <c r="BD26" s="347">
        <v>3.5035061553093019E-3</v>
      </c>
      <c r="BE26" s="347">
        <v>0</v>
      </c>
      <c r="BF26" s="347">
        <v>0</v>
      </c>
      <c r="BG26" s="347">
        <v>0</v>
      </c>
      <c r="BH26" s="347">
        <v>2.5083222079065348E-3</v>
      </c>
      <c r="BI26" s="347">
        <v>3.4076827757125155E-3</v>
      </c>
      <c r="BJ26" s="347">
        <v>5.0101558322731242E-5</v>
      </c>
      <c r="BK26" s="347">
        <v>3.7928777319703442E-3</v>
      </c>
      <c r="BL26" s="347">
        <v>0</v>
      </c>
      <c r="BM26" s="347">
        <v>0</v>
      </c>
      <c r="BN26" s="347">
        <v>0</v>
      </c>
      <c r="BO26" s="347">
        <v>0</v>
      </c>
      <c r="BP26" s="347">
        <v>0</v>
      </c>
      <c r="BQ26" s="347">
        <v>0</v>
      </c>
      <c r="BR26" s="347">
        <v>0</v>
      </c>
      <c r="BS26" s="347">
        <v>0</v>
      </c>
      <c r="BT26" s="347">
        <v>0</v>
      </c>
      <c r="BU26" s="347">
        <v>0</v>
      </c>
      <c r="BV26" s="347">
        <v>0</v>
      </c>
      <c r="BW26" s="347">
        <v>0</v>
      </c>
      <c r="BX26" s="347">
        <v>0</v>
      </c>
      <c r="BY26" s="347">
        <v>0</v>
      </c>
      <c r="BZ26" s="347">
        <v>0</v>
      </c>
      <c r="CA26" s="347">
        <v>0</v>
      </c>
      <c r="CB26" s="347">
        <v>0</v>
      </c>
      <c r="CC26" s="347">
        <v>0</v>
      </c>
      <c r="CD26" s="347">
        <v>0</v>
      </c>
      <c r="CE26" s="347">
        <v>0</v>
      </c>
      <c r="CF26" s="347">
        <v>0</v>
      </c>
      <c r="CG26" s="347">
        <v>0</v>
      </c>
      <c r="CH26" s="347">
        <v>0</v>
      </c>
      <c r="CI26" s="347">
        <v>0</v>
      </c>
      <c r="CJ26" s="347">
        <v>0</v>
      </c>
      <c r="CK26" s="347">
        <v>0</v>
      </c>
      <c r="CL26" s="347">
        <v>0</v>
      </c>
      <c r="CM26" s="347">
        <v>1.6878785259398799E-5</v>
      </c>
      <c r="CN26" s="347">
        <v>0</v>
      </c>
      <c r="CO26" s="347">
        <v>0</v>
      </c>
      <c r="CP26" s="347">
        <v>0</v>
      </c>
      <c r="CQ26" s="347">
        <v>1.4167921135482589E-4</v>
      </c>
      <c r="CR26" s="347">
        <v>0</v>
      </c>
      <c r="CS26" s="347">
        <v>0</v>
      </c>
      <c r="CT26" s="347">
        <v>1.5472137343880426E-5</v>
      </c>
      <c r="CU26" s="347">
        <v>0</v>
      </c>
      <c r="CV26" s="347">
        <v>0</v>
      </c>
      <c r="CW26" s="347">
        <v>0</v>
      </c>
      <c r="CX26" s="347">
        <v>0</v>
      </c>
      <c r="CY26" s="347">
        <v>0</v>
      </c>
      <c r="CZ26" s="347">
        <v>0</v>
      </c>
      <c r="DA26" s="347">
        <v>0</v>
      </c>
      <c r="DB26" s="347">
        <v>0</v>
      </c>
      <c r="DC26" s="347">
        <v>0</v>
      </c>
      <c r="DD26" s="347">
        <v>0</v>
      </c>
      <c r="DE26" s="347">
        <v>0</v>
      </c>
      <c r="DF26" s="347">
        <v>0</v>
      </c>
      <c r="DG26" s="347">
        <v>8.5941792441966453E-4</v>
      </c>
      <c r="DH26" s="347">
        <v>1.2759201945885745E-3</v>
      </c>
    </row>
    <row r="27" spans="2:112" x14ac:dyDescent="0.15">
      <c r="B27" s="10" t="s">
        <v>165</v>
      </c>
      <c r="C27" s="442" t="s">
        <v>908</v>
      </c>
      <c r="D27" s="347">
        <v>0</v>
      </c>
      <c r="E27" s="347">
        <v>0</v>
      </c>
      <c r="F27" s="347">
        <v>0</v>
      </c>
      <c r="G27" s="347">
        <v>0</v>
      </c>
      <c r="H27" s="347">
        <v>0</v>
      </c>
      <c r="I27" s="347">
        <v>0</v>
      </c>
      <c r="J27" s="347">
        <v>0</v>
      </c>
      <c r="K27" s="347">
        <v>0</v>
      </c>
      <c r="L27" s="347">
        <v>0</v>
      </c>
      <c r="M27" s="347">
        <v>0</v>
      </c>
      <c r="N27" s="347">
        <v>0</v>
      </c>
      <c r="O27" s="347">
        <v>0.16657044634107485</v>
      </c>
      <c r="P27" s="347">
        <v>2.5941250503112915E-2</v>
      </c>
      <c r="Q27" s="347">
        <v>3.2013434231648258E-5</v>
      </c>
      <c r="R27" s="347">
        <v>7.1819916688896639E-4</v>
      </c>
      <c r="S27" s="347">
        <v>6.7500218399018535E-4</v>
      </c>
      <c r="T27" s="347">
        <v>1.1268659491535546E-5</v>
      </c>
      <c r="U27" s="347">
        <v>0</v>
      </c>
      <c r="V27" s="347">
        <v>0</v>
      </c>
      <c r="W27" s="347">
        <v>0</v>
      </c>
      <c r="X27" s="347">
        <v>0</v>
      </c>
      <c r="Y27" s="347">
        <v>0</v>
      </c>
      <c r="Z27" s="347">
        <v>0</v>
      </c>
      <c r="AA27" s="347">
        <v>0</v>
      </c>
      <c r="AB27" s="347">
        <v>0</v>
      </c>
      <c r="AC27" s="347">
        <v>0</v>
      </c>
      <c r="AD27" s="347">
        <v>0</v>
      </c>
      <c r="AE27" s="347">
        <v>2.0025549839450332E-3</v>
      </c>
      <c r="AF27" s="347">
        <v>3.0608590505314928E-4</v>
      </c>
      <c r="AG27" s="347">
        <v>1.1992892145401421E-5</v>
      </c>
      <c r="AH27" s="347">
        <v>1.0895263828813615E-5</v>
      </c>
      <c r="AI27" s="347">
        <v>0</v>
      </c>
      <c r="AJ27" s="347">
        <v>0</v>
      </c>
      <c r="AK27" s="347">
        <v>0</v>
      </c>
      <c r="AL27" s="347">
        <v>0</v>
      </c>
      <c r="AM27" s="347">
        <v>0</v>
      </c>
      <c r="AN27" s="347">
        <v>0</v>
      </c>
      <c r="AO27" s="347">
        <v>0</v>
      </c>
      <c r="AP27" s="347">
        <v>0</v>
      </c>
      <c r="AQ27" s="347">
        <v>0</v>
      </c>
      <c r="AR27" s="347">
        <v>0</v>
      </c>
      <c r="AS27" s="347">
        <v>0</v>
      </c>
      <c r="AT27" s="347">
        <v>0</v>
      </c>
      <c r="AU27" s="347">
        <v>0</v>
      </c>
      <c r="AV27" s="347">
        <v>0</v>
      </c>
      <c r="AW27" s="347">
        <v>8.543076346601505E-4</v>
      </c>
      <c r="AX27" s="347">
        <v>0</v>
      </c>
      <c r="AY27" s="347">
        <v>0</v>
      </c>
      <c r="AZ27" s="347">
        <v>0</v>
      </c>
      <c r="BA27" s="347">
        <v>0</v>
      </c>
      <c r="BB27" s="347">
        <v>0</v>
      </c>
      <c r="BC27" s="347">
        <v>0</v>
      </c>
      <c r="BD27" s="347">
        <v>0</v>
      </c>
      <c r="BE27" s="347">
        <v>0</v>
      </c>
      <c r="BF27" s="347">
        <v>0</v>
      </c>
      <c r="BG27" s="347">
        <v>0</v>
      </c>
      <c r="BH27" s="347">
        <v>0</v>
      </c>
      <c r="BI27" s="347">
        <v>0</v>
      </c>
      <c r="BJ27" s="347">
        <v>0</v>
      </c>
      <c r="BK27" s="347">
        <v>3.1190579870942051E-2</v>
      </c>
      <c r="BL27" s="347">
        <v>0</v>
      </c>
      <c r="BM27" s="347">
        <v>0</v>
      </c>
      <c r="BN27" s="347">
        <v>0</v>
      </c>
      <c r="BO27" s="347">
        <v>0</v>
      </c>
      <c r="BP27" s="347">
        <v>0</v>
      </c>
      <c r="BQ27" s="347">
        <v>0</v>
      </c>
      <c r="BR27" s="347">
        <v>0</v>
      </c>
      <c r="BS27" s="347">
        <v>0</v>
      </c>
      <c r="BT27" s="347">
        <v>0</v>
      </c>
      <c r="BU27" s="347">
        <v>0</v>
      </c>
      <c r="BV27" s="347">
        <v>0</v>
      </c>
      <c r="BW27" s="347">
        <v>0</v>
      </c>
      <c r="BX27" s="347">
        <v>0</v>
      </c>
      <c r="BY27" s="347">
        <v>0</v>
      </c>
      <c r="BZ27" s="347">
        <v>0</v>
      </c>
      <c r="CA27" s="347">
        <v>0</v>
      </c>
      <c r="CB27" s="347">
        <v>0</v>
      </c>
      <c r="CC27" s="347">
        <v>0</v>
      </c>
      <c r="CD27" s="347">
        <v>0</v>
      </c>
      <c r="CE27" s="347">
        <v>0</v>
      </c>
      <c r="CF27" s="347">
        <v>0</v>
      </c>
      <c r="CG27" s="347">
        <v>0</v>
      </c>
      <c r="CH27" s="347">
        <v>0</v>
      </c>
      <c r="CI27" s="347">
        <v>0</v>
      </c>
      <c r="CJ27" s="347">
        <v>0</v>
      </c>
      <c r="CK27" s="347">
        <v>0</v>
      </c>
      <c r="CL27" s="347">
        <v>0</v>
      </c>
      <c r="CM27" s="347">
        <v>0</v>
      </c>
      <c r="CN27" s="347">
        <v>1.2204209351628523E-6</v>
      </c>
      <c r="CO27" s="347">
        <v>0</v>
      </c>
      <c r="CP27" s="347">
        <v>0</v>
      </c>
      <c r="CQ27" s="347">
        <v>0</v>
      </c>
      <c r="CR27" s="347">
        <v>0</v>
      </c>
      <c r="CS27" s="347">
        <v>0</v>
      </c>
      <c r="CT27" s="347">
        <v>0</v>
      </c>
      <c r="CU27" s="347">
        <v>0</v>
      </c>
      <c r="CV27" s="347">
        <v>0</v>
      </c>
      <c r="CW27" s="347">
        <v>0</v>
      </c>
      <c r="CX27" s="347">
        <v>0</v>
      </c>
      <c r="CY27" s="347">
        <v>0</v>
      </c>
      <c r="CZ27" s="347">
        <v>0</v>
      </c>
      <c r="DA27" s="347">
        <v>0</v>
      </c>
      <c r="DB27" s="347">
        <v>0</v>
      </c>
      <c r="DC27" s="347">
        <v>0</v>
      </c>
      <c r="DD27" s="347">
        <v>0</v>
      </c>
      <c r="DE27" s="347">
        <v>0</v>
      </c>
      <c r="DF27" s="347">
        <v>0</v>
      </c>
      <c r="DG27" s="347">
        <v>5.0141564935238767E-5</v>
      </c>
      <c r="DH27" s="347">
        <v>6.391044113922673E-4</v>
      </c>
    </row>
    <row r="28" spans="2:112" x14ac:dyDescent="0.15">
      <c r="B28" s="674" t="s">
        <v>166</v>
      </c>
      <c r="C28" s="677" t="s">
        <v>909</v>
      </c>
      <c r="D28" s="676">
        <v>0</v>
      </c>
      <c r="E28" s="676">
        <v>1.1683641224917976E-2</v>
      </c>
      <c r="F28" s="676">
        <v>5.2387833681221297E-4</v>
      </c>
      <c r="G28" s="676">
        <v>0</v>
      </c>
      <c r="H28" s="676">
        <v>4.3486624288483662E-3</v>
      </c>
      <c r="I28" s="676">
        <v>0</v>
      </c>
      <c r="J28" s="676">
        <v>0</v>
      </c>
      <c r="K28" s="676">
        <v>0</v>
      </c>
      <c r="L28" s="676">
        <v>0</v>
      </c>
      <c r="M28" s="676">
        <v>0</v>
      </c>
      <c r="N28" s="676">
        <v>0</v>
      </c>
      <c r="O28" s="676">
        <v>0</v>
      </c>
      <c r="P28" s="676">
        <v>1.1229216042190146E-4</v>
      </c>
      <c r="Q28" s="676">
        <v>0</v>
      </c>
      <c r="R28" s="676">
        <v>0</v>
      </c>
      <c r="S28" s="676">
        <v>0</v>
      </c>
      <c r="T28" s="676">
        <v>0</v>
      </c>
      <c r="U28" s="676">
        <v>0</v>
      </c>
      <c r="V28" s="676">
        <v>0</v>
      </c>
      <c r="W28" s="676">
        <v>0</v>
      </c>
      <c r="X28" s="676">
        <v>0</v>
      </c>
      <c r="Y28" s="676">
        <v>0</v>
      </c>
      <c r="Z28" s="676">
        <v>0</v>
      </c>
      <c r="AA28" s="676">
        <v>0</v>
      </c>
      <c r="AB28" s="676">
        <v>8.2620410350313034E-2</v>
      </c>
      <c r="AC28" s="676">
        <v>3.1810813646162227E-5</v>
      </c>
      <c r="AD28" s="676">
        <v>0</v>
      </c>
      <c r="AE28" s="676">
        <v>0</v>
      </c>
      <c r="AF28" s="676">
        <v>0</v>
      </c>
      <c r="AG28" s="676">
        <v>0</v>
      </c>
      <c r="AH28" s="676">
        <v>0</v>
      </c>
      <c r="AI28" s="676">
        <v>0</v>
      </c>
      <c r="AJ28" s="676">
        <v>0</v>
      </c>
      <c r="AK28" s="676">
        <v>0</v>
      </c>
      <c r="AL28" s="676">
        <v>0</v>
      </c>
      <c r="AM28" s="676">
        <v>0</v>
      </c>
      <c r="AN28" s="676">
        <v>0</v>
      </c>
      <c r="AO28" s="676">
        <v>0</v>
      </c>
      <c r="AP28" s="676">
        <v>0</v>
      </c>
      <c r="AQ28" s="676">
        <v>0</v>
      </c>
      <c r="AR28" s="676">
        <v>0</v>
      </c>
      <c r="AS28" s="676">
        <v>0</v>
      </c>
      <c r="AT28" s="676">
        <v>0</v>
      </c>
      <c r="AU28" s="676">
        <v>0</v>
      </c>
      <c r="AV28" s="676">
        <v>0</v>
      </c>
      <c r="AW28" s="676">
        <v>0</v>
      </c>
      <c r="AX28" s="676">
        <v>0</v>
      </c>
      <c r="AY28" s="676">
        <v>0</v>
      </c>
      <c r="AZ28" s="676">
        <v>0</v>
      </c>
      <c r="BA28" s="676">
        <v>0</v>
      </c>
      <c r="BB28" s="676">
        <v>0</v>
      </c>
      <c r="BC28" s="676">
        <v>0</v>
      </c>
      <c r="BD28" s="676">
        <v>0</v>
      </c>
      <c r="BE28" s="676">
        <v>0</v>
      </c>
      <c r="BF28" s="676">
        <v>0</v>
      </c>
      <c r="BG28" s="676">
        <v>0</v>
      </c>
      <c r="BH28" s="676">
        <v>0</v>
      </c>
      <c r="BI28" s="676">
        <v>0</v>
      </c>
      <c r="BJ28" s="676">
        <v>0</v>
      </c>
      <c r="BK28" s="676">
        <v>0</v>
      </c>
      <c r="BL28" s="676">
        <v>1.2352681406846885E-5</v>
      </c>
      <c r="BM28" s="676">
        <v>0</v>
      </c>
      <c r="BN28" s="676">
        <v>0</v>
      </c>
      <c r="BO28" s="676">
        <v>0</v>
      </c>
      <c r="BP28" s="676">
        <v>0</v>
      </c>
      <c r="BQ28" s="676">
        <v>0</v>
      </c>
      <c r="BR28" s="676">
        <v>0</v>
      </c>
      <c r="BS28" s="676">
        <v>2.5963249814680683E-5</v>
      </c>
      <c r="BT28" s="676">
        <v>7.6843200355910255E-3</v>
      </c>
      <c r="BU28" s="676">
        <v>0</v>
      </c>
      <c r="BV28" s="676">
        <v>0</v>
      </c>
      <c r="BW28" s="676">
        <v>0</v>
      </c>
      <c r="BX28" s="676">
        <v>0</v>
      </c>
      <c r="BY28" s="676">
        <v>0</v>
      </c>
      <c r="BZ28" s="676">
        <v>0</v>
      </c>
      <c r="CA28" s="676">
        <v>2.5201461438895538E-5</v>
      </c>
      <c r="CB28" s="676">
        <v>0</v>
      </c>
      <c r="CC28" s="676">
        <v>1.7420518882598146E-5</v>
      </c>
      <c r="CD28" s="676">
        <v>1.0360042559054833E-6</v>
      </c>
      <c r="CE28" s="676">
        <v>0</v>
      </c>
      <c r="CF28" s="676">
        <v>0</v>
      </c>
      <c r="CG28" s="676">
        <v>0</v>
      </c>
      <c r="CH28" s="676">
        <v>8.5473285935004487E-4</v>
      </c>
      <c r="CI28" s="676">
        <v>0</v>
      </c>
      <c r="CJ28" s="676">
        <v>0</v>
      </c>
      <c r="CK28" s="676">
        <v>0</v>
      </c>
      <c r="CL28" s="676">
        <v>0</v>
      </c>
      <c r="CM28" s="676">
        <v>2.5573917059695149E-6</v>
      </c>
      <c r="CN28" s="676">
        <v>4.3750981052010832E-4</v>
      </c>
      <c r="CO28" s="676">
        <v>4.8671971483000072E-6</v>
      </c>
      <c r="CP28" s="676">
        <v>9.2686020414021759E-4</v>
      </c>
      <c r="CQ28" s="676">
        <v>0.20797101914006502</v>
      </c>
      <c r="CR28" s="676">
        <v>2.4262064016694031E-2</v>
      </c>
      <c r="CS28" s="676">
        <v>8.4838967908181431E-3</v>
      </c>
      <c r="CT28" s="676">
        <v>4.4142937861275464E-3</v>
      </c>
      <c r="CU28" s="676">
        <v>0</v>
      </c>
      <c r="CV28" s="676">
        <v>0</v>
      </c>
      <c r="CW28" s="676">
        <v>0</v>
      </c>
      <c r="CX28" s="676">
        <v>0</v>
      </c>
      <c r="CY28" s="676">
        <v>0</v>
      </c>
      <c r="CZ28" s="676">
        <v>2.5389677915843589E-5</v>
      </c>
      <c r="DA28" s="676">
        <v>0</v>
      </c>
      <c r="DB28" s="676">
        <v>0</v>
      </c>
      <c r="DC28" s="676">
        <v>5.8165388591703364E-6</v>
      </c>
      <c r="DD28" s="676">
        <v>9.7441625846900082E-2</v>
      </c>
      <c r="DE28" s="676">
        <v>1.8730843809945204E-6</v>
      </c>
      <c r="DF28" s="676">
        <v>0</v>
      </c>
      <c r="DG28" s="676">
        <v>1.2941197966972007E-3</v>
      </c>
      <c r="DH28" s="676">
        <v>1.5176412285134418E-2</v>
      </c>
    </row>
    <row r="29" spans="2:112" x14ac:dyDescent="0.15">
      <c r="B29" s="12" t="s">
        <v>167</v>
      </c>
      <c r="C29" s="7" t="s">
        <v>910</v>
      </c>
      <c r="D29" s="673">
        <v>2.7549876433170088E-2</v>
      </c>
      <c r="E29" s="673">
        <v>1.363891968390337E-3</v>
      </c>
      <c r="F29" s="673">
        <v>5.4849809999653687E-3</v>
      </c>
      <c r="G29" s="673">
        <v>6.1100266948817576E-4</v>
      </c>
      <c r="H29" s="673">
        <v>3.0536348293624459E-3</v>
      </c>
      <c r="I29" s="673">
        <v>2.2686259345192062E-3</v>
      </c>
      <c r="J29" s="673">
        <v>4.4169233401779601E-3</v>
      </c>
      <c r="K29" s="673">
        <v>6.3154365434177882E-4</v>
      </c>
      <c r="L29" s="673">
        <v>2.4617837893851071E-3</v>
      </c>
      <c r="M29" s="673">
        <v>0</v>
      </c>
      <c r="N29" s="673">
        <v>0</v>
      </c>
      <c r="O29" s="673">
        <v>1.0085461066114377E-2</v>
      </c>
      <c r="P29" s="673">
        <v>3.6527979243124419E-3</v>
      </c>
      <c r="Q29" s="673">
        <v>2.5558448210583735E-2</v>
      </c>
      <c r="R29" s="673">
        <v>2.3392772864383477E-2</v>
      </c>
      <c r="S29" s="673">
        <v>5.7741444862793867E-3</v>
      </c>
      <c r="T29" s="673">
        <v>1.898543751133909E-2</v>
      </c>
      <c r="U29" s="673">
        <v>2.180275878432927E-2</v>
      </c>
      <c r="V29" s="673">
        <v>4.909592483338796E-3</v>
      </c>
      <c r="W29" s="673">
        <v>8.7894002534563108E-3</v>
      </c>
      <c r="X29" s="673">
        <v>0</v>
      </c>
      <c r="Y29" s="673">
        <v>1.8635999404560181E-2</v>
      </c>
      <c r="Z29" s="673">
        <v>7.9660253631626283E-3</v>
      </c>
      <c r="AA29" s="673">
        <v>1.4622612926609766E-2</v>
      </c>
      <c r="AB29" s="673">
        <v>1.9847369257923592E-2</v>
      </c>
      <c r="AC29" s="673">
        <v>6.2329566797632463E-2</v>
      </c>
      <c r="AD29" s="673">
        <v>7.0947144377438804E-4</v>
      </c>
      <c r="AE29" s="673">
        <v>9.4342350585229426E-2</v>
      </c>
      <c r="AF29" s="673">
        <v>4.2834080302584362E-3</v>
      </c>
      <c r="AG29" s="673">
        <v>6.9648469182903095E-3</v>
      </c>
      <c r="AH29" s="673">
        <v>1.5089940402906857E-2</v>
      </c>
      <c r="AI29" s="673">
        <v>2.2979751556057464E-3</v>
      </c>
      <c r="AJ29" s="673">
        <v>7.3314780471386157E-3</v>
      </c>
      <c r="AK29" s="673">
        <v>3.239761401101519E-4</v>
      </c>
      <c r="AL29" s="673">
        <v>1.4728124679996093E-2</v>
      </c>
      <c r="AM29" s="673">
        <v>7.8862353874232442E-4</v>
      </c>
      <c r="AN29" s="673">
        <v>1.2487189263115921E-3</v>
      </c>
      <c r="AO29" s="673">
        <v>5.8095679216568514E-3</v>
      </c>
      <c r="AP29" s="673">
        <v>2.2018187022480569E-4</v>
      </c>
      <c r="AQ29" s="673">
        <v>1.1188139758173444E-4</v>
      </c>
      <c r="AR29" s="673">
        <v>6.8601192921342771E-4</v>
      </c>
      <c r="AS29" s="673">
        <v>4.5878289071148914E-3</v>
      </c>
      <c r="AT29" s="673">
        <v>8.202122662567304E-3</v>
      </c>
      <c r="AU29" s="673">
        <v>2.2824940855403647E-3</v>
      </c>
      <c r="AV29" s="673">
        <v>2.6321877558916655E-3</v>
      </c>
      <c r="AW29" s="673">
        <v>1.4717094688535784E-3</v>
      </c>
      <c r="AX29" s="673">
        <v>8.8647163326916714E-4</v>
      </c>
      <c r="AY29" s="673">
        <v>3.6638193655212578E-3</v>
      </c>
      <c r="AZ29" s="673">
        <v>3.4363319589265267E-3</v>
      </c>
      <c r="BA29" s="673">
        <v>2.2973665723670469E-3</v>
      </c>
      <c r="BB29" s="673">
        <v>1.2520114754916833E-3</v>
      </c>
      <c r="BC29" s="673">
        <v>4.864720624869005E-3</v>
      </c>
      <c r="BD29" s="673">
        <v>2.2398597008045479E-3</v>
      </c>
      <c r="BE29" s="673">
        <v>6.068210058993136E-3</v>
      </c>
      <c r="BF29" s="673">
        <v>0</v>
      </c>
      <c r="BG29" s="673">
        <v>6.979062811565304E-3</v>
      </c>
      <c r="BH29" s="673">
        <v>1.263488972710154E-2</v>
      </c>
      <c r="BI29" s="673">
        <v>4.4281653181718781E-3</v>
      </c>
      <c r="BJ29" s="673">
        <v>2.7046628124058028E-3</v>
      </c>
      <c r="BK29" s="673">
        <v>2.3468570001673981E-2</v>
      </c>
      <c r="BL29" s="673">
        <v>1.0396840184096128E-4</v>
      </c>
      <c r="BM29" s="673">
        <v>5.5642987836499371E-3</v>
      </c>
      <c r="BN29" s="673">
        <v>6.4516276178584516E-3</v>
      </c>
      <c r="BO29" s="673">
        <v>1.881410469360867E-3</v>
      </c>
      <c r="BP29" s="673">
        <v>1.9620339504596322E-3</v>
      </c>
      <c r="BQ29" s="673">
        <v>2.1671555884153371E-4</v>
      </c>
      <c r="BR29" s="673">
        <v>3.4307308556511592E-3</v>
      </c>
      <c r="BS29" s="673">
        <v>1.8070951733258869E-3</v>
      </c>
      <c r="BT29" s="673">
        <v>3.7963113165668258E-3</v>
      </c>
      <c r="BU29" s="673">
        <v>4.2166521440791051E-6</v>
      </c>
      <c r="BV29" s="673">
        <v>1.919641565422364E-5</v>
      </c>
      <c r="BW29" s="673">
        <v>1.7943185304581779E-5</v>
      </c>
      <c r="BX29" s="673">
        <v>2.0560407311949054E-5</v>
      </c>
      <c r="BY29" s="673">
        <v>4.2300783939992909E-5</v>
      </c>
      <c r="BZ29" s="673">
        <v>1.4768055665266564E-4</v>
      </c>
      <c r="CA29" s="673">
        <v>4.0943837757772021E-4</v>
      </c>
      <c r="CB29" s="673">
        <v>1.2009192490979459E-4</v>
      </c>
      <c r="CC29" s="673">
        <v>1.4558576494742736E-4</v>
      </c>
      <c r="CD29" s="673">
        <v>1.1499647240550864E-4</v>
      </c>
      <c r="CE29" s="673">
        <v>1.2624402970942832E-5</v>
      </c>
      <c r="CF29" s="673">
        <v>2.4976260771012457E-4</v>
      </c>
      <c r="CG29" s="673">
        <v>1.8112584740649109E-3</v>
      </c>
      <c r="CH29" s="673">
        <v>6.5122503569527226E-6</v>
      </c>
      <c r="CI29" s="673">
        <v>0</v>
      </c>
      <c r="CJ29" s="673">
        <v>2.4480769983277402E-4</v>
      </c>
      <c r="CK29" s="673">
        <v>4.79950656775812E-4</v>
      </c>
      <c r="CL29" s="673">
        <v>0</v>
      </c>
      <c r="CM29" s="673">
        <v>5.2539055207437716E-3</v>
      </c>
      <c r="CN29" s="673">
        <v>5.6711851383440322E-4</v>
      </c>
      <c r="CO29" s="673">
        <v>2.9203182889800043E-5</v>
      </c>
      <c r="CP29" s="673">
        <v>1.6605447918639559E-2</v>
      </c>
      <c r="CQ29" s="673">
        <v>1.7393428624758879E-3</v>
      </c>
      <c r="CR29" s="673">
        <v>1.4184793640945463E-2</v>
      </c>
      <c r="CS29" s="673">
        <v>3.1026099113300623E-3</v>
      </c>
      <c r="CT29" s="673">
        <v>2.8976861376328626E-3</v>
      </c>
      <c r="CU29" s="673">
        <v>3.5895728435496183E-3</v>
      </c>
      <c r="CV29" s="673">
        <v>2.4971755690025481E-3</v>
      </c>
      <c r="CW29" s="673">
        <v>2.648955694470941E-3</v>
      </c>
      <c r="CX29" s="673">
        <v>3.3818779476398309E-3</v>
      </c>
      <c r="CY29" s="673">
        <v>2.611018348320753E-3</v>
      </c>
      <c r="CZ29" s="673">
        <v>4.2933587754594099E-3</v>
      </c>
      <c r="DA29" s="673">
        <v>2.5739015336213528E-3</v>
      </c>
      <c r="DB29" s="673">
        <v>2.9653746416384692E-2</v>
      </c>
      <c r="DC29" s="673">
        <v>1.1528004758304046E-3</v>
      </c>
      <c r="DD29" s="673">
        <v>2.5158561835971209E-4</v>
      </c>
      <c r="DE29" s="673">
        <v>8.7908012409808386E-3</v>
      </c>
      <c r="DF29" s="673">
        <v>9.0729980094607764E-3</v>
      </c>
      <c r="DG29" s="673">
        <v>4.8123154482337211E-4</v>
      </c>
      <c r="DH29" s="673">
        <v>3.8204842851551559E-3</v>
      </c>
    </row>
    <row r="30" spans="2:112" x14ac:dyDescent="0.15">
      <c r="B30" s="10" t="s">
        <v>168</v>
      </c>
      <c r="C30" s="442" t="s">
        <v>911</v>
      </c>
      <c r="D30" s="347">
        <v>1.6577637726043988E-2</v>
      </c>
      <c r="E30" s="347">
        <v>2.3963435229567859E-3</v>
      </c>
      <c r="F30" s="347">
        <v>4.3446640913512849E-3</v>
      </c>
      <c r="G30" s="347">
        <v>9.306115499449685E-3</v>
      </c>
      <c r="H30" s="347">
        <v>4.1861638446266419E-2</v>
      </c>
      <c r="I30" s="347">
        <v>3.5060582624387728E-3</v>
      </c>
      <c r="J30" s="347">
        <v>1.0117214236824093E-2</v>
      </c>
      <c r="K30" s="347">
        <v>1.6064512946403885E-3</v>
      </c>
      <c r="L30" s="347">
        <v>7.7652818024168228E-3</v>
      </c>
      <c r="M30" s="347">
        <v>5.1062899237652865E-3</v>
      </c>
      <c r="N30" s="347">
        <v>0</v>
      </c>
      <c r="O30" s="347">
        <v>2.4190660703226292E-2</v>
      </c>
      <c r="P30" s="347">
        <v>3.424690712161285E-3</v>
      </c>
      <c r="Q30" s="347">
        <v>5.4243753140922031E-3</v>
      </c>
      <c r="R30" s="347">
        <v>6.4544652400930485E-4</v>
      </c>
      <c r="S30" s="347">
        <v>1.0633997429131552E-2</v>
      </c>
      <c r="T30" s="347">
        <v>2.8599857789517215E-3</v>
      </c>
      <c r="U30" s="347">
        <v>2.1781779985936972E-3</v>
      </c>
      <c r="V30" s="347">
        <v>1.2519802250628209E-2</v>
      </c>
      <c r="W30" s="347">
        <v>1.6722961288529081E-2</v>
      </c>
      <c r="X30" s="347">
        <v>0</v>
      </c>
      <c r="Y30" s="347">
        <v>6.6422156273391337E-3</v>
      </c>
      <c r="Z30" s="347">
        <v>9.9241191164550612E-3</v>
      </c>
      <c r="AA30" s="347">
        <v>5.7323799627598968E-2</v>
      </c>
      <c r="AB30" s="347">
        <v>3.0399815292261514E-3</v>
      </c>
      <c r="AC30" s="347">
        <v>9.5398599647373745E-3</v>
      </c>
      <c r="AD30" s="347">
        <v>4.0262504434196524E-2</v>
      </c>
      <c r="AE30" s="347">
        <v>2.5364257846217587E-2</v>
      </c>
      <c r="AF30" s="347">
        <v>2.7134964143083096E-3</v>
      </c>
      <c r="AG30" s="347">
        <v>7.6316114093321228E-3</v>
      </c>
      <c r="AH30" s="347">
        <v>9.6967848076441165E-3</v>
      </c>
      <c r="AI30" s="347">
        <v>2.4568637235076293E-2</v>
      </c>
      <c r="AJ30" s="347">
        <v>1.1149946933597858E-2</v>
      </c>
      <c r="AK30" s="347">
        <v>1.3778514664684695E-2</v>
      </c>
      <c r="AL30" s="347">
        <v>1.493998933614564E-2</v>
      </c>
      <c r="AM30" s="347">
        <v>1.2750408106715917E-2</v>
      </c>
      <c r="AN30" s="347">
        <v>1.1332911264004366E-3</v>
      </c>
      <c r="AO30" s="347">
        <v>1.085158472837954E-3</v>
      </c>
      <c r="AP30" s="347">
        <v>4.0733645991589053E-4</v>
      </c>
      <c r="AQ30" s="347">
        <v>1.0750785203990301E-2</v>
      </c>
      <c r="AR30" s="347">
        <v>2.3291542746348118E-3</v>
      </c>
      <c r="AS30" s="347">
        <v>3.4514270502285327E-3</v>
      </c>
      <c r="AT30" s="347">
        <v>5.273174405378861E-3</v>
      </c>
      <c r="AU30" s="347">
        <v>9.4188323483284449E-4</v>
      </c>
      <c r="AV30" s="347">
        <v>1.1440990184012435E-2</v>
      </c>
      <c r="AW30" s="347">
        <v>3.8230447495164228E-4</v>
      </c>
      <c r="AX30" s="347">
        <v>2.0239375452341889E-3</v>
      </c>
      <c r="AY30" s="347">
        <v>4.1146188110876766E-4</v>
      </c>
      <c r="AZ30" s="347">
        <v>7.2231943431381074E-4</v>
      </c>
      <c r="BA30" s="347">
        <v>3.0511306461106155E-2</v>
      </c>
      <c r="BB30" s="347">
        <v>2.5347471589708928E-4</v>
      </c>
      <c r="BC30" s="347">
        <v>8.2126091847636363E-4</v>
      </c>
      <c r="BD30" s="347">
        <v>8.7422081758190527E-5</v>
      </c>
      <c r="BE30" s="347">
        <v>0</v>
      </c>
      <c r="BF30" s="347">
        <v>0</v>
      </c>
      <c r="BG30" s="347">
        <v>0</v>
      </c>
      <c r="BH30" s="347">
        <v>2.836437278827487E-3</v>
      </c>
      <c r="BI30" s="347">
        <v>2.0409650849187258E-3</v>
      </c>
      <c r="BJ30" s="347">
        <v>5.679545504945681E-3</v>
      </c>
      <c r="BK30" s="347">
        <v>6.701492180387485E-4</v>
      </c>
      <c r="BL30" s="347">
        <v>2.675384914699588E-3</v>
      </c>
      <c r="BM30" s="347">
        <v>1.6180195258902919E-3</v>
      </c>
      <c r="BN30" s="347">
        <v>2.7680921688783308E-3</v>
      </c>
      <c r="BO30" s="347">
        <v>8.9595804355660485E-3</v>
      </c>
      <c r="BP30" s="347">
        <v>3.7561126497389708E-3</v>
      </c>
      <c r="BQ30" s="347">
        <v>1.1249413691398952E-2</v>
      </c>
      <c r="BR30" s="347">
        <v>1.5722401022803822E-2</v>
      </c>
      <c r="BS30" s="347">
        <v>1.5999455301616134E-2</v>
      </c>
      <c r="BT30" s="347">
        <v>1.3191021036977172E-2</v>
      </c>
      <c r="BU30" s="347">
        <v>6.176400897645682E-4</v>
      </c>
      <c r="BV30" s="347">
        <v>4.1840350854511934E-4</v>
      </c>
      <c r="BW30" s="347">
        <v>1.0422210731844404E-3</v>
      </c>
      <c r="BX30" s="347">
        <v>6.6088859253346239E-4</v>
      </c>
      <c r="BY30" s="347">
        <v>1.7148966462159288E-6</v>
      </c>
      <c r="BZ30" s="347">
        <v>2.7132009245489732E-3</v>
      </c>
      <c r="CA30" s="347">
        <v>4.6645104961013546E-2</v>
      </c>
      <c r="CB30" s="347">
        <v>0.2903798688925554</v>
      </c>
      <c r="CC30" s="347">
        <v>4.7357058420954397E-2</v>
      </c>
      <c r="CD30" s="347">
        <v>0.10443958903783176</v>
      </c>
      <c r="CE30" s="347">
        <v>5.7020220085425124E-3</v>
      </c>
      <c r="CF30" s="347">
        <v>1.2900474313329547E-3</v>
      </c>
      <c r="CG30" s="347">
        <v>6.5881953073053225E-3</v>
      </c>
      <c r="CH30" s="347">
        <v>3.4807978157912305E-3</v>
      </c>
      <c r="CI30" s="347">
        <v>6.4889790966299484E-4</v>
      </c>
      <c r="CJ30" s="347">
        <v>3.9356799299403698E-4</v>
      </c>
      <c r="CK30" s="347">
        <v>3.6926466359786769E-4</v>
      </c>
      <c r="CL30" s="347">
        <v>2.1196344522671882E-4</v>
      </c>
      <c r="CM30" s="347">
        <v>1.4536214456730722E-3</v>
      </c>
      <c r="CN30" s="347">
        <v>1.105845598822609E-2</v>
      </c>
      <c r="CO30" s="347">
        <v>9.856074225307516E-4</v>
      </c>
      <c r="CP30" s="347">
        <v>5.6040561435092397E-3</v>
      </c>
      <c r="CQ30" s="347">
        <v>1.7849484784386246E-3</v>
      </c>
      <c r="CR30" s="347">
        <v>6.4430928862041015E-3</v>
      </c>
      <c r="CS30" s="347">
        <v>1.1612192861048052E-3</v>
      </c>
      <c r="CT30" s="347">
        <v>2.2913981764691111E-3</v>
      </c>
      <c r="CU30" s="347">
        <v>4.6905896022885569E-3</v>
      </c>
      <c r="CV30" s="347">
        <v>2.2368915766657225E-3</v>
      </c>
      <c r="CW30" s="347">
        <v>6.0101361893311208E-4</v>
      </c>
      <c r="CX30" s="347">
        <v>2.1767886641686786E-3</v>
      </c>
      <c r="CY30" s="347">
        <v>1.2505434444157596E-3</v>
      </c>
      <c r="CZ30" s="347">
        <v>2.1935251314899235E-3</v>
      </c>
      <c r="DA30" s="347">
        <v>2.1130565617091908E-3</v>
      </c>
      <c r="DB30" s="347">
        <v>6.1698952823434367E-3</v>
      </c>
      <c r="DC30" s="347">
        <v>5.6337869608209202E-3</v>
      </c>
      <c r="DD30" s="347">
        <v>6.5412260773525146E-5</v>
      </c>
      <c r="DE30" s="347">
        <v>2.7043176051825329E-3</v>
      </c>
      <c r="DF30" s="347">
        <v>0</v>
      </c>
      <c r="DG30" s="347">
        <v>8.8799436714758657E-3</v>
      </c>
      <c r="DH30" s="347">
        <v>1.0031596051297813E-2</v>
      </c>
    </row>
    <row r="31" spans="2:112" x14ac:dyDescent="0.15">
      <c r="B31" s="10" t="s">
        <v>169</v>
      </c>
      <c r="C31" s="442" t="s">
        <v>912</v>
      </c>
      <c r="D31" s="347">
        <v>0</v>
      </c>
      <c r="E31" s="347">
        <v>0</v>
      </c>
      <c r="F31" s="347">
        <v>0</v>
      </c>
      <c r="G31" s="347">
        <v>0</v>
      </c>
      <c r="H31" s="347">
        <v>0</v>
      </c>
      <c r="I31" s="347">
        <v>0</v>
      </c>
      <c r="J31" s="347">
        <v>1.0694729637234771E-5</v>
      </c>
      <c r="K31" s="347">
        <v>9.2739036185693023E-6</v>
      </c>
      <c r="L31" s="347">
        <v>0</v>
      </c>
      <c r="M31" s="347">
        <v>0</v>
      </c>
      <c r="N31" s="347">
        <v>0</v>
      </c>
      <c r="O31" s="347">
        <v>0</v>
      </c>
      <c r="P31" s="347">
        <v>0</v>
      </c>
      <c r="Q31" s="347">
        <v>0</v>
      </c>
      <c r="R31" s="347">
        <v>0</v>
      </c>
      <c r="S31" s="347">
        <v>0</v>
      </c>
      <c r="T31" s="347">
        <v>0</v>
      </c>
      <c r="U31" s="347">
        <v>0</v>
      </c>
      <c r="V31" s="347">
        <v>3.7863268873593358E-3</v>
      </c>
      <c r="W31" s="347">
        <v>4.9790722350487532E-4</v>
      </c>
      <c r="X31" s="347">
        <v>0</v>
      </c>
      <c r="Y31" s="347">
        <v>9.4489120026520299E-3</v>
      </c>
      <c r="Z31" s="347">
        <v>0</v>
      </c>
      <c r="AA31" s="347">
        <v>0</v>
      </c>
      <c r="AB31" s="347">
        <v>0</v>
      </c>
      <c r="AC31" s="347">
        <v>1.0603604548720742E-4</v>
      </c>
      <c r="AD31" s="347">
        <v>0</v>
      </c>
      <c r="AE31" s="347">
        <v>0</v>
      </c>
      <c r="AF31" s="347">
        <v>6.8794551950056358E-5</v>
      </c>
      <c r="AG31" s="347">
        <v>0</v>
      </c>
      <c r="AH31" s="347">
        <v>0</v>
      </c>
      <c r="AI31" s="347">
        <v>0</v>
      </c>
      <c r="AJ31" s="347">
        <v>0</v>
      </c>
      <c r="AK31" s="347">
        <v>0</v>
      </c>
      <c r="AL31" s="347">
        <v>3.5416708352999475E-3</v>
      </c>
      <c r="AM31" s="347">
        <v>4.4652974324696351E-2</v>
      </c>
      <c r="AN31" s="347">
        <v>2.476450979912065E-3</v>
      </c>
      <c r="AO31" s="347">
        <v>2.2867729769072982E-2</v>
      </c>
      <c r="AP31" s="347">
        <v>6.7155470418565736E-4</v>
      </c>
      <c r="AQ31" s="347">
        <v>6.5033605103419099E-3</v>
      </c>
      <c r="AR31" s="347">
        <v>8.2157117271069191E-6</v>
      </c>
      <c r="AS31" s="347">
        <v>7.1561829778737981E-6</v>
      </c>
      <c r="AT31" s="347">
        <v>3.9304971642190827E-5</v>
      </c>
      <c r="AU31" s="347">
        <v>1.8607288740818188E-5</v>
      </c>
      <c r="AV31" s="347">
        <v>3.0757147359276024E-5</v>
      </c>
      <c r="AW31" s="347">
        <v>5.4614924993091755E-5</v>
      </c>
      <c r="AX31" s="347">
        <v>0</v>
      </c>
      <c r="AY31" s="347">
        <v>0</v>
      </c>
      <c r="AZ31" s="347">
        <v>5.1965426929051127E-6</v>
      </c>
      <c r="BA31" s="347">
        <v>0</v>
      </c>
      <c r="BB31" s="347">
        <v>0</v>
      </c>
      <c r="BC31" s="347">
        <v>0</v>
      </c>
      <c r="BD31" s="347">
        <v>0</v>
      </c>
      <c r="BE31" s="347">
        <v>0</v>
      </c>
      <c r="BF31" s="347">
        <v>0</v>
      </c>
      <c r="BG31" s="347">
        <v>0</v>
      </c>
      <c r="BH31" s="347">
        <v>3.7712281888193832E-5</v>
      </c>
      <c r="BI31" s="347">
        <v>0</v>
      </c>
      <c r="BJ31" s="347">
        <v>8.2133702168411867E-7</v>
      </c>
      <c r="BK31" s="347">
        <v>1.1122808598153502E-6</v>
      </c>
      <c r="BL31" s="347">
        <v>8.5439379730690963E-5</v>
      </c>
      <c r="BM31" s="347">
        <v>7.0098674548173809E-4</v>
      </c>
      <c r="BN31" s="347">
        <v>3.2500944855684873E-5</v>
      </c>
      <c r="BO31" s="347">
        <v>3.168414507661256E-2</v>
      </c>
      <c r="BP31" s="347">
        <v>1.2724898327089017E-2</v>
      </c>
      <c r="BQ31" s="347">
        <v>3.2540485105774043E-2</v>
      </c>
      <c r="BR31" s="347">
        <v>0</v>
      </c>
      <c r="BS31" s="347">
        <v>2.6493112055796614E-7</v>
      </c>
      <c r="BT31" s="347">
        <v>2.8402881862856042E-4</v>
      </c>
      <c r="BU31" s="347">
        <v>-9.7460356160318937E-7</v>
      </c>
      <c r="BV31" s="347">
        <v>0</v>
      </c>
      <c r="BW31" s="347">
        <v>0</v>
      </c>
      <c r="BX31" s="347">
        <v>0</v>
      </c>
      <c r="BY31" s="347">
        <v>0</v>
      </c>
      <c r="BZ31" s="347">
        <v>1.0303294650185974E-5</v>
      </c>
      <c r="CA31" s="347">
        <v>0</v>
      </c>
      <c r="CB31" s="347">
        <v>0</v>
      </c>
      <c r="CC31" s="347">
        <v>0</v>
      </c>
      <c r="CD31" s="347">
        <v>0</v>
      </c>
      <c r="CE31" s="347">
        <v>0</v>
      </c>
      <c r="CF31" s="347">
        <v>0</v>
      </c>
      <c r="CG31" s="347">
        <v>0</v>
      </c>
      <c r="CH31" s="347">
        <v>0</v>
      </c>
      <c r="CI31" s="347">
        <v>0</v>
      </c>
      <c r="CJ31" s="347">
        <v>0</v>
      </c>
      <c r="CK31" s="347">
        <v>0</v>
      </c>
      <c r="CL31" s="347">
        <v>0</v>
      </c>
      <c r="CM31" s="347">
        <v>7.6721751179085439E-6</v>
      </c>
      <c r="CN31" s="347">
        <v>0</v>
      </c>
      <c r="CO31" s="347">
        <v>0</v>
      </c>
      <c r="CP31" s="347">
        <v>0</v>
      </c>
      <c r="CQ31" s="347">
        <v>0</v>
      </c>
      <c r="CR31" s="347">
        <v>0</v>
      </c>
      <c r="CS31" s="347">
        <v>1.1050170922726594E-5</v>
      </c>
      <c r="CT31" s="347">
        <v>1.3781193371871637E-5</v>
      </c>
      <c r="CU31" s="347">
        <v>3.5401958319460205E-4</v>
      </c>
      <c r="CV31" s="347">
        <v>1.3075013633742414E-5</v>
      </c>
      <c r="CW31" s="347">
        <v>0</v>
      </c>
      <c r="CX31" s="347">
        <v>0</v>
      </c>
      <c r="CY31" s="347">
        <v>2.3024208603130765E-6</v>
      </c>
      <c r="CZ31" s="347">
        <v>1.4304043896249909E-6</v>
      </c>
      <c r="DA31" s="347">
        <v>4.9226439371122992E-4</v>
      </c>
      <c r="DB31" s="347">
        <v>0</v>
      </c>
      <c r="DC31" s="347">
        <v>0</v>
      </c>
      <c r="DD31" s="347">
        <v>0</v>
      </c>
      <c r="DE31" s="347">
        <v>9.2197375642285844E-5</v>
      </c>
      <c r="DF31" s="347">
        <v>0</v>
      </c>
      <c r="DG31" s="347">
        <v>8.7110345862067353E-6</v>
      </c>
      <c r="DH31" s="347">
        <v>1.8015095024904357E-3</v>
      </c>
    </row>
    <row r="32" spans="2:112" x14ac:dyDescent="0.15">
      <c r="B32" s="10" t="s">
        <v>170</v>
      </c>
      <c r="C32" s="442" t="s">
        <v>913</v>
      </c>
      <c r="D32" s="347">
        <v>1.987283163806635E-2</v>
      </c>
      <c r="E32" s="347">
        <v>1.4068344003252075E-3</v>
      </c>
      <c r="F32" s="347">
        <v>4.8276144331000437E-3</v>
      </c>
      <c r="G32" s="347">
        <v>4.9439650716626834E-3</v>
      </c>
      <c r="H32" s="347">
        <v>1.0663267550736344E-2</v>
      </c>
      <c r="I32" s="347">
        <v>1.6499097705594224E-3</v>
      </c>
      <c r="J32" s="347">
        <v>2.0319986310746066E-4</v>
      </c>
      <c r="K32" s="347">
        <v>4.6283895170823579E-3</v>
      </c>
      <c r="L32" s="347">
        <v>2.4396465406276647E-2</v>
      </c>
      <c r="M32" s="347">
        <v>4.2155017171582773E-6</v>
      </c>
      <c r="N32" s="347">
        <v>0</v>
      </c>
      <c r="O32" s="347">
        <v>6.5236868486878603E-3</v>
      </c>
      <c r="P32" s="347">
        <v>3.3278112012090563E-3</v>
      </c>
      <c r="Q32" s="347">
        <v>7.2683174293656063E-3</v>
      </c>
      <c r="R32" s="347">
        <v>4.3647854823033863E-2</v>
      </c>
      <c r="S32" s="347">
        <v>1.4899967823448945E-3</v>
      </c>
      <c r="T32" s="347">
        <v>1.0335614485636403E-2</v>
      </c>
      <c r="U32" s="347">
        <v>2.3978766562399629E-2</v>
      </c>
      <c r="V32" s="347">
        <v>1.1959876543209876E-2</v>
      </c>
      <c r="W32" s="347">
        <v>4.9754831266224401E-3</v>
      </c>
      <c r="X32" s="347">
        <v>0</v>
      </c>
      <c r="Y32" s="347">
        <v>2.5361618836168536E-3</v>
      </c>
      <c r="Z32" s="347">
        <v>1.2754846197584201E-3</v>
      </c>
      <c r="AA32" s="347">
        <v>5.792115242333723E-3</v>
      </c>
      <c r="AB32" s="347">
        <v>6.4326067242619855E-2</v>
      </c>
      <c r="AC32" s="347">
        <v>6.0824080560321538E-3</v>
      </c>
      <c r="AD32" s="347">
        <v>8.8683930471798505E-5</v>
      </c>
      <c r="AE32" s="347">
        <v>0</v>
      </c>
      <c r="AF32" s="347">
        <v>0.2030831125925536</v>
      </c>
      <c r="AG32" s="347">
        <v>7.5321409509496754E-3</v>
      </c>
      <c r="AH32" s="347">
        <v>1.5689179913491605E-3</v>
      </c>
      <c r="AI32" s="347">
        <v>1.3971688946082937E-2</v>
      </c>
      <c r="AJ32" s="347">
        <v>9.7017921637797689E-4</v>
      </c>
      <c r="AK32" s="347">
        <v>2.839555580965449E-3</v>
      </c>
      <c r="AL32" s="347">
        <v>1.2864892731747565E-3</v>
      </c>
      <c r="AM32" s="347">
        <v>0</v>
      </c>
      <c r="AN32" s="347">
        <v>9.4440927200036378E-5</v>
      </c>
      <c r="AO32" s="347">
        <v>6.2198107589492486E-4</v>
      </c>
      <c r="AP32" s="347">
        <v>0</v>
      </c>
      <c r="AQ32" s="347">
        <v>6.3874106983026577E-4</v>
      </c>
      <c r="AR32" s="347">
        <v>9.2426756929952841E-4</v>
      </c>
      <c r="AS32" s="347">
        <v>2.1318269091086042E-3</v>
      </c>
      <c r="AT32" s="347">
        <v>3.4879522983218233E-3</v>
      </c>
      <c r="AU32" s="347">
        <v>4.0732241115019625E-3</v>
      </c>
      <c r="AV32" s="347">
        <v>6.9332850728431776E-3</v>
      </c>
      <c r="AW32" s="347">
        <v>3.0376025567018662E-2</v>
      </c>
      <c r="AX32" s="347">
        <v>9.8720668105807628E-3</v>
      </c>
      <c r="AY32" s="347">
        <v>1.0237262033168801E-2</v>
      </c>
      <c r="AZ32" s="347">
        <v>1.3726903729794897E-2</v>
      </c>
      <c r="BA32" s="347">
        <v>2.6581100837304677E-2</v>
      </c>
      <c r="BB32" s="347">
        <v>2.4694582169974E-3</v>
      </c>
      <c r="BC32" s="347">
        <v>2.9734843935748177E-2</v>
      </c>
      <c r="BD32" s="347">
        <v>1.3190358492348802E-2</v>
      </c>
      <c r="BE32" s="347">
        <v>3.0678843300237662E-2</v>
      </c>
      <c r="BF32" s="347">
        <v>0</v>
      </c>
      <c r="BG32" s="347">
        <v>4.9850448654037887E-3</v>
      </c>
      <c r="BH32" s="347">
        <v>3.5081349217916502E-2</v>
      </c>
      <c r="BI32" s="347">
        <v>1.3430279174866973E-2</v>
      </c>
      <c r="BJ32" s="347">
        <v>1.8066950465985561E-2</v>
      </c>
      <c r="BK32" s="347">
        <v>5.3786009397660983E-2</v>
      </c>
      <c r="BL32" s="347">
        <v>8.9351062176192474E-4</v>
      </c>
      <c r="BM32" s="347">
        <v>1.2302797375540462E-2</v>
      </c>
      <c r="BN32" s="347">
        <v>1.5765904247084728E-2</v>
      </c>
      <c r="BO32" s="347">
        <v>1.100921799424967E-2</v>
      </c>
      <c r="BP32" s="347">
        <v>1.0465912566552887E-2</v>
      </c>
      <c r="BQ32" s="347">
        <v>0</v>
      </c>
      <c r="BR32" s="347">
        <v>0</v>
      </c>
      <c r="BS32" s="347">
        <v>4.4152625758828959E-2</v>
      </c>
      <c r="BT32" s="347">
        <v>3.3910554235030933E-3</v>
      </c>
      <c r="BU32" s="347">
        <v>2.0381148358669149E-3</v>
      </c>
      <c r="BV32" s="347">
        <v>2.6102647991632379E-3</v>
      </c>
      <c r="BW32" s="347">
        <v>6.699631583443141E-4</v>
      </c>
      <c r="BX32" s="347">
        <v>1.8238366311155807E-3</v>
      </c>
      <c r="BY32" s="347">
        <v>4.0882421505518483E-4</v>
      </c>
      <c r="BZ32" s="347">
        <v>0</v>
      </c>
      <c r="CA32" s="347">
        <v>4.5724602800380931E-4</v>
      </c>
      <c r="CB32" s="347">
        <v>4.4594998310108625E-5</v>
      </c>
      <c r="CC32" s="347">
        <v>1.8104896410128788E-4</v>
      </c>
      <c r="CD32" s="347">
        <v>4.2061772789762621E-4</v>
      </c>
      <c r="CE32" s="347">
        <v>4.4185410398299912E-4</v>
      </c>
      <c r="CF32" s="347">
        <v>3.3682608275624817E-3</v>
      </c>
      <c r="CG32" s="347">
        <v>1.723679995537668E-3</v>
      </c>
      <c r="CH32" s="347">
        <v>0</v>
      </c>
      <c r="CI32" s="347">
        <v>2.9341151772242244E-5</v>
      </c>
      <c r="CJ32" s="347">
        <v>3.6478611018674913E-4</v>
      </c>
      <c r="CK32" s="347">
        <v>4.5110380088850804E-3</v>
      </c>
      <c r="CL32" s="347">
        <v>7.4222889911039589E-5</v>
      </c>
      <c r="CM32" s="347">
        <v>2.8719508858037653E-3</v>
      </c>
      <c r="CN32" s="347">
        <v>9.4229809877501253E-4</v>
      </c>
      <c r="CO32" s="347">
        <v>3.1205162094195143E-4</v>
      </c>
      <c r="CP32" s="347">
        <v>1.6156123645592942E-2</v>
      </c>
      <c r="CQ32" s="347">
        <v>1.4482088499122951E-3</v>
      </c>
      <c r="CR32" s="347">
        <v>1.5579628627475958E-5</v>
      </c>
      <c r="CS32" s="347">
        <v>2.0314751312244388E-4</v>
      </c>
      <c r="CT32" s="347">
        <v>2.2785470022818443E-4</v>
      </c>
      <c r="CU32" s="347">
        <v>4.3161850143034787E-3</v>
      </c>
      <c r="CV32" s="347">
        <v>3.369096536322464E-4</v>
      </c>
      <c r="CW32" s="347">
        <v>2.533899445570852E-3</v>
      </c>
      <c r="CX32" s="347">
        <v>3.8905295766176085E-3</v>
      </c>
      <c r="CY32" s="347">
        <v>1.0344448008120894E-3</v>
      </c>
      <c r="CZ32" s="347">
        <v>1.076736904290212E-3</v>
      </c>
      <c r="DA32" s="347">
        <v>7.4080728789158157E-4</v>
      </c>
      <c r="DB32" s="347">
        <v>3.1546538740834778E-3</v>
      </c>
      <c r="DC32" s="347">
        <v>5.6945791734135387E-3</v>
      </c>
      <c r="DD32" s="347">
        <v>1.0063424734388483E-4</v>
      </c>
      <c r="DE32" s="347">
        <v>4.1894653988244106E-4</v>
      </c>
      <c r="DF32" s="347">
        <v>3.4924607586062667E-2</v>
      </c>
      <c r="DG32" s="347">
        <v>1.9202519656130847E-3</v>
      </c>
      <c r="DH32" s="347">
        <v>6.685715682017708E-3</v>
      </c>
    </row>
    <row r="33" spans="2:112" x14ac:dyDescent="0.15">
      <c r="B33" s="674" t="s">
        <v>171</v>
      </c>
      <c r="C33" s="677" t="s">
        <v>914</v>
      </c>
      <c r="D33" s="676">
        <v>1.314704315476319E-3</v>
      </c>
      <c r="E33" s="676">
        <v>1.2209032942848985E-4</v>
      </c>
      <c r="F33" s="676">
        <v>9.3756591768435701E-4</v>
      </c>
      <c r="G33" s="676">
        <v>6.017597947108865E-4</v>
      </c>
      <c r="H33" s="676">
        <v>5.7590584068211966E-4</v>
      </c>
      <c r="I33" s="676">
        <v>6.238721319927816E-3</v>
      </c>
      <c r="J33" s="676">
        <v>2.1068617385352497E-3</v>
      </c>
      <c r="K33" s="676">
        <v>5.1803015584221148E-4</v>
      </c>
      <c r="L33" s="676">
        <v>1.6690720864353053E-4</v>
      </c>
      <c r="M33" s="676">
        <v>2.1077508585791387E-6</v>
      </c>
      <c r="N33" s="676">
        <v>0</v>
      </c>
      <c r="O33" s="676">
        <v>2.4896048751176289E-4</v>
      </c>
      <c r="P33" s="676">
        <v>5.4177664692966815E-3</v>
      </c>
      <c r="Q33" s="676">
        <v>9.6721776789974914E-4</v>
      </c>
      <c r="R33" s="676">
        <v>9.8309340506619563E-4</v>
      </c>
      <c r="S33" s="676">
        <v>4.6121531864281149E-6</v>
      </c>
      <c r="T33" s="676">
        <v>1.0479853327128058E-4</v>
      </c>
      <c r="U33" s="676">
        <v>1.6927720082063273E-4</v>
      </c>
      <c r="V33" s="676">
        <v>1.4544411668305473E-3</v>
      </c>
      <c r="W33" s="676">
        <v>2.2644011344192887E-4</v>
      </c>
      <c r="X33" s="676">
        <v>0</v>
      </c>
      <c r="Y33" s="676">
        <v>4.196583822406907E-4</v>
      </c>
      <c r="Z33" s="676">
        <v>7.7846578266003888E-4</v>
      </c>
      <c r="AA33" s="676">
        <v>0</v>
      </c>
      <c r="AB33" s="676">
        <v>2.8751676273550417E-3</v>
      </c>
      <c r="AC33" s="676">
        <v>2.0981600490021894E-4</v>
      </c>
      <c r="AD33" s="676">
        <v>0</v>
      </c>
      <c r="AE33" s="676">
        <v>2.1816628111728758E-3</v>
      </c>
      <c r="AF33" s="676">
        <v>7.772787347864338E-4</v>
      </c>
      <c r="AG33" s="676">
        <v>1.9240529444868169E-2</v>
      </c>
      <c r="AH33" s="676">
        <v>6.4282056590000329E-4</v>
      </c>
      <c r="AI33" s="676">
        <v>3.939385981038422E-5</v>
      </c>
      <c r="AJ33" s="676">
        <v>2.9478864365655301E-4</v>
      </c>
      <c r="AK33" s="676">
        <v>0</v>
      </c>
      <c r="AL33" s="676">
        <v>7.6153573627087601E-4</v>
      </c>
      <c r="AM33" s="676">
        <v>7.7997373442177697E-4</v>
      </c>
      <c r="AN33" s="676">
        <v>1.3886314110523868E-3</v>
      </c>
      <c r="AO33" s="676">
        <v>1.2439621517898499E-4</v>
      </c>
      <c r="AP33" s="676">
        <v>1.5412730915736399E-4</v>
      </c>
      <c r="AQ33" s="676">
        <v>4.6786766261452587E-5</v>
      </c>
      <c r="AR33" s="676">
        <v>1.2323567590660379E-5</v>
      </c>
      <c r="AS33" s="676">
        <v>2.1812045716559335E-3</v>
      </c>
      <c r="AT33" s="676">
        <v>7.5698463903478639E-4</v>
      </c>
      <c r="AU33" s="676">
        <v>3.0347601874905856E-3</v>
      </c>
      <c r="AV33" s="676">
        <v>9.3187470162223885E-3</v>
      </c>
      <c r="AW33" s="676">
        <v>4.6925432904660423E-3</v>
      </c>
      <c r="AX33" s="676">
        <v>1.6582489209454765E-3</v>
      </c>
      <c r="AY33" s="676">
        <v>1.1100427671670601E-4</v>
      </c>
      <c r="AZ33" s="676">
        <v>6.0355481313232474E-3</v>
      </c>
      <c r="BA33" s="676">
        <v>5.6959501794224309E-3</v>
      </c>
      <c r="BB33" s="676">
        <v>1.6130209193451135E-4</v>
      </c>
      <c r="BC33" s="676">
        <v>4.6821085216020245E-3</v>
      </c>
      <c r="BD33" s="676">
        <v>2.3029978709632414E-3</v>
      </c>
      <c r="BE33" s="676">
        <v>1.0375070876210927E-3</v>
      </c>
      <c r="BF33" s="676">
        <v>0</v>
      </c>
      <c r="BG33" s="676">
        <v>2.2266533732136922E-2</v>
      </c>
      <c r="BH33" s="676">
        <v>1.2508089011187613E-2</v>
      </c>
      <c r="BI33" s="676">
        <v>4.9384065894015599E-3</v>
      </c>
      <c r="BJ33" s="676">
        <v>7.438028068371379E-3</v>
      </c>
      <c r="BK33" s="676">
        <v>1.0368126034768787E-2</v>
      </c>
      <c r="BL33" s="676">
        <v>2.0011343879091955E-3</v>
      </c>
      <c r="BM33" s="676">
        <v>2.5291142567818463E-4</v>
      </c>
      <c r="BN33" s="676">
        <v>2.7454745522828539E-4</v>
      </c>
      <c r="BO33" s="676">
        <v>3.7515248236986176E-3</v>
      </c>
      <c r="BP33" s="676">
        <v>3.2851453474602088E-3</v>
      </c>
      <c r="BQ33" s="676">
        <v>0</v>
      </c>
      <c r="BR33" s="676">
        <v>0</v>
      </c>
      <c r="BS33" s="676">
        <v>1.8839251982876971E-3</v>
      </c>
      <c r="BT33" s="676">
        <v>2.475421890617821E-2</v>
      </c>
      <c r="BU33" s="676">
        <v>5.0619715597553413E-5</v>
      </c>
      <c r="BV33" s="676">
        <v>8.0591366011901002E-6</v>
      </c>
      <c r="BW33" s="676">
        <v>0</v>
      </c>
      <c r="BX33" s="676">
        <v>0</v>
      </c>
      <c r="BY33" s="676">
        <v>0</v>
      </c>
      <c r="BZ33" s="676">
        <v>1.2707396735229368E-4</v>
      </c>
      <c r="CA33" s="676">
        <v>1.8933195501600599E-3</v>
      </c>
      <c r="CB33" s="676">
        <v>7.6432311315277664E-3</v>
      </c>
      <c r="CC33" s="676">
        <v>2.1931188950413739E-3</v>
      </c>
      <c r="CD33" s="676">
        <v>0</v>
      </c>
      <c r="CE33" s="676">
        <v>2.3565552212426622E-4</v>
      </c>
      <c r="CF33" s="676">
        <v>5.902408795413793E-4</v>
      </c>
      <c r="CG33" s="676">
        <v>7.3764016140505077E-5</v>
      </c>
      <c r="CH33" s="676">
        <v>2.4095326320725075E-4</v>
      </c>
      <c r="CI33" s="676">
        <v>1.5569148659146041E-4</v>
      </c>
      <c r="CJ33" s="676">
        <v>1.746316484936565E-5</v>
      </c>
      <c r="CK33" s="676">
        <v>0</v>
      </c>
      <c r="CL33" s="676">
        <v>2.6477588612495854E-4</v>
      </c>
      <c r="CM33" s="676">
        <v>5.2682269142972003E-5</v>
      </c>
      <c r="CN33" s="676">
        <v>1.3200738518867863E-3</v>
      </c>
      <c r="CO33" s="676">
        <v>2.7550172537547213E-5</v>
      </c>
      <c r="CP33" s="676">
        <v>2.6702086870789287E-4</v>
      </c>
      <c r="CQ33" s="676">
        <v>1.1642426317693163E-3</v>
      </c>
      <c r="CR33" s="676">
        <v>6.3647365186953256E-4</v>
      </c>
      <c r="CS33" s="676">
        <v>1.7165818498966737E-3</v>
      </c>
      <c r="CT33" s="676">
        <v>1.2739571885114222E-3</v>
      </c>
      <c r="CU33" s="676">
        <v>7.6307867932348967E-3</v>
      </c>
      <c r="CV33" s="676">
        <v>4.0943036878684092E-4</v>
      </c>
      <c r="CW33" s="676">
        <v>7.3943604691573833E-6</v>
      </c>
      <c r="CX33" s="676">
        <v>2.4080849757707783E-2</v>
      </c>
      <c r="CY33" s="676">
        <v>6.6806751311941328E-5</v>
      </c>
      <c r="CZ33" s="676">
        <v>3.2219858876302921E-4</v>
      </c>
      <c r="DA33" s="676">
        <v>8.742795631045025E-5</v>
      </c>
      <c r="DB33" s="676">
        <v>5.0249767901224484E-4</v>
      </c>
      <c r="DC33" s="676">
        <v>6.0998605906976652E-4</v>
      </c>
      <c r="DD33" s="676">
        <v>1.0697420492654958E-2</v>
      </c>
      <c r="DE33" s="676">
        <v>5.2050933742969947E-4</v>
      </c>
      <c r="DF33" s="676">
        <v>9.8358545983488095E-3</v>
      </c>
      <c r="DG33" s="676">
        <v>1.3342755414970316E-4</v>
      </c>
      <c r="DH33" s="676">
        <v>1.9119122996421264E-3</v>
      </c>
    </row>
    <row r="34" spans="2:112" x14ac:dyDescent="0.15">
      <c r="B34" s="12" t="s">
        <v>172</v>
      </c>
      <c r="C34" s="7" t="s">
        <v>915</v>
      </c>
      <c r="D34" s="673">
        <v>1.5579705057198933E-4</v>
      </c>
      <c r="E34" s="673">
        <v>2.2456554587072081E-6</v>
      </c>
      <c r="F34" s="673">
        <v>3.148307312573395E-6</v>
      </c>
      <c r="G34" s="673">
        <v>1.9774887352463653E-4</v>
      </c>
      <c r="H34" s="673">
        <v>1.5959682378919365E-4</v>
      </c>
      <c r="I34" s="673">
        <v>0</v>
      </c>
      <c r="J34" s="673">
        <v>9.8391512662559882E-4</v>
      </c>
      <c r="K34" s="673">
        <v>1.7124584404585892E-5</v>
      </c>
      <c r="L34" s="673">
        <v>9.9098716679422052E-6</v>
      </c>
      <c r="M34" s="673">
        <v>5.2693771464478467E-7</v>
      </c>
      <c r="N34" s="673">
        <v>0</v>
      </c>
      <c r="O34" s="673">
        <v>9.8354760498474227E-5</v>
      </c>
      <c r="P34" s="673">
        <v>3.8214563456520035E-3</v>
      </c>
      <c r="Q34" s="673">
        <v>2.4374585073403478E-4</v>
      </c>
      <c r="R34" s="673">
        <v>8.2266450025463424E-4</v>
      </c>
      <c r="S34" s="673">
        <v>1.5735581459578275E-5</v>
      </c>
      <c r="T34" s="673">
        <v>1.2057465655943035E-4</v>
      </c>
      <c r="U34" s="673">
        <v>4.3404410466828902E-5</v>
      </c>
      <c r="V34" s="673">
        <v>1.2291052114060964E-4</v>
      </c>
      <c r="W34" s="673">
        <v>1.3377585952621158E-5</v>
      </c>
      <c r="X34" s="673">
        <v>0</v>
      </c>
      <c r="Y34" s="673">
        <v>1.9531270620006987E-5</v>
      </c>
      <c r="Z34" s="673">
        <v>8.8677957341257488E-6</v>
      </c>
      <c r="AA34" s="673">
        <v>8.8275053095948256E-5</v>
      </c>
      <c r="AB34" s="673">
        <v>1.8151310778756577E-5</v>
      </c>
      <c r="AC34" s="673">
        <v>2.9261436382320861E-4</v>
      </c>
      <c r="AD34" s="673">
        <v>0</v>
      </c>
      <c r="AE34" s="673">
        <v>1.3335980388771882E-3</v>
      </c>
      <c r="AF34" s="673">
        <v>4.6261843630182825E-5</v>
      </c>
      <c r="AG34" s="673">
        <v>1.884597337134509E-5</v>
      </c>
      <c r="AH34" s="673">
        <v>3.9985618251745965E-3</v>
      </c>
      <c r="AI34" s="673">
        <v>0</v>
      </c>
      <c r="AJ34" s="673">
        <v>7.2919061175979929E-5</v>
      </c>
      <c r="AK34" s="673">
        <v>5.3360776018142667E-4</v>
      </c>
      <c r="AL34" s="673">
        <v>4.1431310535911648E-4</v>
      </c>
      <c r="AM34" s="673">
        <v>4.5933443633251874E-5</v>
      </c>
      <c r="AN34" s="673">
        <v>0</v>
      </c>
      <c r="AO34" s="673">
        <v>1.7997750281214847E-4</v>
      </c>
      <c r="AP34" s="673">
        <v>0</v>
      </c>
      <c r="AQ34" s="673">
        <v>0</v>
      </c>
      <c r="AR34" s="673">
        <v>1.2323567590660379E-5</v>
      </c>
      <c r="AS34" s="673">
        <v>2.2541976380302463E-4</v>
      </c>
      <c r="AT34" s="673">
        <v>3.8819725078706991E-5</v>
      </c>
      <c r="AU34" s="673">
        <v>2.0379411478038968E-5</v>
      </c>
      <c r="AV34" s="673">
        <v>2.8751246444540631E-4</v>
      </c>
      <c r="AW34" s="673">
        <v>2.3466333334780085E-3</v>
      </c>
      <c r="AX34" s="673">
        <v>1.2537666209415331E-4</v>
      </c>
      <c r="AY34" s="673">
        <v>1.5938495944048419E-4</v>
      </c>
      <c r="AZ34" s="673">
        <v>5.5744730705709393E-5</v>
      </c>
      <c r="BA34" s="673">
        <v>0</v>
      </c>
      <c r="BB34" s="673">
        <v>0</v>
      </c>
      <c r="BC34" s="673">
        <v>2.3032157168808275E-6</v>
      </c>
      <c r="BD34" s="673">
        <v>2.0751706275934115E-5</v>
      </c>
      <c r="BE34" s="673">
        <v>0</v>
      </c>
      <c r="BF34" s="673">
        <v>0</v>
      </c>
      <c r="BG34" s="673">
        <v>0</v>
      </c>
      <c r="BH34" s="673">
        <v>7.068775542328119E-5</v>
      </c>
      <c r="BI34" s="673">
        <v>5.4668707631751588E-5</v>
      </c>
      <c r="BJ34" s="673">
        <v>1.5605403411998255E-5</v>
      </c>
      <c r="BK34" s="673">
        <v>1.3507538761597614E-2</v>
      </c>
      <c r="BL34" s="673">
        <v>3.0881703517117214E-5</v>
      </c>
      <c r="BM34" s="673">
        <v>3.1174759964245024E-6</v>
      </c>
      <c r="BN34" s="673">
        <v>1.558524841032842E-5</v>
      </c>
      <c r="BO34" s="673">
        <v>1.0263674402723992E-5</v>
      </c>
      <c r="BP34" s="673">
        <v>4.4400541365040844E-5</v>
      </c>
      <c r="BQ34" s="673">
        <v>4.4996700771939867E-5</v>
      </c>
      <c r="BR34" s="673">
        <v>3.3207519502162154E-3</v>
      </c>
      <c r="BS34" s="673">
        <v>2.0691120515577155E-4</v>
      </c>
      <c r="BT34" s="673">
        <v>3.1511268386834817E-4</v>
      </c>
      <c r="BU34" s="673">
        <v>4.5010772651184032E-5</v>
      </c>
      <c r="BV34" s="673">
        <v>1.1114892562474679E-4</v>
      </c>
      <c r="BW34" s="673">
        <v>2.7799301176112615E-6</v>
      </c>
      <c r="BX34" s="673">
        <v>2.5700509139936315E-7</v>
      </c>
      <c r="BY34" s="673">
        <v>0</v>
      </c>
      <c r="BZ34" s="673">
        <v>1.202051042521697E-4</v>
      </c>
      <c r="CA34" s="673">
        <v>3.7972933767007911E-5</v>
      </c>
      <c r="CB34" s="673">
        <v>0</v>
      </c>
      <c r="CC34" s="673">
        <v>1.306538916194861E-5</v>
      </c>
      <c r="CD34" s="673">
        <v>3.1080127677164497E-6</v>
      </c>
      <c r="CE34" s="673">
        <v>0</v>
      </c>
      <c r="CF34" s="673">
        <v>1.4137506096799504E-5</v>
      </c>
      <c r="CG34" s="673">
        <v>1.983548278548564E-4</v>
      </c>
      <c r="CH34" s="673">
        <v>3.9317711530102061E-4</v>
      </c>
      <c r="CI34" s="673">
        <v>3.9234621385445174E-4</v>
      </c>
      <c r="CJ34" s="673">
        <v>1.0380881327122915E-4</v>
      </c>
      <c r="CK34" s="673">
        <v>2.646500540119625E-6</v>
      </c>
      <c r="CL34" s="673">
        <v>1.4559105328703918E-4</v>
      </c>
      <c r="CM34" s="673">
        <v>5.2682269142972003E-5</v>
      </c>
      <c r="CN34" s="673">
        <v>3.2729470533912858E-4</v>
      </c>
      <c r="CO34" s="673">
        <v>4.4860864281972712E-5</v>
      </c>
      <c r="CP34" s="673">
        <v>4.596355515725607E-4</v>
      </c>
      <c r="CQ34" s="673">
        <v>3.6656352168578475E-5</v>
      </c>
      <c r="CR34" s="673">
        <v>1.7229236364502823E-4</v>
      </c>
      <c r="CS34" s="673">
        <v>6.0812530044939072E-5</v>
      </c>
      <c r="CT34" s="673">
        <v>3.9821730540807004E-5</v>
      </c>
      <c r="CU34" s="673">
        <v>2.3007875406850721E-3</v>
      </c>
      <c r="CV34" s="673">
        <v>5.5447179909603008E-4</v>
      </c>
      <c r="CW34" s="673">
        <v>1.5971818613379947E-5</v>
      </c>
      <c r="CX34" s="673">
        <v>5.3705164834804729E-6</v>
      </c>
      <c r="CY34" s="673">
        <v>7.9488339225094312E-5</v>
      </c>
      <c r="CZ34" s="673">
        <v>1.1121394129334304E-4</v>
      </c>
      <c r="DA34" s="673">
        <v>7.0713788192275936E-6</v>
      </c>
      <c r="DB34" s="673">
        <v>2.0758669361633893E-4</v>
      </c>
      <c r="DC34" s="673">
        <v>1.3002778804532396E-4</v>
      </c>
      <c r="DD34" s="673">
        <v>2.7674418019568331E-5</v>
      </c>
      <c r="DE34" s="673">
        <v>8.641162610988054E-4</v>
      </c>
      <c r="DF34" s="673">
        <v>0</v>
      </c>
      <c r="DG34" s="673">
        <v>4.3130244414633348E-4</v>
      </c>
      <c r="DH34" s="673">
        <v>1.7240951574609616E-4</v>
      </c>
    </row>
    <row r="35" spans="2:112" x14ac:dyDescent="0.15">
      <c r="B35" s="10" t="s">
        <v>173</v>
      </c>
      <c r="C35" s="442" t="s">
        <v>916</v>
      </c>
      <c r="D35" s="347">
        <v>0</v>
      </c>
      <c r="E35" s="347">
        <v>0</v>
      </c>
      <c r="F35" s="347">
        <v>0</v>
      </c>
      <c r="G35" s="347">
        <v>1.3231904944329922E-4</v>
      </c>
      <c r="H35" s="347">
        <v>0</v>
      </c>
      <c r="I35" s="347">
        <v>0</v>
      </c>
      <c r="J35" s="347">
        <v>0</v>
      </c>
      <c r="K35" s="347">
        <v>1.7285270853422487E-4</v>
      </c>
      <c r="L35" s="347">
        <v>5.369277712370891E-3</v>
      </c>
      <c r="M35" s="347">
        <v>0</v>
      </c>
      <c r="N35" s="347">
        <v>0</v>
      </c>
      <c r="O35" s="347">
        <v>1.5572837078925086E-4</v>
      </c>
      <c r="P35" s="347">
        <v>1.2462227999763967E-4</v>
      </c>
      <c r="Q35" s="347">
        <v>1.5848234768142702E-5</v>
      </c>
      <c r="R35" s="347">
        <v>4.4920093347237174E-3</v>
      </c>
      <c r="S35" s="347">
        <v>0</v>
      </c>
      <c r="T35" s="347">
        <v>0</v>
      </c>
      <c r="U35" s="347">
        <v>3.6170342055690754E-6</v>
      </c>
      <c r="V35" s="347">
        <v>7.5111985141483668E-5</v>
      </c>
      <c r="W35" s="347">
        <v>9.9907727285185343E-4</v>
      </c>
      <c r="X35" s="347">
        <v>0</v>
      </c>
      <c r="Y35" s="347">
        <v>1.0090276700038747E-3</v>
      </c>
      <c r="Z35" s="347">
        <v>1.0134623696143713E-4</v>
      </c>
      <c r="AA35" s="347">
        <v>0</v>
      </c>
      <c r="AB35" s="347">
        <v>1.3476259174580034E-2</v>
      </c>
      <c r="AC35" s="347">
        <v>5.2093027453183397E-4</v>
      </c>
      <c r="AD35" s="347">
        <v>0</v>
      </c>
      <c r="AE35" s="347">
        <v>0</v>
      </c>
      <c r="AF35" s="347">
        <v>2.6997375039182984E-3</v>
      </c>
      <c r="AG35" s="347">
        <v>7.8810434098352194E-5</v>
      </c>
      <c r="AH35" s="347">
        <v>0</v>
      </c>
      <c r="AI35" s="347">
        <v>3.4075688735982351E-2</v>
      </c>
      <c r="AJ35" s="347">
        <v>1.0848933492036038E-4</v>
      </c>
      <c r="AK35" s="347">
        <v>0</v>
      </c>
      <c r="AL35" s="347">
        <v>1.4830525930468374E-3</v>
      </c>
      <c r="AM35" s="347">
        <v>0</v>
      </c>
      <c r="AN35" s="347">
        <v>0</v>
      </c>
      <c r="AO35" s="347">
        <v>0</v>
      </c>
      <c r="AP35" s="347">
        <v>0</v>
      </c>
      <c r="AQ35" s="347">
        <v>0</v>
      </c>
      <c r="AR35" s="347">
        <v>4.1078558635534596E-6</v>
      </c>
      <c r="AS35" s="347">
        <v>3.1344081443087236E-4</v>
      </c>
      <c r="AT35" s="347">
        <v>2.4660230356248619E-3</v>
      </c>
      <c r="AU35" s="347">
        <v>3.1012147901363649E-5</v>
      </c>
      <c r="AV35" s="347">
        <v>1.2481161247242443E-4</v>
      </c>
      <c r="AW35" s="347">
        <v>2.2923800967299044E-2</v>
      </c>
      <c r="AX35" s="347">
        <v>5.2070269081127218E-4</v>
      </c>
      <c r="AY35" s="347">
        <v>5.6148721314381068E-3</v>
      </c>
      <c r="AZ35" s="347">
        <v>9.1175703611880626E-5</v>
      </c>
      <c r="BA35" s="347">
        <v>1.3670280430613834E-3</v>
      </c>
      <c r="BB35" s="347">
        <v>4.2245785982848209E-5</v>
      </c>
      <c r="BC35" s="347">
        <v>6.7250608624753183E-3</v>
      </c>
      <c r="BD35" s="347">
        <v>1.7755954635887031E-3</v>
      </c>
      <c r="BE35" s="347">
        <v>0</v>
      </c>
      <c r="BF35" s="347">
        <v>0</v>
      </c>
      <c r="BG35" s="347">
        <v>5.3173811897640408E-3</v>
      </c>
      <c r="BH35" s="347">
        <v>2.4777151385480005E-5</v>
      </c>
      <c r="BI35" s="347">
        <v>2.3689773307092354E-4</v>
      </c>
      <c r="BJ35" s="347">
        <v>8.0811349563500445E-3</v>
      </c>
      <c r="BK35" s="347">
        <v>7.2453975208371917E-3</v>
      </c>
      <c r="BL35" s="347">
        <v>5.1469505861862025E-6</v>
      </c>
      <c r="BM35" s="347">
        <v>3.2460347684675319E-3</v>
      </c>
      <c r="BN35" s="347">
        <v>2.0596285902259016E-3</v>
      </c>
      <c r="BO35" s="347">
        <v>2.5628820106210202E-5</v>
      </c>
      <c r="BP35" s="347">
        <v>3.4506270308764336E-5</v>
      </c>
      <c r="BQ35" s="347">
        <v>0</v>
      </c>
      <c r="BR35" s="347">
        <v>0</v>
      </c>
      <c r="BS35" s="347">
        <v>2.1194489644637291E-6</v>
      </c>
      <c r="BT35" s="347">
        <v>9.5777159770095958E-5</v>
      </c>
      <c r="BU35" s="347">
        <v>2.4384978908683882E-5</v>
      </c>
      <c r="BV35" s="347">
        <v>4.3653656589779702E-6</v>
      </c>
      <c r="BW35" s="347">
        <v>0</v>
      </c>
      <c r="BX35" s="347">
        <v>0</v>
      </c>
      <c r="BY35" s="347">
        <v>0</v>
      </c>
      <c r="BZ35" s="347">
        <v>0</v>
      </c>
      <c r="CA35" s="347">
        <v>3.9407163279790585E-5</v>
      </c>
      <c r="CB35" s="347">
        <v>0</v>
      </c>
      <c r="CC35" s="347">
        <v>5.5994524979779754E-5</v>
      </c>
      <c r="CD35" s="347">
        <v>2.4864102141731597E-5</v>
      </c>
      <c r="CE35" s="347">
        <v>0</v>
      </c>
      <c r="CF35" s="347">
        <v>0</v>
      </c>
      <c r="CG35" s="347">
        <v>1.0426009348481281E-6</v>
      </c>
      <c r="CH35" s="347">
        <v>0</v>
      </c>
      <c r="CI35" s="347">
        <v>0</v>
      </c>
      <c r="CJ35" s="347">
        <v>0</v>
      </c>
      <c r="CK35" s="347">
        <v>0</v>
      </c>
      <c r="CL35" s="347">
        <v>0</v>
      </c>
      <c r="CM35" s="347">
        <v>2.1993568671337827E-5</v>
      </c>
      <c r="CN35" s="347">
        <v>1.1722697819027907E-4</v>
      </c>
      <c r="CO35" s="347">
        <v>4.1940545992992707E-4</v>
      </c>
      <c r="CP35" s="347">
        <v>2.1735350230411704E-3</v>
      </c>
      <c r="CQ35" s="347">
        <v>2.2538731344819493E-4</v>
      </c>
      <c r="CR35" s="347">
        <v>6.7537690100108278E-3</v>
      </c>
      <c r="CS35" s="347">
        <v>1.7914449283996492E-4</v>
      </c>
      <c r="CT35" s="347">
        <v>1.7924006103293172E-4</v>
      </c>
      <c r="CU35" s="347">
        <v>4.346536021435965E-4</v>
      </c>
      <c r="CV35" s="347">
        <v>0</v>
      </c>
      <c r="CW35" s="347">
        <v>1.8929562801042902E-5</v>
      </c>
      <c r="CX35" s="347">
        <v>2.9906494756737449E-3</v>
      </c>
      <c r="CY35" s="347">
        <v>6.6514380409044435E-6</v>
      </c>
      <c r="CZ35" s="347">
        <v>4.8633749247249691E-4</v>
      </c>
      <c r="DA35" s="347">
        <v>1.5765960503777885E-4</v>
      </c>
      <c r="DB35" s="347">
        <v>1.3175244022882028E-4</v>
      </c>
      <c r="DC35" s="347">
        <v>5.6364137848218356E-4</v>
      </c>
      <c r="DD35" s="347">
        <v>0</v>
      </c>
      <c r="DE35" s="347">
        <v>6.9096001610020091E-5</v>
      </c>
      <c r="DF35" s="347">
        <v>0</v>
      </c>
      <c r="DG35" s="347">
        <v>6.2464491910848294E-4</v>
      </c>
      <c r="DH35" s="347">
        <v>6.9221312596701222E-4</v>
      </c>
    </row>
    <row r="36" spans="2:112" x14ac:dyDescent="0.15">
      <c r="B36" s="10" t="s">
        <v>174</v>
      </c>
      <c r="C36" s="442" t="s">
        <v>917</v>
      </c>
      <c r="D36" s="347">
        <v>0</v>
      </c>
      <c r="E36" s="347">
        <v>0</v>
      </c>
      <c r="F36" s="347">
        <v>0</v>
      </c>
      <c r="G36" s="347">
        <v>2.4809821770618603E-5</v>
      </c>
      <c r="H36" s="347">
        <v>0</v>
      </c>
      <c r="I36" s="347">
        <v>9.7963392626965705E-4</v>
      </c>
      <c r="J36" s="347">
        <v>3.2084188911704313E-5</v>
      </c>
      <c r="K36" s="347">
        <v>0</v>
      </c>
      <c r="L36" s="347">
        <v>0</v>
      </c>
      <c r="M36" s="347">
        <v>0</v>
      </c>
      <c r="N36" s="347">
        <v>0</v>
      </c>
      <c r="O36" s="347">
        <v>0</v>
      </c>
      <c r="P36" s="347">
        <v>0</v>
      </c>
      <c r="Q36" s="347">
        <v>2.5357175629028326E-6</v>
      </c>
      <c r="R36" s="347">
        <v>0</v>
      </c>
      <c r="S36" s="347">
        <v>0</v>
      </c>
      <c r="T36" s="347">
        <v>0</v>
      </c>
      <c r="U36" s="347">
        <v>0</v>
      </c>
      <c r="V36" s="347">
        <v>0</v>
      </c>
      <c r="W36" s="347">
        <v>0</v>
      </c>
      <c r="X36" s="347">
        <v>0</v>
      </c>
      <c r="Y36" s="347">
        <v>0</v>
      </c>
      <c r="Z36" s="347">
        <v>0</v>
      </c>
      <c r="AA36" s="347">
        <v>0</v>
      </c>
      <c r="AB36" s="347">
        <v>0</v>
      </c>
      <c r="AC36" s="347">
        <v>7.106671133717093E-5</v>
      </c>
      <c r="AD36" s="347">
        <v>0</v>
      </c>
      <c r="AE36" s="347">
        <v>6.0853502744881406E-4</v>
      </c>
      <c r="AF36" s="347">
        <v>0</v>
      </c>
      <c r="AG36" s="347">
        <v>0</v>
      </c>
      <c r="AH36" s="347">
        <v>0</v>
      </c>
      <c r="AI36" s="347">
        <v>0</v>
      </c>
      <c r="AJ36" s="347">
        <v>0.11496623714079025</v>
      </c>
      <c r="AK36" s="347">
        <v>0</v>
      </c>
      <c r="AL36" s="347">
        <v>1.3064987129222138E-4</v>
      </c>
      <c r="AM36" s="347">
        <v>0</v>
      </c>
      <c r="AN36" s="347">
        <v>0</v>
      </c>
      <c r="AO36" s="347">
        <v>0</v>
      </c>
      <c r="AP36" s="347">
        <v>0</v>
      </c>
      <c r="AQ36" s="347">
        <v>0</v>
      </c>
      <c r="AR36" s="347">
        <v>0</v>
      </c>
      <c r="AS36" s="347">
        <v>2.1468548933621395E-6</v>
      </c>
      <c r="AT36" s="347">
        <v>9.2682093625412942E-5</v>
      </c>
      <c r="AU36" s="347">
        <v>8.8606136861038996E-7</v>
      </c>
      <c r="AV36" s="347">
        <v>0</v>
      </c>
      <c r="AW36" s="347">
        <v>0</v>
      </c>
      <c r="AX36" s="347">
        <v>0</v>
      </c>
      <c r="AY36" s="347">
        <v>0</v>
      </c>
      <c r="AZ36" s="347">
        <v>0</v>
      </c>
      <c r="BA36" s="347">
        <v>0</v>
      </c>
      <c r="BB36" s="347">
        <v>0</v>
      </c>
      <c r="BC36" s="347">
        <v>0</v>
      </c>
      <c r="BD36" s="347">
        <v>0</v>
      </c>
      <c r="BE36" s="347">
        <v>0</v>
      </c>
      <c r="BF36" s="347">
        <v>0</v>
      </c>
      <c r="BG36" s="347">
        <v>0</v>
      </c>
      <c r="BH36" s="347">
        <v>0</v>
      </c>
      <c r="BI36" s="347">
        <v>0</v>
      </c>
      <c r="BJ36" s="347">
        <v>0</v>
      </c>
      <c r="BK36" s="347">
        <v>1.6851055026202556E-4</v>
      </c>
      <c r="BL36" s="347">
        <v>0</v>
      </c>
      <c r="BM36" s="347">
        <v>2.8217363886049621E-2</v>
      </c>
      <c r="BN36" s="347">
        <v>3.499249389728238E-2</v>
      </c>
      <c r="BO36" s="347">
        <v>5.6383222038258851E-2</v>
      </c>
      <c r="BP36" s="347">
        <v>3.1722022433528126E-2</v>
      </c>
      <c r="BQ36" s="347">
        <v>0</v>
      </c>
      <c r="BR36" s="347">
        <v>1.0692393583952856E-5</v>
      </c>
      <c r="BS36" s="347">
        <v>0</v>
      </c>
      <c r="BT36" s="347">
        <v>1.5075674641297051E-4</v>
      </c>
      <c r="BU36" s="347">
        <v>0</v>
      </c>
      <c r="BV36" s="347">
        <v>0</v>
      </c>
      <c r="BW36" s="347">
        <v>2.5272091978284199E-7</v>
      </c>
      <c r="BX36" s="347">
        <v>5.2429038645470086E-5</v>
      </c>
      <c r="BY36" s="347">
        <v>1.0221498551716192E-4</v>
      </c>
      <c r="BZ36" s="347">
        <v>0</v>
      </c>
      <c r="CA36" s="347">
        <v>0</v>
      </c>
      <c r="CB36" s="347">
        <v>0</v>
      </c>
      <c r="CC36" s="347">
        <v>0</v>
      </c>
      <c r="CD36" s="347">
        <v>0</v>
      </c>
      <c r="CE36" s="347">
        <v>0</v>
      </c>
      <c r="CF36" s="347">
        <v>0</v>
      </c>
      <c r="CG36" s="347">
        <v>0</v>
      </c>
      <c r="CH36" s="347">
        <v>0</v>
      </c>
      <c r="CI36" s="347">
        <v>0</v>
      </c>
      <c r="CJ36" s="347">
        <v>0</v>
      </c>
      <c r="CK36" s="347">
        <v>0</v>
      </c>
      <c r="CL36" s="347">
        <v>0</v>
      </c>
      <c r="CM36" s="347">
        <v>0</v>
      </c>
      <c r="CN36" s="347">
        <v>5.7248836594911979E-6</v>
      </c>
      <c r="CO36" s="347">
        <v>0</v>
      </c>
      <c r="CP36" s="347">
        <v>5.2381294911804747E-5</v>
      </c>
      <c r="CQ36" s="347">
        <v>0</v>
      </c>
      <c r="CR36" s="347">
        <v>0</v>
      </c>
      <c r="CS36" s="347">
        <v>0</v>
      </c>
      <c r="CT36" s="347">
        <v>0</v>
      </c>
      <c r="CU36" s="347">
        <v>0</v>
      </c>
      <c r="CV36" s="347">
        <v>0</v>
      </c>
      <c r="CW36" s="347">
        <v>0</v>
      </c>
      <c r="CX36" s="347">
        <v>0</v>
      </c>
      <c r="CY36" s="347">
        <v>0</v>
      </c>
      <c r="CZ36" s="347">
        <v>0</v>
      </c>
      <c r="DA36" s="347">
        <v>0</v>
      </c>
      <c r="DB36" s="347">
        <v>0</v>
      </c>
      <c r="DC36" s="347">
        <v>0</v>
      </c>
      <c r="DD36" s="347">
        <v>0</v>
      </c>
      <c r="DE36" s="347">
        <v>0</v>
      </c>
      <c r="DF36" s="347">
        <v>0</v>
      </c>
      <c r="DG36" s="347">
        <v>4.2365373085112757E-4</v>
      </c>
      <c r="DH36" s="347">
        <v>3.4061385531320193E-3</v>
      </c>
    </row>
    <row r="37" spans="2:112" x14ac:dyDescent="0.15">
      <c r="B37" s="10" t="s">
        <v>175</v>
      </c>
      <c r="C37" s="442" t="s">
        <v>918</v>
      </c>
      <c r="D37" s="347">
        <v>0</v>
      </c>
      <c r="E37" s="347">
        <v>0</v>
      </c>
      <c r="F37" s="347">
        <v>0</v>
      </c>
      <c r="G37" s="347">
        <v>0</v>
      </c>
      <c r="H37" s="347">
        <v>0</v>
      </c>
      <c r="I37" s="347">
        <v>0</v>
      </c>
      <c r="J37" s="347">
        <v>0</v>
      </c>
      <c r="K37" s="347">
        <v>0</v>
      </c>
      <c r="L37" s="347">
        <v>1.4045487403382652E-6</v>
      </c>
      <c r="M37" s="347">
        <v>0</v>
      </c>
      <c r="N37" s="347">
        <v>0</v>
      </c>
      <c r="O37" s="347">
        <v>0</v>
      </c>
      <c r="P37" s="347">
        <v>0</v>
      </c>
      <c r="Q37" s="347">
        <v>2.2187528675399785E-6</v>
      </c>
      <c r="R37" s="347">
        <v>5.9507930970800077E-4</v>
      </c>
      <c r="S37" s="347">
        <v>0</v>
      </c>
      <c r="T37" s="347">
        <v>0</v>
      </c>
      <c r="U37" s="347">
        <v>0</v>
      </c>
      <c r="V37" s="347">
        <v>0</v>
      </c>
      <c r="W37" s="347">
        <v>2.0686315838931254E-4</v>
      </c>
      <c r="X37" s="347">
        <v>0</v>
      </c>
      <c r="Y37" s="347">
        <v>1.0557443578382156E-5</v>
      </c>
      <c r="Z37" s="347">
        <v>0</v>
      </c>
      <c r="AA37" s="347">
        <v>0</v>
      </c>
      <c r="AB37" s="347">
        <v>0</v>
      </c>
      <c r="AC37" s="347">
        <v>3.8353463261330349E-5</v>
      </c>
      <c r="AD37" s="347">
        <v>0</v>
      </c>
      <c r="AE37" s="347">
        <v>0</v>
      </c>
      <c r="AF37" s="347">
        <v>6.660110246759079E-5</v>
      </c>
      <c r="AG37" s="347">
        <v>0</v>
      </c>
      <c r="AH37" s="347">
        <v>0</v>
      </c>
      <c r="AI37" s="347">
        <v>0</v>
      </c>
      <c r="AJ37" s="347">
        <v>5.3355410616570678E-6</v>
      </c>
      <c r="AK37" s="347">
        <v>3.0682446210432033E-3</v>
      </c>
      <c r="AL37" s="347">
        <v>0</v>
      </c>
      <c r="AM37" s="347">
        <v>0</v>
      </c>
      <c r="AN37" s="347">
        <v>0</v>
      </c>
      <c r="AO37" s="347">
        <v>1.0586911930126382E-5</v>
      </c>
      <c r="AP37" s="347">
        <v>0</v>
      </c>
      <c r="AQ37" s="347">
        <v>0</v>
      </c>
      <c r="AR37" s="347">
        <v>0</v>
      </c>
      <c r="AS37" s="347">
        <v>7.1561829778737977E-7</v>
      </c>
      <c r="AT37" s="347">
        <v>1.7177728347327845E-4</v>
      </c>
      <c r="AU37" s="347">
        <v>1.1518797791935069E-5</v>
      </c>
      <c r="AV37" s="347">
        <v>6.0177027442061783E-5</v>
      </c>
      <c r="AW37" s="347">
        <v>1.6637659269418681E-4</v>
      </c>
      <c r="AX37" s="347">
        <v>2.5039992424390283E-3</v>
      </c>
      <c r="AY37" s="347">
        <v>3.0525271785267538E-2</v>
      </c>
      <c r="AZ37" s="347">
        <v>1.8608346970321128E-3</v>
      </c>
      <c r="BA37" s="347">
        <v>3.797300119614954E-5</v>
      </c>
      <c r="BB37" s="347">
        <v>1.5362103993762986E-5</v>
      </c>
      <c r="BC37" s="347">
        <v>1.0397373807633449E-4</v>
      </c>
      <c r="BD37" s="347">
        <v>3.3776713406573613E-5</v>
      </c>
      <c r="BE37" s="347">
        <v>0</v>
      </c>
      <c r="BF37" s="347">
        <v>0</v>
      </c>
      <c r="BG37" s="347">
        <v>0</v>
      </c>
      <c r="BH37" s="347">
        <v>8.5444735292574431E-5</v>
      </c>
      <c r="BI37" s="347">
        <v>0</v>
      </c>
      <c r="BJ37" s="347">
        <v>6.5706961734729493E-6</v>
      </c>
      <c r="BK37" s="347">
        <v>1.3069300102830367E-4</v>
      </c>
      <c r="BL37" s="347">
        <v>3.2940483751591695E-5</v>
      </c>
      <c r="BM37" s="347">
        <v>5.7705965206196787E-3</v>
      </c>
      <c r="BN37" s="347">
        <v>6.8261487397188445E-4</v>
      </c>
      <c r="BO37" s="347">
        <v>2.2270351499875074E-4</v>
      </c>
      <c r="BP37" s="347">
        <v>1.1833548183306708E-3</v>
      </c>
      <c r="BQ37" s="347">
        <v>0</v>
      </c>
      <c r="BR37" s="347">
        <v>0</v>
      </c>
      <c r="BS37" s="347">
        <v>0</v>
      </c>
      <c r="BT37" s="347">
        <v>5.4027643269906063E-4</v>
      </c>
      <c r="BU37" s="347">
        <v>3.3235970437529173E-5</v>
      </c>
      <c r="BV37" s="347">
        <v>2.5744464142690595E-6</v>
      </c>
      <c r="BW37" s="347">
        <v>0</v>
      </c>
      <c r="BX37" s="347">
        <v>0</v>
      </c>
      <c r="BY37" s="347">
        <v>0</v>
      </c>
      <c r="BZ37" s="347">
        <v>0</v>
      </c>
      <c r="CA37" s="347">
        <v>2.950414997724356E-5</v>
      </c>
      <c r="CB37" s="347">
        <v>0</v>
      </c>
      <c r="CC37" s="347">
        <v>7.7148012194363223E-5</v>
      </c>
      <c r="CD37" s="347">
        <v>1.0360042559054833E-6</v>
      </c>
      <c r="CE37" s="347">
        <v>5.4705746207418941E-5</v>
      </c>
      <c r="CF37" s="347">
        <v>0</v>
      </c>
      <c r="CG37" s="347">
        <v>8.8621079462090893E-6</v>
      </c>
      <c r="CH37" s="347">
        <v>0</v>
      </c>
      <c r="CI37" s="347">
        <v>0</v>
      </c>
      <c r="CJ37" s="347">
        <v>0</v>
      </c>
      <c r="CK37" s="347">
        <v>0</v>
      </c>
      <c r="CL37" s="347">
        <v>0</v>
      </c>
      <c r="CM37" s="347">
        <v>0</v>
      </c>
      <c r="CN37" s="347">
        <v>6.978588801976674E-5</v>
      </c>
      <c r="CO37" s="347">
        <v>1.2471044768663038E-4</v>
      </c>
      <c r="CP37" s="347">
        <v>0</v>
      </c>
      <c r="CQ37" s="347">
        <v>1.6840125195799203E-4</v>
      </c>
      <c r="CR37" s="347">
        <v>2.1444900581349261E-4</v>
      </c>
      <c r="CS37" s="347">
        <v>5.8778127716119211E-4</v>
      </c>
      <c r="CT37" s="347">
        <v>4.5740034442837764E-4</v>
      </c>
      <c r="CU37" s="347">
        <v>2.8901406791830594E-4</v>
      </c>
      <c r="CV37" s="347">
        <v>1.5203504225281876E-7</v>
      </c>
      <c r="CW37" s="347">
        <v>0</v>
      </c>
      <c r="CX37" s="347">
        <v>0</v>
      </c>
      <c r="CY37" s="347">
        <v>1.0525352504288351E-5</v>
      </c>
      <c r="CZ37" s="347">
        <v>9.4871571141877517E-4</v>
      </c>
      <c r="DA37" s="347">
        <v>7.9103014882359577E-4</v>
      </c>
      <c r="DB37" s="347">
        <v>0</v>
      </c>
      <c r="DC37" s="347">
        <v>1.2008338289900049E-5</v>
      </c>
      <c r="DD37" s="347">
        <v>0</v>
      </c>
      <c r="DE37" s="347">
        <v>1.5900405189775706E-4</v>
      </c>
      <c r="DF37" s="347">
        <v>0</v>
      </c>
      <c r="DG37" s="347">
        <v>5.9872427960806296E-4</v>
      </c>
      <c r="DH37" s="347">
        <v>5.155954414396769E-4</v>
      </c>
    </row>
    <row r="38" spans="2:112" x14ac:dyDescent="0.15">
      <c r="B38" s="674" t="s">
        <v>176</v>
      </c>
      <c r="C38" s="677" t="s">
        <v>919</v>
      </c>
      <c r="D38" s="676">
        <v>3.7843150652531548E-3</v>
      </c>
      <c r="E38" s="676">
        <v>1.433828095532933E-3</v>
      </c>
      <c r="F38" s="676">
        <v>7.6390528632280857E-3</v>
      </c>
      <c r="G38" s="676">
        <v>5.6673416397589556E-5</v>
      </c>
      <c r="H38" s="676">
        <v>2.6209449068020074E-5</v>
      </c>
      <c r="I38" s="676">
        <v>1.4952307295694766E-3</v>
      </c>
      <c r="J38" s="676">
        <v>0</v>
      </c>
      <c r="K38" s="676">
        <v>2.2725654906890122E-5</v>
      </c>
      <c r="L38" s="676">
        <v>8.5833534131782877E-7</v>
      </c>
      <c r="M38" s="676">
        <v>1.3911155666622316E-4</v>
      </c>
      <c r="N38" s="676">
        <v>0</v>
      </c>
      <c r="O38" s="676">
        <v>0</v>
      </c>
      <c r="P38" s="676">
        <v>0</v>
      </c>
      <c r="Q38" s="676">
        <v>1.437434893470543E-4</v>
      </c>
      <c r="R38" s="676">
        <v>7.8722090500556836E-4</v>
      </c>
      <c r="S38" s="676">
        <v>6.948073123789649E-4</v>
      </c>
      <c r="T38" s="676">
        <v>1.8029855186456873E-5</v>
      </c>
      <c r="U38" s="676">
        <v>1.5914950504503932E-5</v>
      </c>
      <c r="V38" s="676">
        <v>6.2752649404566813E-3</v>
      </c>
      <c r="W38" s="676">
        <v>1.4468022349051889E-2</v>
      </c>
      <c r="X38" s="676">
        <v>0</v>
      </c>
      <c r="Y38" s="676">
        <v>5.4423621646560014E-4</v>
      </c>
      <c r="Z38" s="676">
        <v>8.5173066646341113E-4</v>
      </c>
      <c r="AA38" s="676">
        <v>1.2642783028148519E-4</v>
      </c>
      <c r="AB38" s="676">
        <v>1.942916305758104E-3</v>
      </c>
      <c r="AC38" s="676">
        <v>2.7546810965931972E-4</v>
      </c>
      <c r="AD38" s="676">
        <v>0</v>
      </c>
      <c r="AE38" s="676">
        <v>7.4681490177122542E-2</v>
      </c>
      <c r="AF38" s="676">
        <v>7.8764776870354376E-5</v>
      </c>
      <c r="AG38" s="676">
        <v>1.9914247797742191E-4</v>
      </c>
      <c r="AH38" s="676">
        <v>1.1984790211694976E-4</v>
      </c>
      <c r="AI38" s="676">
        <v>1.1279775192373349E-2</v>
      </c>
      <c r="AJ38" s="676">
        <v>3.4697468152377717E-2</v>
      </c>
      <c r="AK38" s="676">
        <v>1.2711299144321841E-2</v>
      </c>
      <c r="AL38" s="676">
        <v>1.6048747703328276E-2</v>
      </c>
      <c r="AM38" s="676">
        <v>1.2268703486795776E-2</v>
      </c>
      <c r="AN38" s="676">
        <v>1.0073698901337214E-3</v>
      </c>
      <c r="AO38" s="676">
        <v>1.2235823463243565E-2</v>
      </c>
      <c r="AP38" s="676">
        <v>0</v>
      </c>
      <c r="AQ38" s="676">
        <v>7.9130661198717641E-4</v>
      </c>
      <c r="AR38" s="676">
        <v>2.6701063113097488E-4</v>
      </c>
      <c r="AS38" s="676">
        <v>4.139136234402205E-3</v>
      </c>
      <c r="AT38" s="676">
        <v>3.4433096144813103E-3</v>
      </c>
      <c r="AU38" s="676">
        <v>6.9546956822229503E-3</v>
      </c>
      <c r="AV38" s="676">
        <v>3.7242893650253793E-3</v>
      </c>
      <c r="AW38" s="676">
        <v>1.0698738286726186E-3</v>
      </c>
      <c r="AX38" s="676">
        <v>6.2019280697784979E-3</v>
      </c>
      <c r="AY38" s="676">
        <v>2.8417999151303351E-3</v>
      </c>
      <c r="AZ38" s="676">
        <v>4.5068197536649798E-3</v>
      </c>
      <c r="BA38" s="676">
        <v>1.2151360382767853E-3</v>
      </c>
      <c r="BB38" s="676">
        <v>9.4092886961798293E-4</v>
      </c>
      <c r="BC38" s="676">
        <v>6.7438156190270625E-3</v>
      </c>
      <c r="BD38" s="676">
        <v>2.2844537930145343E-3</v>
      </c>
      <c r="BE38" s="676">
        <v>6.2732986693368395E-4</v>
      </c>
      <c r="BF38" s="676">
        <v>0</v>
      </c>
      <c r="BG38" s="676">
        <v>6.646726487205051E-4</v>
      </c>
      <c r="BH38" s="676">
        <v>2.0978595456161934E-3</v>
      </c>
      <c r="BI38" s="676">
        <v>1.5489467162329617E-3</v>
      </c>
      <c r="BJ38" s="676">
        <v>1.7412344859703318E-4</v>
      </c>
      <c r="BK38" s="676">
        <v>1.2913024642026309E-2</v>
      </c>
      <c r="BL38" s="676">
        <v>0</v>
      </c>
      <c r="BM38" s="676">
        <v>8.1050912044818811E-3</v>
      </c>
      <c r="BN38" s="676">
        <v>1.3514976235822294E-2</v>
      </c>
      <c r="BO38" s="676">
        <v>1.2111864576828705E-2</v>
      </c>
      <c r="BP38" s="676">
        <v>1.5002806881020278E-2</v>
      </c>
      <c r="BQ38" s="676">
        <v>1.0994776884733716E-4</v>
      </c>
      <c r="BR38" s="676">
        <v>7.7901724683085091E-5</v>
      </c>
      <c r="BS38" s="676">
        <v>6.5353208819239087E-3</v>
      </c>
      <c r="BT38" s="676">
        <v>0</v>
      </c>
      <c r="BU38" s="676">
        <v>3.8148767982753415E-5</v>
      </c>
      <c r="BV38" s="676">
        <v>1.6789867919146041E-6</v>
      </c>
      <c r="BW38" s="676">
        <v>0</v>
      </c>
      <c r="BX38" s="676">
        <v>0</v>
      </c>
      <c r="BY38" s="676">
        <v>0</v>
      </c>
      <c r="BZ38" s="676">
        <v>0</v>
      </c>
      <c r="CA38" s="676">
        <v>0</v>
      </c>
      <c r="CB38" s="676">
        <v>0</v>
      </c>
      <c r="CC38" s="676">
        <v>4.9772911093137558E-6</v>
      </c>
      <c r="CD38" s="676">
        <v>0</v>
      </c>
      <c r="CE38" s="676">
        <v>0</v>
      </c>
      <c r="CF38" s="676">
        <v>0</v>
      </c>
      <c r="CG38" s="676">
        <v>2.3458521034082884E-6</v>
      </c>
      <c r="CH38" s="676">
        <v>0</v>
      </c>
      <c r="CI38" s="676">
        <v>0</v>
      </c>
      <c r="CJ38" s="676">
        <v>0</v>
      </c>
      <c r="CK38" s="676">
        <v>0</v>
      </c>
      <c r="CL38" s="676">
        <v>0</v>
      </c>
      <c r="CM38" s="676">
        <v>3.9895310613124431E-5</v>
      </c>
      <c r="CN38" s="676">
        <v>8.1390981639588034E-5</v>
      </c>
      <c r="CO38" s="676">
        <v>6.4742905463235944E-4</v>
      </c>
      <c r="CP38" s="676">
        <v>1.9880144998023533E-5</v>
      </c>
      <c r="CQ38" s="676">
        <v>3.1542487143345116E-5</v>
      </c>
      <c r="CR38" s="676">
        <v>0</v>
      </c>
      <c r="CS38" s="676">
        <v>0</v>
      </c>
      <c r="CT38" s="676">
        <v>4.3964543272228537E-6</v>
      </c>
      <c r="CU38" s="676">
        <v>0</v>
      </c>
      <c r="CV38" s="676">
        <v>0</v>
      </c>
      <c r="CW38" s="676">
        <v>0</v>
      </c>
      <c r="CX38" s="676">
        <v>1.1978982529254751E-4</v>
      </c>
      <c r="CY38" s="676">
        <v>1.8273181431056165E-6</v>
      </c>
      <c r="CZ38" s="676">
        <v>6.9017011799405806E-5</v>
      </c>
      <c r="DA38" s="676">
        <v>5.174963590434739E-5</v>
      </c>
      <c r="DB38" s="676">
        <v>5.6939523587261477E-5</v>
      </c>
      <c r="DC38" s="676">
        <v>5.8840857620510241E-4</v>
      </c>
      <c r="DD38" s="676">
        <v>0</v>
      </c>
      <c r="DE38" s="676">
        <v>8.828471049087506E-4</v>
      </c>
      <c r="DF38" s="676">
        <v>5.2832687177151215E-3</v>
      </c>
      <c r="DG38" s="676">
        <v>1.1290350680756729E-3</v>
      </c>
      <c r="DH38" s="676">
        <v>1.7563183584367085E-3</v>
      </c>
    </row>
    <row r="39" spans="2:112" x14ac:dyDescent="0.15">
      <c r="B39" s="12" t="s">
        <v>177</v>
      </c>
      <c r="C39" s="7" t="s">
        <v>920</v>
      </c>
      <c r="D39" s="673">
        <v>0</v>
      </c>
      <c r="E39" s="673">
        <v>0</v>
      </c>
      <c r="F39" s="673">
        <v>0</v>
      </c>
      <c r="G39" s="673">
        <v>0</v>
      </c>
      <c r="H39" s="673">
        <v>0</v>
      </c>
      <c r="I39" s="673">
        <v>0</v>
      </c>
      <c r="J39" s="673">
        <v>0</v>
      </c>
      <c r="K39" s="673">
        <v>0</v>
      </c>
      <c r="L39" s="673">
        <v>0</v>
      </c>
      <c r="M39" s="673">
        <v>0</v>
      </c>
      <c r="N39" s="673">
        <v>0</v>
      </c>
      <c r="O39" s="673">
        <v>0</v>
      </c>
      <c r="P39" s="673">
        <v>0</v>
      </c>
      <c r="Q39" s="673">
        <v>0</v>
      </c>
      <c r="R39" s="673">
        <v>0</v>
      </c>
      <c r="S39" s="673">
        <v>0</v>
      </c>
      <c r="T39" s="673">
        <v>0</v>
      </c>
      <c r="U39" s="673">
        <v>0</v>
      </c>
      <c r="V39" s="673">
        <v>0</v>
      </c>
      <c r="W39" s="673">
        <v>8.4833471894670765E-6</v>
      </c>
      <c r="X39" s="673">
        <v>0</v>
      </c>
      <c r="Y39" s="673">
        <v>0</v>
      </c>
      <c r="Z39" s="673">
        <v>0</v>
      </c>
      <c r="AA39" s="673">
        <v>0</v>
      </c>
      <c r="AB39" s="673">
        <v>0</v>
      </c>
      <c r="AC39" s="673">
        <v>1.3536516445175416E-6</v>
      </c>
      <c r="AD39" s="673">
        <v>0</v>
      </c>
      <c r="AE39" s="673">
        <v>0</v>
      </c>
      <c r="AF39" s="673">
        <v>-1.9940449840596043E-7</v>
      </c>
      <c r="AG39" s="673">
        <v>0</v>
      </c>
      <c r="AH39" s="673">
        <v>0</v>
      </c>
      <c r="AI39" s="673">
        <v>0</v>
      </c>
      <c r="AJ39" s="673">
        <v>-2.6677705308285339E-6</v>
      </c>
      <c r="AK39" s="673">
        <v>0</v>
      </c>
      <c r="AL39" s="673">
        <v>-1.17702586749749E-6</v>
      </c>
      <c r="AM39" s="673">
        <v>1.88380807336943E-2</v>
      </c>
      <c r="AN39" s="673">
        <v>2.9101796826085284E-3</v>
      </c>
      <c r="AO39" s="673">
        <v>0.12592602395288824</v>
      </c>
      <c r="AP39" s="673">
        <v>4.0964836955325101E-2</v>
      </c>
      <c r="AQ39" s="673">
        <v>0</v>
      </c>
      <c r="AR39" s="673">
        <v>0</v>
      </c>
      <c r="AS39" s="673">
        <v>-3.0628463145299854E-4</v>
      </c>
      <c r="AT39" s="673">
        <v>-1.9312813226656728E-3</v>
      </c>
      <c r="AU39" s="673">
        <v>-4.3948643883075342E-4</v>
      </c>
      <c r="AV39" s="673">
        <v>-4.294856736327891E-4</v>
      </c>
      <c r="AW39" s="673">
        <v>-7.0167519527548349E-5</v>
      </c>
      <c r="AX39" s="673">
        <v>0</v>
      </c>
      <c r="AY39" s="673">
        <v>-2.7129354798380285E-6</v>
      </c>
      <c r="AZ39" s="673">
        <v>-1.3133080623887468E-4</v>
      </c>
      <c r="BA39" s="673">
        <v>-2.6581100837304674E-4</v>
      </c>
      <c r="BB39" s="673">
        <v>0</v>
      </c>
      <c r="BC39" s="673">
        <v>-1.7208311713266754E-4</v>
      </c>
      <c r="BD39" s="673">
        <v>0</v>
      </c>
      <c r="BE39" s="673">
        <v>0</v>
      </c>
      <c r="BF39" s="673">
        <v>0</v>
      </c>
      <c r="BG39" s="673">
        <v>-6.646726487205051E-4</v>
      </c>
      <c r="BH39" s="673">
        <v>-1.7271131995172829E-4</v>
      </c>
      <c r="BI39" s="673">
        <v>-3.280122457905095E-4</v>
      </c>
      <c r="BJ39" s="673">
        <v>-1.1580852005746073E-4</v>
      </c>
      <c r="BK39" s="673">
        <v>-7.2298255887997768E-6</v>
      </c>
      <c r="BL39" s="673">
        <v>0</v>
      </c>
      <c r="BM39" s="673">
        <v>0</v>
      </c>
      <c r="BN39" s="673">
        <v>-2.7293191118575138E-4</v>
      </c>
      <c r="BO39" s="673">
        <v>-8.374915385417979E-5</v>
      </c>
      <c r="BP39" s="673">
        <v>-3.3640521591340136E-5</v>
      </c>
      <c r="BQ39" s="673">
        <v>0</v>
      </c>
      <c r="BR39" s="673">
        <v>0</v>
      </c>
      <c r="BS39" s="673">
        <v>0</v>
      </c>
      <c r="BT39" s="673">
        <v>0</v>
      </c>
      <c r="BU39" s="673">
        <v>0</v>
      </c>
      <c r="BV39" s="673">
        <v>0</v>
      </c>
      <c r="BW39" s="673">
        <v>0</v>
      </c>
      <c r="BX39" s="673">
        <v>0</v>
      </c>
      <c r="BY39" s="673">
        <v>0</v>
      </c>
      <c r="BZ39" s="673">
        <v>0</v>
      </c>
      <c r="CA39" s="673">
        <v>0</v>
      </c>
      <c r="CB39" s="673">
        <v>0</v>
      </c>
      <c r="CC39" s="673">
        <v>0</v>
      </c>
      <c r="CD39" s="673">
        <v>0</v>
      </c>
      <c r="CE39" s="673">
        <v>0</v>
      </c>
      <c r="CF39" s="673">
        <v>0</v>
      </c>
      <c r="CG39" s="673">
        <v>0</v>
      </c>
      <c r="CH39" s="673">
        <v>0</v>
      </c>
      <c r="CI39" s="673">
        <v>0</v>
      </c>
      <c r="CJ39" s="673">
        <v>0</v>
      </c>
      <c r="CK39" s="673">
        <v>0</v>
      </c>
      <c r="CL39" s="673">
        <v>0</v>
      </c>
      <c r="CM39" s="673">
        <v>0</v>
      </c>
      <c r="CN39" s="673">
        <v>0</v>
      </c>
      <c r="CO39" s="673">
        <v>0</v>
      </c>
      <c r="CP39" s="673">
        <v>0</v>
      </c>
      <c r="CQ39" s="673">
        <v>0</v>
      </c>
      <c r="CR39" s="673">
        <v>0</v>
      </c>
      <c r="CS39" s="673">
        <v>0</v>
      </c>
      <c r="CT39" s="673">
        <v>0</v>
      </c>
      <c r="CU39" s="673">
        <v>0</v>
      </c>
      <c r="CV39" s="673">
        <v>0</v>
      </c>
      <c r="CW39" s="673">
        <v>0</v>
      </c>
      <c r="CX39" s="673">
        <v>0</v>
      </c>
      <c r="CY39" s="673">
        <v>0</v>
      </c>
      <c r="CZ39" s="673">
        <v>0</v>
      </c>
      <c r="DA39" s="673">
        <v>0</v>
      </c>
      <c r="DB39" s="673">
        <v>0</v>
      </c>
      <c r="DC39" s="673">
        <v>0</v>
      </c>
      <c r="DD39" s="673">
        <v>0</v>
      </c>
      <c r="DE39" s="673">
        <v>2.2893253545488584E-6</v>
      </c>
      <c r="DF39" s="673">
        <v>0</v>
      </c>
      <c r="DG39" s="673">
        <v>0</v>
      </c>
      <c r="DH39" s="673">
        <v>1.4510843294522242E-4</v>
      </c>
    </row>
    <row r="40" spans="2:112" x14ac:dyDescent="0.15">
      <c r="B40" s="10" t="s">
        <v>178</v>
      </c>
      <c r="C40" s="71" t="s">
        <v>921</v>
      </c>
      <c r="D40" s="347">
        <v>1.0119747997878461E-4</v>
      </c>
      <c r="E40" s="347">
        <v>5.8662020145820952E-6</v>
      </c>
      <c r="F40" s="347">
        <v>3.148307312573395E-6</v>
      </c>
      <c r="G40" s="347">
        <v>3.0890660439887868E-5</v>
      </c>
      <c r="H40" s="347">
        <v>1.918906092480041E-5</v>
      </c>
      <c r="I40" s="347">
        <v>9.126063418406806E-3</v>
      </c>
      <c r="J40" s="347">
        <v>9.5183093771389457E-4</v>
      </c>
      <c r="K40" s="347">
        <v>0</v>
      </c>
      <c r="L40" s="347">
        <v>0</v>
      </c>
      <c r="M40" s="347">
        <v>0</v>
      </c>
      <c r="N40" s="347">
        <v>0</v>
      </c>
      <c r="O40" s="347">
        <v>2.0029537164012199E-4</v>
      </c>
      <c r="P40" s="347">
        <v>5.8127706571337227E-5</v>
      </c>
      <c r="Q40" s="347">
        <v>1.1426577267830889E-4</v>
      </c>
      <c r="R40" s="347">
        <v>6.6167595972861397E-3</v>
      </c>
      <c r="S40" s="347">
        <v>0</v>
      </c>
      <c r="T40" s="347">
        <v>0</v>
      </c>
      <c r="U40" s="347">
        <v>0</v>
      </c>
      <c r="V40" s="347">
        <v>0</v>
      </c>
      <c r="W40" s="347">
        <v>0</v>
      </c>
      <c r="X40" s="347">
        <v>0</v>
      </c>
      <c r="Y40" s="347">
        <v>0</v>
      </c>
      <c r="Z40" s="347">
        <v>0</v>
      </c>
      <c r="AA40" s="347">
        <v>0</v>
      </c>
      <c r="AB40" s="347">
        <v>0</v>
      </c>
      <c r="AC40" s="347">
        <v>0</v>
      </c>
      <c r="AD40" s="347">
        <v>0</v>
      </c>
      <c r="AE40" s="347">
        <v>0</v>
      </c>
      <c r="AF40" s="347">
        <v>1.2516620364942136E-3</v>
      </c>
      <c r="AG40" s="347">
        <v>1.0497307948445478E-3</v>
      </c>
      <c r="AH40" s="347">
        <v>0</v>
      </c>
      <c r="AI40" s="347">
        <v>0</v>
      </c>
      <c r="AJ40" s="347">
        <v>1.0093509803389758E-2</v>
      </c>
      <c r="AK40" s="347">
        <v>0</v>
      </c>
      <c r="AL40" s="347">
        <v>1.3265081526696713E-3</v>
      </c>
      <c r="AM40" s="347">
        <v>0</v>
      </c>
      <c r="AN40" s="347">
        <v>0.49942111209438494</v>
      </c>
      <c r="AO40" s="347">
        <v>0.10071858664725733</v>
      </c>
      <c r="AP40" s="347">
        <v>0.4402316313274765</v>
      </c>
      <c r="AQ40" s="347">
        <v>0</v>
      </c>
      <c r="AR40" s="347">
        <v>5.3402126226194978E-5</v>
      </c>
      <c r="AS40" s="347">
        <v>9.3051847261292994E-2</v>
      </c>
      <c r="AT40" s="347">
        <v>0.12009998020194021</v>
      </c>
      <c r="AU40" s="347">
        <v>3.9917950717266677E-2</v>
      </c>
      <c r="AV40" s="347">
        <v>4.6534672443066957E-2</v>
      </c>
      <c r="AW40" s="347">
        <v>3.8657239624249316E-3</v>
      </c>
      <c r="AX40" s="347">
        <v>0</v>
      </c>
      <c r="AY40" s="347">
        <v>4.1686514427277839E-3</v>
      </c>
      <c r="AZ40" s="347">
        <v>2.8608384763358894E-2</v>
      </c>
      <c r="BA40" s="347">
        <v>1.862575708671135E-2</v>
      </c>
      <c r="BB40" s="347">
        <v>1.5477319773716208E-3</v>
      </c>
      <c r="BC40" s="347">
        <v>1.6414031321759566E-2</v>
      </c>
      <c r="BD40" s="347">
        <v>9.2170690290055875E-3</v>
      </c>
      <c r="BE40" s="347">
        <v>9.2893076449795519E-4</v>
      </c>
      <c r="BF40" s="347">
        <v>0</v>
      </c>
      <c r="BG40" s="347">
        <v>4.8521103356596873E-2</v>
      </c>
      <c r="BH40" s="347">
        <v>1.4807627281684147E-2</v>
      </c>
      <c r="BI40" s="347">
        <v>1.9899409577957577E-2</v>
      </c>
      <c r="BJ40" s="347">
        <v>1.4568054753611214E-2</v>
      </c>
      <c r="BK40" s="347">
        <v>1.1022703320770121E-2</v>
      </c>
      <c r="BL40" s="347">
        <v>0</v>
      </c>
      <c r="BM40" s="347">
        <v>1.4911976333309845E-2</v>
      </c>
      <c r="BN40" s="347">
        <v>1.2867333138771147E-2</v>
      </c>
      <c r="BO40" s="347">
        <v>1.8290839494473344E-2</v>
      </c>
      <c r="BP40" s="347">
        <v>2.2204599426107544E-2</v>
      </c>
      <c r="BQ40" s="347">
        <v>0</v>
      </c>
      <c r="BR40" s="347">
        <v>0</v>
      </c>
      <c r="BS40" s="347">
        <v>5.2986224111593227E-7</v>
      </c>
      <c r="BT40" s="347">
        <v>0</v>
      </c>
      <c r="BU40" s="347">
        <v>0</v>
      </c>
      <c r="BV40" s="347">
        <v>0</v>
      </c>
      <c r="BW40" s="347">
        <v>0</v>
      </c>
      <c r="BX40" s="347">
        <v>0</v>
      </c>
      <c r="BY40" s="347">
        <v>0</v>
      </c>
      <c r="BZ40" s="347">
        <v>0</v>
      </c>
      <c r="CA40" s="347">
        <v>0</v>
      </c>
      <c r="CB40" s="347">
        <v>0</v>
      </c>
      <c r="CC40" s="347">
        <v>0</v>
      </c>
      <c r="CD40" s="347">
        <v>0</v>
      </c>
      <c r="CE40" s="347">
        <v>0</v>
      </c>
      <c r="CF40" s="347">
        <v>0</v>
      </c>
      <c r="CG40" s="347">
        <v>2.8671525708323526E-5</v>
      </c>
      <c r="CH40" s="347">
        <v>0</v>
      </c>
      <c r="CI40" s="347">
        <v>0</v>
      </c>
      <c r="CJ40" s="347">
        <v>0</v>
      </c>
      <c r="CK40" s="347">
        <v>0</v>
      </c>
      <c r="CL40" s="347">
        <v>0</v>
      </c>
      <c r="CM40" s="347">
        <v>0</v>
      </c>
      <c r="CN40" s="347">
        <v>8.099157115171657E-6</v>
      </c>
      <c r="CO40" s="347">
        <v>0</v>
      </c>
      <c r="CP40" s="347">
        <v>0</v>
      </c>
      <c r="CQ40" s="347">
        <v>0</v>
      </c>
      <c r="CR40" s="347">
        <v>0</v>
      </c>
      <c r="CS40" s="347">
        <v>0</v>
      </c>
      <c r="CT40" s="347">
        <v>0</v>
      </c>
      <c r="CU40" s="347">
        <v>0</v>
      </c>
      <c r="CV40" s="347">
        <v>0</v>
      </c>
      <c r="CW40" s="347">
        <v>0</v>
      </c>
      <c r="CX40" s="347">
        <v>2.7298608362640573E-4</v>
      </c>
      <c r="CY40" s="347">
        <v>0</v>
      </c>
      <c r="CZ40" s="347">
        <v>0</v>
      </c>
      <c r="DA40" s="347">
        <v>0</v>
      </c>
      <c r="DB40" s="347">
        <v>0</v>
      </c>
      <c r="DC40" s="347">
        <v>0</v>
      </c>
      <c r="DD40" s="347">
        <v>0</v>
      </c>
      <c r="DE40" s="347">
        <v>5.9730579705047487E-5</v>
      </c>
      <c r="DF40" s="347">
        <v>0</v>
      </c>
      <c r="DG40" s="347">
        <v>1.9011301823750699E-3</v>
      </c>
      <c r="DH40" s="347">
        <v>3.0388408036055338E-3</v>
      </c>
    </row>
    <row r="41" spans="2:112" x14ac:dyDescent="0.15">
      <c r="B41" s="10" t="s">
        <v>179</v>
      </c>
      <c r="C41" s="71" t="s">
        <v>314</v>
      </c>
      <c r="D41" s="347">
        <v>0</v>
      </c>
      <c r="E41" s="347">
        <v>0</v>
      </c>
      <c r="F41" s="347">
        <v>0</v>
      </c>
      <c r="G41" s="347">
        <v>0</v>
      </c>
      <c r="H41" s="347">
        <v>1.0483779627208029E-4</v>
      </c>
      <c r="I41" s="347">
        <v>1.031193606599639E-4</v>
      </c>
      <c r="J41" s="347">
        <v>5.3473648186173851E-5</v>
      </c>
      <c r="K41" s="347">
        <v>0</v>
      </c>
      <c r="L41" s="347">
        <v>0</v>
      </c>
      <c r="M41" s="347">
        <v>0</v>
      </c>
      <c r="N41" s="347">
        <v>0</v>
      </c>
      <c r="O41" s="347">
        <v>0</v>
      </c>
      <c r="P41" s="347">
        <v>0</v>
      </c>
      <c r="Q41" s="347">
        <v>3.1696469536285408E-7</v>
      </c>
      <c r="R41" s="347">
        <v>3.5443595249065872E-4</v>
      </c>
      <c r="S41" s="347">
        <v>0</v>
      </c>
      <c r="T41" s="347">
        <v>0</v>
      </c>
      <c r="U41" s="347">
        <v>0</v>
      </c>
      <c r="V41" s="347">
        <v>0</v>
      </c>
      <c r="W41" s="347">
        <v>0</v>
      </c>
      <c r="X41" s="347">
        <v>0</v>
      </c>
      <c r="Y41" s="347">
        <v>0</v>
      </c>
      <c r="Z41" s="347">
        <v>0</v>
      </c>
      <c r="AA41" s="347">
        <v>0</v>
      </c>
      <c r="AB41" s="347">
        <v>0</v>
      </c>
      <c r="AC41" s="347">
        <v>0</v>
      </c>
      <c r="AD41" s="347">
        <v>0</v>
      </c>
      <c r="AE41" s="347">
        <v>0</v>
      </c>
      <c r="AF41" s="347">
        <v>0</v>
      </c>
      <c r="AG41" s="347">
        <v>0</v>
      </c>
      <c r="AH41" s="347">
        <v>0</v>
      </c>
      <c r="AI41" s="347">
        <v>0</v>
      </c>
      <c r="AJ41" s="347">
        <v>9.3371968578998687E-5</v>
      </c>
      <c r="AK41" s="347">
        <v>1.3149619804470871E-3</v>
      </c>
      <c r="AL41" s="347">
        <v>8.8276940062311746E-5</v>
      </c>
      <c r="AM41" s="347">
        <v>0</v>
      </c>
      <c r="AN41" s="347">
        <v>0</v>
      </c>
      <c r="AO41" s="347">
        <v>7.9666512274201018E-3</v>
      </c>
      <c r="AP41" s="347">
        <v>0</v>
      </c>
      <c r="AQ41" s="347">
        <v>0</v>
      </c>
      <c r="AR41" s="347">
        <v>0</v>
      </c>
      <c r="AS41" s="347">
        <v>2.6912972943187778E-2</v>
      </c>
      <c r="AT41" s="347">
        <v>5.3813843890357571E-3</v>
      </c>
      <c r="AU41" s="347">
        <v>2.3951124854907451E-2</v>
      </c>
      <c r="AV41" s="347">
        <v>5.4145283391452456E-2</v>
      </c>
      <c r="AW41" s="347">
        <v>4.2039024714881157E-3</v>
      </c>
      <c r="AX41" s="347">
        <v>0</v>
      </c>
      <c r="AY41" s="347">
        <v>3.9337564457651419E-4</v>
      </c>
      <c r="AZ41" s="347">
        <v>1.484085351796492E-2</v>
      </c>
      <c r="BA41" s="347">
        <v>7.7844652452106549E-4</v>
      </c>
      <c r="BB41" s="347">
        <v>9.7933412960239034E-4</v>
      </c>
      <c r="BC41" s="347">
        <v>1.7471536366624562E-3</v>
      </c>
      <c r="BD41" s="347">
        <v>2.1586189783625934E-3</v>
      </c>
      <c r="BE41" s="347">
        <v>5.1875354381054634E-4</v>
      </c>
      <c r="BF41" s="347">
        <v>0</v>
      </c>
      <c r="BG41" s="347">
        <v>6.646726487205051E-4</v>
      </c>
      <c r="BH41" s="347">
        <v>4.368849436538428E-2</v>
      </c>
      <c r="BI41" s="347">
        <v>2.4054231357970697E-2</v>
      </c>
      <c r="BJ41" s="347">
        <v>5.7747384657588705E-2</v>
      </c>
      <c r="BK41" s="347">
        <v>3.4438439981602877E-2</v>
      </c>
      <c r="BL41" s="347">
        <v>0</v>
      </c>
      <c r="BM41" s="347">
        <v>2.7285337530610644E-4</v>
      </c>
      <c r="BN41" s="347">
        <v>2.410011583450785E-4</v>
      </c>
      <c r="BO41" s="347">
        <v>1.002074719792579E-3</v>
      </c>
      <c r="BP41" s="347">
        <v>6.7995904266496257E-3</v>
      </c>
      <c r="BQ41" s="347">
        <v>0</v>
      </c>
      <c r="BR41" s="347">
        <v>0</v>
      </c>
      <c r="BS41" s="347">
        <v>3.9209805842578989E-5</v>
      </c>
      <c r="BT41" s="347">
        <v>0</v>
      </c>
      <c r="BU41" s="347">
        <v>0</v>
      </c>
      <c r="BV41" s="347">
        <v>0</v>
      </c>
      <c r="BW41" s="347">
        <v>0</v>
      </c>
      <c r="BX41" s="347">
        <v>0</v>
      </c>
      <c r="BY41" s="347">
        <v>0</v>
      </c>
      <c r="BZ41" s="347">
        <v>0</v>
      </c>
      <c r="CA41" s="347">
        <v>0</v>
      </c>
      <c r="CB41" s="347">
        <v>0</v>
      </c>
      <c r="CC41" s="347">
        <v>2.4886455546568779E-6</v>
      </c>
      <c r="CD41" s="347">
        <v>0</v>
      </c>
      <c r="CE41" s="347">
        <v>0</v>
      </c>
      <c r="CF41" s="347">
        <v>0</v>
      </c>
      <c r="CG41" s="347">
        <v>0</v>
      </c>
      <c r="CH41" s="347">
        <v>0</v>
      </c>
      <c r="CI41" s="347">
        <v>0</v>
      </c>
      <c r="CJ41" s="347">
        <v>0</v>
      </c>
      <c r="CK41" s="347">
        <v>0</v>
      </c>
      <c r="CL41" s="347">
        <v>0</v>
      </c>
      <c r="CM41" s="347">
        <v>0</v>
      </c>
      <c r="CN41" s="347">
        <v>3.0177681305845073E-6</v>
      </c>
      <c r="CO41" s="347">
        <v>0</v>
      </c>
      <c r="CP41" s="347">
        <v>0</v>
      </c>
      <c r="CQ41" s="347">
        <v>7.1258774941776342E-7</v>
      </c>
      <c r="CR41" s="347">
        <v>0</v>
      </c>
      <c r="CS41" s="347">
        <v>8.6352329065015761E-6</v>
      </c>
      <c r="CT41" s="347">
        <v>7.3556062782382361E-6</v>
      </c>
      <c r="CU41" s="347">
        <v>7.4745017565079125E-6</v>
      </c>
      <c r="CV41" s="347">
        <v>0</v>
      </c>
      <c r="CW41" s="347">
        <v>0</v>
      </c>
      <c r="CX41" s="347">
        <v>0</v>
      </c>
      <c r="CY41" s="347">
        <v>0</v>
      </c>
      <c r="CZ41" s="347">
        <v>2.2528869136593606E-5</v>
      </c>
      <c r="DA41" s="347">
        <v>2.2258771965068674E-5</v>
      </c>
      <c r="DB41" s="347">
        <v>0</v>
      </c>
      <c r="DC41" s="347">
        <v>2.2515634293562591E-6</v>
      </c>
      <c r="DD41" s="347">
        <v>0</v>
      </c>
      <c r="DE41" s="347">
        <v>1.5192795534733332E-5</v>
      </c>
      <c r="DF41" s="347">
        <v>2.3706975015388366E-5</v>
      </c>
      <c r="DG41" s="347">
        <v>2.9914967554583132E-4</v>
      </c>
      <c r="DH41" s="347">
        <v>1.1944601363285084E-3</v>
      </c>
    </row>
    <row r="42" spans="2:112" x14ac:dyDescent="0.15">
      <c r="B42" s="10" t="s">
        <v>180</v>
      </c>
      <c r="C42" s="71" t="s">
        <v>922</v>
      </c>
      <c r="D42" s="347">
        <v>0</v>
      </c>
      <c r="E42" s="347">
        <v>0</v>
      </c>
      <c r="F42" s="347">
        <v>0</v>
      </c>
      <c r="G42" s="347">
        <v>0</v>
      </c>
      <c r="H42" s="347">
        <v>0</v>
      </c>
      <c r="I42" s="347">
        <v>0</v>
      </c>
      <c r="J42" s="347">
        <v>0</v>
      </c>
      <c r="K42" s="347">
        <v>0</v>
      </c>
      <c r="L42" s="347">
        <v>0</v>
      </c>
      <c r="M42" s="347">
        <v>0</v>
      </c>
      <c r="N42" s="347">
        <v>0</v>
      </c>
      <c r="O42" s="347">
        <v>0</v>
      </c>
      <c r="P42" s="347">
        <v>0</v>
      </c>
      <c r="Q42" s="347">
        <v>1.5055823029735568E-5</v>
      </c>
      <c r="R42" s="347">
        <v>1.0981918170065831E-2</v>
      </c>
      <c r="S42" s="347">
        <v>0</v>
      </c>
      <c r="T42" s="347">
        <v>0</v>
      </c>
      <c r="U42" s="347">
        <v>0</v>
      </c>
      <c r="V42" s="347">
        <v>0</v>
      </c>
      <c r="W42" s="347">
        <v>0</v>
      </c>
      <c r="X42" s="347">
        <v>0</v>
      </c>
      <c r="Y42" s="347">
        <v>1.3196804472977695E-6</v>
      </c>
      <c r="Z42" s="347">
        <v>0</v>
      </c>
      <c r="AA42" s="347">
        <v>0</v>
      </c>
      <c r="AB42" s="347">
        <v>0</v>
      </c>
      <c r="AC42" s="347">
        <v>2.6847424282931243E-5</v>
      </c>
      <c r="AD42" s="347">
        <v>0</v>
      </c>
      <c r="AE42" s="347">
        <v>0</v>
      </c>
      <c r="AF42" s="347">
        <v>5.6032664052074886E-5</v>
      </c>
      <c r="AG42" s="347">
        <v>0</v>
      </c>
      <c r="AH42" s="347">
        <v>0</v>
      </c>
      <c r="AI42" s="347">
        <v>0</v>
      </c>
      <c r="AJ42" s="347">
        <v>2.0701899319229425E-3</v>
      </c>
      <c r="AK42" s="347">
        <v>7.241819602462219E-4</v>
      </c>
      <c r="AL42" s="347">
        <v>1.424201299671963E-3</v>
      </c>
      <c r="AM42" s="347">
        <v>1.537875554370433E-3</v>
      </c>
      <c r="AN42" s="347">
        <v>0</v>
      </c>
      <c r="AO42" s="347">
        <v>9.0253424204327396E-4</v>
      </c>
      <c r="AP42" s="347">
        <v>0</v>
      </c>
      <c r="AQ42" s="347">
        <v>0</v>
      </c>
      <c r="AR42" s="347">
        <v>2.0539279317767298E-5</v>
      </c>
      <c r="AS42" s="347">
        <v>6.5547057985835058E-2</v>
      </c>
      <c r="AT42" s="347">
        <v>7.9308698335798386E-2</v>
      </c>
      <c r="AU42" s="347">
        <v>1.0060340779202367E-2</v>
      </c>
      <c r="AV42" s="347">
        <v>1.5006367621014888E-2</v>
      </c>
      <c r="AW42" s="347">
        <v>3.1539214962898019E-3</v>
      </c>
      <c r="AX42" s="347">
        <v>1.1437307291612703E-4</v>
      </c>
      <c r="AY42" s="347">
        <v>4.3474791064404411E-3</v>
      </c>
      <c r="AZ42" s="347">
        <v>9.9712206017407469E-3</v>
      </c>
      <c r="BA42" s="347">
        <v>1.5777781997000133E-2</v>
      </c>
      <c r="BB42" s="347">
        <v>0</v>
      </c>
      <c r="BC42" s="347">
        <v>9.5376162836035058E-3</v>
      </c>
      <c r="BD42" s="347">
        <v>1.0205865756770574E-3</v>
      </c>
      <c r="BE42" s="347">
        <v>5.6700968742082972E-4</v>
      </c>
      <c r="BF42" s="347">
        <v>0</v>
      </c>
      <c r="BG42" s="347">
        <v>4.6527085410435357E-3</v>
      </c>
      <c r="BH42" s="347">
        <v>8.3417016947571546E-3</v>
      </c>
      <c r="BI42" s="347">
        <v>1.2172898899336686E-2</v>
      </c>
      <c r="BJ42" s="347">
        <v>2.0091546224436912E-2</v>
      </c>
      <c r="BK42" s="347">
        <v>8.6869135151578859E-4</v>
      </c>
      <c r="BL42" s="347">
        <v>0</v>
      </c>
      <c r="BM42" s="347">
        <v>2.2247892190356449E-4</v>
      </c>
      <c r="BN42" s="347">
        <v>6.1476202418545456E-4</v>
      </c>
      <c r="BO42" s="347">
        <v>3.7101057352805243E-4</v>
      </c>
      <c r="BP42" s="347">
        <v>7.1609786769801244E-5</v>
      </c>
      <c r="BQ42" s="347">
        <v>0</v>
      </c>
      <c r="BR42" s="347">
        <v>0</v>
      </c>
      <c r="BS42" s="347">
        <v>0</v>
      </c>
      <c r="BT42" s="347">
        <v>0</v>
      </c>
      <c r="BU42" s="347">
        <v>0</v>
      </c>
      <c r="BV42" s="347">
        <v>0</v>
      </c>
      <c r="BW42" s="347">
        <v>0</v>
      </c>
      <c r="BX42" s="347">
        <v>0</v>
      </c>
      <c r="BY42" s="347">
        <v>0</v>
      </c>
      <c r="BZ42" s="347">
        <v>0</v>
      </c>
      <c r="CA42" s="347">
        <v>0</v>
      </c>
      <c r="CB42" s="347">
        <v>0</v>
      </c>
      <c r="CC42" s="347">
        <v>0</v>
      </c>
      <c r="CD42" s="347">
        <v>0</v>
      </c>
      <c r="CE42" s="347">
        <v>0</v>
      </c>
      <c r="CF42" s="347">
        <v>0</v>
      </c>
      <c r="CG42" s="347">
        <v>0</v>
      </c>
      <c r="CH42" s="347">
        <v>0</v>
      </c>
      <c r="CI42" s="347">
        <v>0</v>
      </c>
      <c r="CJ42" s="347">
        <v>0</v>
      </c>
      <c r="CK42" s="347">
        <v>0</v>
      </c>
      <c r="CL42" s="347">
        <v>0</v>
      </c>
      <c r="CM42" s="347">
        <v>0</v>
      </c>
      <c r="CN42" s="347">
        <v>2.886850248448856E-5</v>
      </c>
      <c r="CO42" s="347">
        <v>0</v>
      </c>
      <c r="CP42" s="347">
        <v>0</v>
      </c>
      <c r="CQ42" s="347">
        <v>0</v>
      </c>
      <c r="CR42" s="347">
        <v>0</v>
      </c>
      <c r="CS42" s="347">
        <v>0</v>
      </c>
      <c r="CT42" s="347">
        <v>0</v>
      </c>
      <c r="CU42" s="347">
        <v>0</v>
      </c>
      <c r="CV42" s="347">
        <v>0</v>
      </c>
      <c r="CW42" s="347">
        <v>0</v>
      </c>
      <c r="CX42" s="347">
        <v>2.6224505065944483E-4</v>
      </c>
      <c r="CY42" s="347">
        <v>0</v>
      </c>
      <c r="CZ42" s="347">
        <v>0</v>
      </c>
      <c r="DA42" s="347">
        <v>0</v>
      </c>
      <c r="DB42" s="347">
        <v>0</v>
      </c>
      <c r="DC42" s="347">
        <v>0</v>
      </c>
      <c r="DD42" s="347">
        <v>0</v>
      </c>
      <c r="DE42" s="347">
        <v>0</v>
      </c>
      <c r="DF42" s="347">
        <v>0</v>
      </c>
      <c r="DG42" s="347">
        <v>3.6437620281328176E-4</v>
      </c>
      <c r="DH42" s="347">
        <v>7.5887262853390185E-4</v>
      </c>
    </row>
    <row r="43" spans="2:112" x14ac:dyDescent="0.15">
      <c r="B43" s="674" t="s">
        <v>181</v>
      </c>
      <c r="C43" s="678" t="s">
        <v>923</v>
      </c>
      <c r="D43" s="676">
        <v>0</v>
      </c>
      <c r="E43" s="676">
        <v>0</v>
      </c>
      <c r="F43" s="676">
        <v>0</v>
      </c>
      <c r="G43" s="676">
        <v>0</v>
      </c>
      <c r="H43" s="676">
        <v>0</v>
      </c>
      <c r="I43" s="676">
        <v>0</v>
      </c>
      <c r="J43" s="676">
        <v>0</v>
      </c>
      <c r="K43" s="676">
        <v>0</v>
      </c>
      <c r="L43" s="676">
        <v>0</v>
      </c>
      <c r="M43" s="676">
        <v>0</v>
      </c>
      <c r="N43" s="676">
        <v>0</v>
      </c>
      <c r="O43" s="676">
        <v>0</v>
      </c>
      <c r="P43" s="676">
        <v>0</v>
      </c>
      <c r="Q43" s="676">
        <v>0</v>
      </c>
      <c r="R43" s="676">
        <v>-3.7309047630595656E-6</v>
      </c>
      <c r="S43" s="676">
        <v>0</v>
      </c>
      <c r="T43" s="676">
        <v>0</v>
      </c>
      <c r="U43" s="676">
        <v>-5.8378932077884872E-4</v>
      </c>
      <c r="V43" s="676">
        <v>0</v>
      </c>
      <c r="W43" s="676">
        <v>5.6532046822855966E-2</v>
      </c>
      <c r="X43" s="676">
        <v>0</v>
      </c>
      <c r="Y43" s="676">
        <v>3.1466460585368016E-3</v>
      </c>
      <c r="Z43" s="676">
        <v>0</v>
      </c>
      <c r="AA43" s="676">
        <v>0</v>
      </c>
      <c r="AB43" s="676">
        <v>0</v>
      </c>
      <c r="AC43" s="676">
        <v>2.8798938737110698E-3</v>
      </c>
      <c r="AD43" s="676">
        <v>0</v>
      </c>
      <c r="AE43" s="676">
        <v>0</v>
      </c>
      <c r="AF43" s="676">
        <v>6.1097538311586275E-4</v>
      </c>
      <c r="AG43" s="676">
        <v>-4.1320048568189769E-6</v>
      </c>
      <c r="AH43" s="676">
        <v>0</v>
      </c>
      <c r="AI43" s="676">
        <v>3.6478714184415791E-2</v>
      </c>
      <c r="AJ43" s="676">
        <v>0</v>
      </c>
      <c r="AK43" s="676">
        <v>2.6585100909038935E-2</v>
      </c>
      <c r="AL43" s="676">
        <v>3.9712852769365316E-3</v>
      </c>
      <c r="AM43" s="676">
        <v>4.3082587436845246E-2</v>
      </c>
      <c r="AN43" s="676">
        <v>6.1313148625534726E-2</v>
      </c>
      <c r="AO43" s="676">
        <v>2.9537484285052603E-3</v>
      </c>
      <c r="AP43" s="676">
        <v>-2.7522733778100712E-4</v>
      </c>
      <c r="AQ43" s="676">
        <v>0.20225105371934449</v>
      </c>
      <c r="AR43" s="676">
        <v>0.79969684023726972</v>
      </c>
      <c r="AS43" s="676">
        <v>2.1690390605935482E-3</v>
      </c>
      <c r="AT43" s="676">
        <v>2.7610044215666863E-2</v>
      </c>
      <c r="AU43" s="676">
        <v>5.5556047811871451E-4</v>
      </c>
      <c r="AV43" s="676">
        <v>6.6364117374623395E-3</v>
      </c>
      <c r="AW43" s="676">
        <v>2.7884355247300721E-2</v>
      </c>
      <c r="AX43" s="676">
        <v>1.0460156445336297E-2</v>
      </c>
      <c r="AY43" s="676">
        <v>2.4374594896561422E-2</v>
      </c>
      <c r="AZ43" s="676">
        <v>1.7013953189543421E-2</v>
      </c>
      <c r="BA43" s="676">
        <v>7.2148702272684117E-4</v>
      </c>
      <c r="BB43" s="676">
        <v>4.9542785379885627E-4</v>
      </c>
      <c r="BC43" s="676">
        <v>5.7406335619987835E-2</v>
      </c>
      <c r="BD43" s="676">
        <v>6.9878059441717284E-3</v>
      </c>
      <c r="BE43" s="676">
        <v>0</v>
      </c>
      <c r="BF43" s="676">
        <v>0</v>
      </c>
      <c r="BG43" s="676">
        <v>-3.3233632436025255E-4</v>
      </c>
      <c r="BH43" s="676">
        <v>5.2062989348739862E-3</v>
      </c>
      <c r="BI43" s="676">
        <v>7.5442816531817187E-3</v>
      </c>
      <c r="BJ43" s="676">
        <v>3.8356438912648345E-4</v>
      </c>
      <c r="BK43" s="676">
        <v>1.0878106808994125E-2</v>
      </c>
      <c r="BL43" s="676">
        <v>0</v>
      </c>
      <c r="BM43" s="676">
        <v>8.1578903614371978E-4</v>
      </c>
      <c r="BN43" s="676">
        <v>0</v>
      </c>
      <c r="BO43" s="676">
        <v>-3.0365900599775123E-6</v>
      </c>
      <c r="BP43" s="676">
        <v>-7.6680600686142961E-6</v>
      </c>
      <c r="BQ43" s="676">
        <v>0</v>
      </c>
      <c r="BR43" s="676">
        <v>0</v>
      </c>
      <c r="BS43" s="676">
        <v>9.3255754436404083E-5</v>
      </c>
      <c r="BT43" s="676">
        <v>0</v>
      </c>
      <c r="BU43" s="676">
        <v>0</v>
      </c>
      <c r="BV43" s="676">
        <v>0</v>
      </c>
      <c r="BW43" s="676">
        <v>0</v>
      </c>
      <c r="BX43" s="676">
        <v>0</v>
      </c>
      <c r="BY43" s="676">
        <v>0</v>
      </c>
      <c r="BZ43" s="676">
        <v>0</v>
      </c>
      <c r="CA43" s="676">
        <v>0</v>
      </c>
      <c r="CB43" s="676">
        <v>0</v>
      </c>
      <c r="CC43" s="676">
        <v>0</v>
      </c>
      <c r="CD43" s="676">
        <v>0</v>
      </c>
      <c r="CE43" s="676">
        <v>0</v>
      </c>
      <c r="CF43" s="676">
        <v>0</v>
      </c>
      <c r="CG43" s="676">
        <v>0</v>
      </c>
      <c r="CH43" s="676">
        <v>0</v>
      </c>
      <c r="CI43" s="676">
        <v>0</v>
      </c>
      <c r="CJ43" s="676">
        <v>0</v>
      </c>
      <c r="CK43" s="676">
        <v>0</v>
      </c>
      <c r="CL43" s="676">
        <v>0</v>
      </c>
      <c r="CM43" s="676">
        <v>3.2095265909917411E-3</v>
      </c>
      <c r="CN43" s="676">
        <v>4.1139280250762328E-5</v>
      </c>
      <c r="CO43" s="676">
        <v>0</v>
      </c>
      <c r="CP43" s="676">
        <v>1.5887617952777314E-4</v>
      </c>
      <c r="CQ43" s="676">
        <v>0</v>
      </c>
      <c r="CR43" s="676">
        <v>0</v>
      </c>
      <c r="CS43" s="676">
        <v>0</v>
      </c>
      <c r="CT43" s="676">
        <v>0</v>
      </c>
      <c r="CU43" s="676">
        <v>0</v>
      </c>
      <c r="CV43" s="676">
        <v>0</v>
      </c>
      <c r="CW43" s="676">
        <v>0</v>
      </c>
      <c r="CX43" s="676">
        <v>0</v>
      </c>
      <c r="CY43" s="676">
        <v>0</v>
      </c>
      <c r="CZ43" s="676">
        <v>0</v>
      </c>
      <c r="DA43" s="676">
        <v>0</v>
      </c>
      <c r="DB43" s="676">
        <v>0</v>
      </c>
      <c r="DC43" s="676">
        <v>0</v>
      </c>
      <c r="DD43" s="676">
        <v>0</v>
      </c>
      <c r="DE43" s="676">
        <v>3.4339880318232872E-5</v>
      </c>
      <c r="DF43" s="676">
        <v>0</v>
      </c>
      <c r="DG43" s="676">
        <v>1.2894455830167969E-3</v>
      </c>
      <c r="DH43" s="676">
        <v>1.9874954571050948E-3</v>
      </c>
    </row>
    <row r="44" spans="2:112" x14ac:dyDescent="0.15">
      <c r="B44" s="10" t="s">
        <v>182</v>
      </c>
      <c r="C44" s="71" t="s">
        <v>924</v>
      </c>
      <c r="D44" s="347">
        <v>0</v>
      </c>
      <c r="E44" s="347">
        <v>0</v>
      </c>
      <c r="F44" s="347">
        <v>0</v>
      </c>
      <c r="G44" s="347">
        <v>0</v>
      </c>
      <c r="H44" s="347">
        <v>0</v>
      </c>
      <c r="I44" s="347">
        <v>2.3201856148491878E-3</v>
      </c>
      <c r="J44" s="347">
        <v>3.2084188911704313E-5</v>
      </c>
      <c r="K44" s="347">
        <v>2.8935038394075756E-4</v>
      </c>
      <c r="L44" s="347">
        <v>5.2342849723272683E-4</v>
      </c>
      <c r="M44" s="347">
        <v>0</v>
      </c>
      <c r="N44" s="347">
        <v>0</v>
      </c>
      <c r="O44" s="347">
        <v>4.0468885830101369E-5</v>
      </c>
      <c r="P44" s="347">
        <v>0</v>
      </c>
      <c r="Q44" s="347">
        <v>5.6229536957370311E-4</v>
      </c>
      <c r="R44" s="347">
        <v>6.1634546685744029E-3</v>
      </c>
      <c r="S44" s="347">
        <v>1.0852125144536741E-6</v>
      </c>
      <c r="T44" s="347">
        <v>5.6343297457677729E-6</v>
      </c>
      <c r="U44" s="347">
        <v>1.5741332862636616E-3</v>
      </c>
      <c r="V44" s="347">
        <v>0</v>
      </c>
      <c r="W44" s="347">
        <v>2.9365432578924494E-6</v>
      </c>
      <c r="X44" s="347">
        <v>0</v>
      </c>
      <c r="Y44" s="347">
        <v>1.3196804472977695E-6</v>
      </c>
      <c r="Z44" s="347">
        <v>0</v>
      </c>
      <c r="AA44" s="347">
        <v>0</v>
      </c>
      <c r="AB44" s="347">
        <v>1.9705062981418141E-3</v>
      </c>
      <c r="AC44" s="347">
        <v>2.24661051268428E-3</v>
      </c>
      <c r="AD44" s="347">
        <v>0</v>
      </c>
      <c r="AE44" s="347">
        <v>0</v>
      </c>
      <c r="AF44" s="347">
        <v>2.5978418052328527E-3</v>
      </c>
      <c r="AG44" s="347">
        <v>3.4597982130389142E-3</v>
      </c>
      <c r="AH44" s="347">
        <v>0</v>
      </c>
      <c r="AI44" s="347">
        <v>3.939385981038422E-4</v>
      </c>
      <c r="AJ44" s="347">
        <v>1.1693727493465074E-4</v>
      </c>
      <c r="AK44" s="347">
        <v>1.1434452003887714E-3</v>
      </c>
      <c r="AL44" s="347">
        <v>1.0451989703377711E-3</v>
      </c>
      <c r="AM44" s="347">
        <v>0</v>
      </c>
      <c r="AN44" s="347">
        <v>3.0116162340456045E-3</v>
      </c>
      <c r="AO44" s="347">
        <v>2.3555879044531198E-4</v>
      </c>
      <c r="AP44" s="347">
        <v>0</v>
      </c>
      <c r="AQ44" s="347">
        <v>3.3198261973343746E-3</v>
      </c>
      <c r="AR44" s="347">
        <v>3.5204324750653146E-2</v>
      </c>
      <c r="AS44" s="347">
        <v>4.3470233499094388E-2</v>
      </c>
      <c r="AT44" s="347">
        <v>4.7145100368399188E-2</v>
      </c>
      <c r="AU44" s="347">
        <v>4.5165206142177408E-2</v>
      </c>
      <c r="AV44" s="347">
        <v>2.2619207348194535E-2</v>
      </c>
      <c r="AW44" s="347">
        <v>1.3539437762856932E-2</v>
      </c>
      <c r="AX44" s="347">
        <v>8.9621422719102541E-3</v>
      </c>
      <c r="AY44" s="347">
        <v>4.7992506872204688E-2</v>
      </c>
      <c r="AZ44" s="347">
        <v>5.7338179660542936E-2</v>
      </c>
      <c r="BA44" s="347">
        <v>2.7606371869600715E-2</v>
      </c>
      <c r="BB44" s="347">
        <v>9.0828439863123653E-3</v>
      </c>
      <c r="BC44" s="347">
        <v>5.8677381664889353E-2</v>
      </c>
      <c r="BD44" s="347">
        <v>2.4853921233587387E-2</v>
      </c>
      <c r="BE44" s="347">
        <v>8.9877067474152805E-3</v>
      </c>
      <c r="BF44" s="347">
        <v>0</v>
      </c>
      <c r="BG44" s="347">
        <v>8.9730807577268201E-3</v>
      </c>
      <c r="BH44" s="347">
        <v>2.301779145217427E-2</v>
      </c>
      <c r="BI44" s="347">
        <v>2.365332750200452E-2</v>
      </c>
      <c r="BJ44" s="347">
        <v>1.395123065032644E-2</v>
      </c>
      <c r="BK44" s="347">
        <v>3.1738378194401111E-2</v>
      </c>
      <c r="BL44" s="347">
        <v>0</v>
      </c>
      <c r="BM44" s="347">
        <v>6.508844526820586E-3</v>
      </c>
      <c r="BN44" s="347">
        <v>9.3766176228675894E-3</v>
      </c>
      <c r="BO44" s="347">
        <v>3.3593188515519223E-3</v>
      </c>
      <c r="BP44" s="347">
        <v>2.3688863762937225E-2</v>
      </c>
      <c r="BQ44" s="347">
        <v>8.2011654622496757E-4</v>
      </c>
      <c r="BR44" s="347">
        <v>0</v>
      </c>
      <c r="BS44" s="347">
        <v>1.6293263914314918E-4</v>
      </c>
      <c r="BT44" s="347">
        <v>1.2044997780417747E-5</v>
      </c>
      <c r="BU44" s="347">
        <v>7.4388108579508747E-6</v>
      </c>
      <c r="BV44" s="347">
        <v>0</v>
      </c>
      <c r="BW44" s="347">
        <v>0</v>
      </c>
      <c r="BX44" s="347">
        <v>0</v>
      </c>
      <c r="BY44" s="347">
        <v>0</v>
      </c>
      <c r="BZ44" s="347">
        <v>0</v>
      </c>
      <c r="CA44" s="347">
        <v>0</v>
      </c>
      <c r="CB44" s="347">
        <v>0</v>
      </c>
      <c r="CC44" s="347">
        <v>9.0835562744976046E-5</v>
      </c>
      <c r="CD44" s="347">
        <v>0</v>
      </c>
      <c r="CE44" s="347">
        <v>0</v>
      </c>
      <c r="CF44" s="347">
        <v>0</v>
      </c>
      <c r="CG44" s="347">
        <v>5.2130046742406407E-7</v>
      </c>
      <c r="CH44" s="347">
        <v>0</v>
      </c>
      <c r="CI44" s="347">
        <v>0</v>
      </c>
      <c r="CJ44" s="347">
        <v>0</v>
      </c>
      <c r="CK44" s="347">
        <v>0</v>
      </c>
      <c r="CL44" s="347">
        <v>0</v>
      </c>
      <c r="CM44" s="347">
        <v>1.1656591395809049E-3</v>
      </c>
      <c r="CN44" s="347">
        <v>2.4392886073173155E-4</v>
      </c>
      <c r="CO44" s="347">
        <v>0</v>
      </c>
      <c r="CP44" s="347">
        <v>2.6108157227694808E-4</v>
      </c>
      <c r="CQ44" s="347">
        <v>2.2152257283076446E-3</v>
      </c>
      <c r="CR44" s="347">
        <v>0</v>
      </c>
      <c r="CS44" s="347">
        <v>1.4701849923018362E-4</v>
      </c>
      <c r="CT44" s="347">
        <v>3.7505137299154959E-4</v>
      </c>
      <c r="CU44" s="347">
        <v>3.3839107952190366E-4</v>
      </c>
      <c r="CV44" s="347">
        <v>0</v>
      </c>
      <c r="CW44" s="347">
        <v>0</v>
      </c>
      <c r="CX44" s="347">
        <v>1.2516944434633897E-3</v>
      </c>
      <c r="CY44" s="347">
        <v>2.7373225783722133E-5</v>
      </c>
      <c r="CZ44" s="347">
        <v>7.1162618383843301E-4</v>
      </c>
      <c r="DA44" s="347">
        <v>3.1089959831354043E-4</v>
      </c>
      <c r="DB44" s="347">
        <v>7.4659716129664823E-4</v>
      </c>
      <c r="DC44" s="347">
        <v>0</v>
      </c>
      <c r="DD44" s="347">
        <v>0</v>
      </c>
      <c r="DE44" s="347">
        <v>3.1884058574262278E-4</v>
      </c>
      <c r="DF44" s="347">
        <v>9.3727219078696149E-4</v>
      </c>
      <c r="DG44" s="347">
        <v>1.2766977275247872E-3</v>
      </c>
      <c r="DH44" s="347">
        <v>2.9095546862641375E-3</v>
      </c>
    </row>
    <row r="45" spans="2:112" x14ac:dyDescent="0.15">
      <c r="B45" s="10" t="s">
        <v>183</v>
      </c>
      <c r="C45" s="71" t="s">
        <v>322</v>
      </c>
      <c r="D45" s="347">
        <v>0</v>
      </c>
      <c r="E45" s="347">
        <v>0</v>
      </c>
      <c r="F45" s="347">
        <v>0</v>
      </c>
      <c r="G45" s="347">
        <v>4.8646709354154124E-6</v>
      </c>
      <c r="H45" s="347">
        <v>2.4454352032215158E-4</v>
      </c>
      <c r="I45" s="347">
        <v>1.0311936065996391E-3</v>
      </c>
      <c r="J45" s="347">
        <v>0</v>
      </c>
      <c r="K45" s="347">
        <v>0</v>
      </c>
      <c r="L45" s="347">
        <v>0</v>
      </c>
      <c r="M45" s="347">
        <v>0</v>
      </c>
      <c r="N45" s="347">
        <v>0</v>
      </c>
      <c r="O45" s="347">
        <v>0</v>
      </c>
      <c r="P45" s="347">
        <v>0</v>
      </c>
      <c r="Q45" s="347">
        <v>8.1776891403616351E-5</v>
      </c>
      <c r="R45" s="347">
        <v>5.9321385732647098E-4</v>
      </c>
      <c r="S45" s="347">
        <v>0</v>
      </c>
      <c r="T45" s="347">
        <v>0</v>
      </c>
      <c r="U45" s="347">
        <v>0</v>
      </c>
      <c r="V45" s="347">
        <v>0</v>
      </c>
      <c r="W45" s="347">
        <v>0</v>
      </c>
      <c r="X45" s="347">
        <v>0</v>
      </c>
      <c r="Y45" s="347">
        <v>0</v>
      </c>
      <c r="Z45" s="347">
        <v>0</v>
      </c>
      <c r="AA45" s="347">
        <v>0</v>
      </c>
      <c r="AB45" s="347">
        <v>0</v>
      </c>
      <c r="AC45" s="347">
        <v>0</v>
      </c>
      <c r="AD45" s="347">
        <v>0</v>
      </c>
      <c r="AE45" s="347">
        <v>0</v>
      </c>
      <c r="AF45" s="347">
        <v>0</v>
      </c>
      <c r="AG45" s="347">
        <v>0</v>
      </c>
      <c r="AH45" s="347">
        <v>0</v>
      </c>
      <c r="AI45" s="347">
        <v>0</v>
      </c>
      <c r="AJ45" s="347">
        <v>1.5739846131888351E-4</v>
      </c>
      <c r="AK45" s="347">
        <v>0</v>
      </c>
      <c r="AL45" s="347">
        <v>0</v>
      </c>
      <c r="AM45" s="347">
        <v>0</v>
      </c>
      <c r="AN45" s="347">
        <v>0</v>
      </c>
      <c r="AO45" s="347">
        <v>4.7641103685568717E-5</v>
      </c>
      <c r="AP45" s="347">
        <v>0</v>
      </c>
      <c r="AQ45" s="347">
        <v>0</v>
      </c>
      <c r="AR45" s="347">
        <v>0</v>
      </c>
      <c r="AS45" s="347">
        <v>1.3826461131549965E-2</v>
      </c>
      <c r="AT45" s="347">
        <v>1.1563425607819845E-3</v>
      </c>
      <c r="AU45" s="347">
        <v>3.7037365207914303E-4</v>
      </c>
      <c r="AV45" s="347">
        <v>9.8289144822034241E-5</v>
      </c>
      <c r="AW45" s="347">
        <v>0</v>
      </c>
      <c r="AX45" s="347">
        <v>0</v>
      </c>
      <c r="AY45" s="347">
        <v>3.6850706934466554E-5</v>
      </c>
      <c r="AZ45" s="347">
        <v>0</v>
      </c>
      <c r="BA45" s="347">
        <v>0</v>
      </c>
      <c r="BB45" s="347">
        <v>0</v>
      </c>
      <c r="BC45" s="347">
        <v>0</v>
      </c>
      <c r="BD45" s="347">
        <v>0</v>
      </c>
      <c r="BE45" s="347">
        <v>0</v>
      </c>
      <c r="BF45" s="347">
        <v>0</v>
      </c>
      <c r="BG45" s="347">
        <v>0</v>
      </c>
      <c r="BH45" s="347">
        <v>0</v>
      </c>
      <c r="BI45" s="347">
        <v>1.3667176907937897E-3</v>
      </c>
      <c r="BJ45" s="347">
        <v>1.6426740433682373E-6</v>
      </c>
      <c r="BK45" s="347">
        <v>2.6149723014258883E-3</v>
      </c>
      <c r="BL45" s="347">
        <v>0</v>
      </c>
      <c r="BM45" s="347">
        <v>6.8048266049954037E-2</v>
      </c>
      <c r="BN45" s="347">
        <v>9.4124827006118447E-2</v>
      </c>
      <c r="BO45" s="347">
        <v>3.3617906358607438E-2</v>
      </c>
      <c r="BP45" s="347">
        <v>6.8450917056696772E-2</v>
      </c>
      <c r="BQ45" s="347">
        <v>0</v>
      </c>
      <c r="BR45" s="347">
        <v>0</v>
      </c>
      <c r="BS45" s="347">
        <v>0</v>
      </c>
      <c r="BT45" s="347">
        <v>0</v>
      </c>
      <c r="BU45" s="347">
        <v>0</v>
      </c>
      <c r="BV45" s="347">
        <v>0</v>
      </c>
      <c r="BW45" s="347">
        <v>0</v>
      </c>
      <c r="BX45" s="347">
        <v>8.3269649613393668E-5</v>
      </c>
      <c r="BY45" s="347">
        <v>6.2522273559955732E-6</v>
      </c>
      <c r="BZ45" s="347">
        <v>5.1516473250929872E-5</v>
      </c>
      <c r="CA45" s="347">
        <v>0</v>
      </c>
      <c r="CB45" s="347">
        <v>0</v>
      </c>
      <c r="CC45" s="347">
        <v>3.988054501337647E-4</v>
      </c>
      <c r="CD45" s="347">
        <v>0</v>
      </c>
      <c r="CE45" s="347">
        <v>0</v>
      </c>
      <c r="CF45" s="347">
        <v>0</v>
      </c>
      <c r="CG45" s="347">
        <v>2.4501121968931013E-5</v>
      </c>
      <c r="CH45" s="347">
        <v>0</v>
      </c>
      <c r="CI45" s="347">
        <v>0</v>
      </c>
      <c r="CJ45" s="347">
        <v>0</v>
      </c>
      <c r="CK45" s="347">
        <v>0</v>
      </c>
      <c r="CL45" s="347">
        <v>0</v>
      </c>
      <c r="CM45" s="347">
        <v>0</v>
      </c>
      <c r="CN45" s="347">
        <v>9.0089254486566922E-6</v>
      </c>
      <c r="CO45" s="347">
        <v>0</v>
      </c>
      <c r="CP45" s="347">
        <v>0</v>
      </c>
      <c r="CQ45" s="347">
        <v>0</v>
      </c>
      <c r="CR45" s="347">
        <v>0</v>
      </c>
      <c r="CS45" s="347">
        <v>0</v>
      </c>
      <c r="CT45" s="347">
        <v>0</v>
      </c>
      <c r="CU45" s="347">
        <v>0</v>
      </c>
      <c r="CV45" s="347">
        <v>8.2250957858774957E-5</v>
      </c>
      <c r="CW45" s="347">
        <v>0</v>
      </c>
      <c r="CX45" s="347">
        <v>9.2482114359595944E-5</v>
      </c>
      <c r="CY45" s="347">
        <v>0</v>
      </c>
      <c r="CZ45" s="347">
        <v>0</v>
      </c>
      <c r="DA45" s="347">
        <v>0</v>
      </c>
      <c r="DB45" s="347">
        <v>0</v>
      </c>
      <c r="DC45" s="347">
        <v>0</v>
      </c>
      <c r="DD45" s="347">
        <v>0</v>
      </c>
      <c r="DE45" s="347">
        <v>0</v>
      </c>
      <c r="DF45" s="347">
        <v>0</v>
      </c>
      <c r="DG45" s="347">
        <v>2.6196843036080256E-4</v>
      </c>
      <c r="DH45" s="347">
        <v>4.9979150896395028E-3</v>
      </c>
    </row>
    <row r="46" spans="2:112" x14ac:dyDescent="0.15">
      <c r="B46" s="10" t="s">
        <v>184</v>
      </c>
      <c r="C46" s="71" t="s">
        <v>925</v>
      </c>
      <c r="D46" s="347">
        <v>4.3638863691936669E-3</v>
      </c>
      <c r="E46" s="347">
        <v>1.031168322875759E-3</v>
      </c>
      <c r="F46" s="347">
        <v>1.3852552175322937E-5</v>
      </c>
      <c r="G46" s="347">
        <v>1.0225538306243198E-3</v>
      </c>
      <c r="H46" s="347">
        <v>1.1380049180159072E-3</v>
      </c>
      <c r="I46" s="347">
        <v>2.3820572312451663E-2</v>
      </c>
      <c r="J46" s="347">
        <v>3.9463552361396308E-3</v>
      </c>
      <c r="K46" s="347">
        <v>3.2140733048365865E-3</v>
      </c>
      <c r="L46" s="347">
        <v>5.1922109345055804E-2</v>
      </c>
      <c r="M46" s="347">
        <v>1.1065692007540479E-4</v>
      </c>
      <c r="N46" s="347">
        <v>0</v>
      </c>
      <c r="O46" s="347">
        <v>2.8072087892272853E-4</v>
      </c>
      <c r="P46" s="347">
        <v>2.2048895969900418E-3</v>
      </c>
      <c r="Q46" s="347">
        <v>3.9180005993802386E-3</v>
      </c>
      <c r="R46" s="347">
        <v>3.4046371415300064E-2</v>
      </c>
      <c r="S46" s="347">
        <v>2.3440590312199361E-4</v>
      </c>
      <c r="T46" s="347">
        <v>1.23955254406891E-3</v>
      </c>
      <c r="U46" s="347">
        <v>3.0817131431448523E-4</v>
      </c>
      <c r="V46" s="347">
        <v>4.0970173713536546E-5</v>
      </c>
      <c r="W46" s="347">
        <v>6.2186197724635774E-3</v>
      </c>
      <c r="X46" s="347">
        <v>0</v>
      </c>
      <c r="Y46" s="347">
        <v>1.2006980581694027E-2</v>
      </c>
      <c r="Z46" s="347">
        <v>2.7697082009586088E-3</v>
      </c>
      <c r="AA46" s="347">
        <v>2.9848937445155384E-4</v>
      </c>
      <c r="AB46" s="347">
        <v>2.1707515586530567E-2</v>
      </c>
      <c r="AC46" s="347">
        <v>2.3060358198786001E-2</v>
      </c>
      <c r="AD46" s="347">
        <v>2.6605179141539552E-4</v>
      </c>
      <c r="AE46" s="347">
        <v>3.8842661326520043E-4</v>
      </c>
      <c r="AF46" s="347">
        <v>1.8494767227152831E-3</v>
      </c>
      <c r="AG46" s="347">
        <v>1.406332892048652E-2</v>
      </c>
      <c r="AH46" s="347">
        <v>3.1596265103559483E-4</v>
      </c>
      <c r="AI46" s="347">
        <v>4.5959503112114929E-3</v>
      </c>
      <c r="AJ46" s="347">
        <v>6.8517239800112845E-3</v>
      </c>
      <c r="AK46" s="347">
        <v>1.0252891963485984E-2</v>
      </c>
      <c r="AL46" s="347">
        <v>8.141487925480138E-3</v>
      </c>
      <c r="AM46" s="347">
        <v>7.438831715670791E-4</v>
      </c>
      <c r="AN46" s="347">
        <v>2.2385997558527142E-4</v>
      </c>
      <c r="AO46" s="347">
        <v>1.4826970158141996E-2</v>
      </c>
      <c r="AP46" s="347">
        <v>4.4036374044961139E-5</v>
      </c>
      <c r="AQ46" s="347">
        <v>6.407752770590246E-4</v>
      </c>
      <c r="AR46" s="347">
        <v>1.1378760742043084E-3</v>
      </c>
      <c r="AS46" s="347">
        <v>3.6906582471788539E-2</v>
      </c>
      <c r="AT46" s="347">
        <v>8.1617986731417971E-2</v>
      </c>
      <c r="AU46" s="347">
        <v>2.3057974995348177E-2</v>
      </c>
      <c r="AV46" s="347">
        <v>3.0384941300652897E-2</v>
      </c>
      <c r="AW46" s="347">
        <v>1.5300136139455413E-2</v>
      </c>
      <c r="AX46" s="347">
        <v>4.6842359449026996E-3</v>
      </c>
      <c r="AY46" s="347">
        <v>2.2954599250822869E-2</v>
      </c>
      <c r="AZ46" s="347">
        <v>2.5597696892278504E-2</v>
      </c>
      <c r="BA46" s="347">
        <v>1.8720689589701724E-2</v>
      </c>
      <c r="BB46" s="347">
        <v>9.2057408182624686E-3</v>
      </c>
      <c r="BC46" s="347">
        <v>6.1347795773204318E-3</v>
      </c>
      <c r="BD46" s="347">
        <v>1.502269000394724E-2</v>
      </c>
      <c r="BE46" s="347">
        <v>3.3091650480751827E-2</v>
      </c>
      <c r="BF46" s="347">
        <v>0</v>
      </c>
      <c r="BG46" s="347">
        <v>7.3113991359255569E-3</v>
      </c>
      <c r="BH46" s="347">
        <v>7.9170286074074937E-3</v>
      </c>
      <c r="BI46" s="347">
        <v>1.650994970478898E-2</v>
      </c>
      <c r="BJ46" s="347">
        <v>5.6434066759915797E-3</v>
      </c>
      <c r="BK46" s="347">
        <v>1.0478797980320415E-2</v>
      </c>
      <c r="BL46" s="347">
        <v>6.691035762042063E-5</v>
      </c>
      <c r="BM46" s="347">
        <v>1.6177424169128318E-2</v>
      </c>
      <c r="BN46" s="347">
        <v>6.770602534256423E-2</v>
      </c>
      <c r="BO46" s="347">
        <v>6.722585270181815E-3</v>
      </c>
      <c r="BP46" s="347">
        <v>5.0871394635845684E-3</v>
      </c>
      <c r="BQ46" s="347">
        <v>7.3187213305031518E-4</v>
      </c>
      <c r="BR46" s="347">
        <v>1.0860416911700687E-3</v>
      </c>
      <c r="BS46" s="347">
        <v>7.8605063469548556E-4</v>
      </c>
      <c r="BT46" s="347">
        <v>2.3312898929840801E-4</v>
      </c>
      <c r="BU46" s="347">
        <v>1.6545387198359451E-3</v>
      </c>
      <c r="BV46" s="347">
        <v>1.2004755562189419E-4</v>
      </c>
      <c r="BW46" s="347">
        <v>4.6753370159825762E-5</v>
      </c>
      <c r="BX46" s="347">
        <v>2.4004275536700521E-4</v>
      </c>
      <c r="BY46" s="347">
        <v>3.6566598279208398E-4</v>
      </c>
      <c r="BZ46" s="347">
        <v>4.6364825925836883E-4</v>
      </c>
      <c r="CA46" s="347">
        <v>1.4173602418466101E-3</v>
      </c>
      <c r="CB46" s="347">
        <v>0</v>
      </c>
      <c r="CC46" s="347">
        <v>1.5809120885957818E-3</v>
      </c>
      <c r="CD46" s="347">
        <v>4.7656195771652232E-5</v>
      </c>
      <c r="CE46" s="347">
        <v>2.9456940265533275E-4</v>
      </c>
      <c r="CF46" s="347">
        <v>2.5317917168351778E-3</v>
      </c>
      <c r="CG46" s="347">
        <v>1.4247141774699672E-3</v>
      </c>
      <c r="CH46" s="347">
        <v>2.686303272242998E-5</v>
      </c>
      <c r="CI46" s="347">
        <v>6.3046799870605525E-4</v>
      </c>
      <c r="CJ46" s="347">
        <v>2.942866669059767E-5</v>
      </c>
      <c r="CK46" s="347">
        <v>1.2594229040922215E-4</v>
      </c>
      <c r="CL46" s="347">
        <v>3.6933024547079795E-4</v>
      </c>
      <c r="CM46" s="347">
        <v>3.8514319091900896E-4</v>
      </c>
      <c r="CN46" s="347">
        <v>4.5901584634483262E-3</v>
      </c>
      <c r="CO46" s="347">
        <v>1.813260522512899E-4</v>
      </c>
      <c r="CP46" s="347">
        <v>3.9364336900650748E-4</v>
      </c>
      <c r="CQ46" s="347">
        <v>3.0725107077836502E-4</v>
      </c>
      <c r="CR46" s="347">
        <v>1.5625451064615593E-4</v>
      </c>
      <c r="CS46" s="347">
        <v>5.8463453974611098E-4</v>
      </c>
      <c r="CT46" s="347">
        <v>4.4691649180192314E-4</v>
      </c>
      <c r="CU46" s="347">
        <v>3.5993123458384012E-3</v>
      </c>
      <c r="CV46" s="347">
        <v>1.1556183561636756E-3</v>
      </c>
      <c r="CW46" s="347">
        <v>5.0281651190270201E-6</v>
      </c>
      <c r="CX46" s="347">
        <v>2.7753736878189769E-3</v>
      </c>
      <c r="CY46" s="347">
        <v>2.0436726112493215E-4</v>
      </c>
      <c r="CZ46" s="347">
        <v>1.1464691182844302E-3</v>
      </c>
      <c r="DA46" s="347">
        <v>2.5673926508445635E-3</v>
      </c>
      <c r="DB46" s="347">
        <v>4.0161514193006089E-3</v>
      </c>
      <c r="DC46" s="347">
        <v>1.457887320508178E-4</v>
      </c>
      <c r="DD46" s="347">
        <v>1.2579280917985604E-5</v>
      </c>
      <c r="DE46" s="347">
        <v>4.6945738202325994E-3</v>
      </c>
      <c r="DF46" s="347">
        <v>3.7931160024621386E-4</v>
      </c>
      <c r="DG46" s="347">
        <v>2.7715962482211432E-3</v>
      </c>
      <c r="DH46" s="347">
        <v>5.5187589854040374E-3</v>
      </c>
    </row>
    <row r="47" spans="2:112" x14ac:dyDescent="0.15">
      <c r="B47" s="10" t="s">
        <v>185</v>
      </c>
      <c r="C47" s="71" t="s">
        <v>926</v>
      </c>
      <c r="D47" s="347">
        <v>0</v>
      </c>
      <c r="E47" s="347">
        <v>0</v>
      </c>
      <c r="F47" s="347">
        <v>0</v>
      </c>
      <c r="G47" s="347">
        <v>4.4511739059051027E-5</v>
      </c>
      <c r="H47" s="347">
        <v>0</v>
      </c>
      <c r="I47" s="347">
        <v>1.185872647589585E-3</v>
      </c>
      <c r="J47" s="347">
        <v>1.9357460643394935E-3</v>
      </c>
      <c r="K47" s="347">
        <v>0</v>
      </c>
      <c r="L47" s="347">
        <v>0</v>
      </c>
      <c r="M47" s="347">
        <v>0</v>
      </c>
      <c r="N47" s="347">
        <v>0</v>
      </c>
      <c r="O47" s="347">
        <v>0</v>
      </c>
      <c r="P47" s="347">
        <v>0</v>
      </c>
      <c r="Q47" s="347">
        <v>6.0223292118942272E-5</v>
      </c>
      <c r="R47" s="347">
        <v>4.9247942872386271E-4</v>
      </c>
      <c r="S47" s="347">
        <v>0</v>
      </c>
      <c r="T47" s="347">
        <v>0</v>
      </c>
      <c r="U47" s="347">
        <v>0</v>
      </c>
      <c r="V47" s="347">
        <v>0</v>
      </c>
      <c r="W47" s="347">
        <v>0</v>
      </c>
      <c r="X47" s="347">
        <v>0</v>
      </c>
      <c r="Y47" s="347">
        <v>0</v>
      </c>
      <c r="Z47" s="347">
        <v>0</v>
      </c>
      <c r="AA47" s="347">
        <v>0</v>
      </c>
      <c r="AB47" s="347">
        <v>0</v>
      </c>
      <c r="AC47" s="347">
        <v>5.0536328061988218E-5</v>
      </c>
      <c r="AD47" s="347">
        <v>0</v>
      </c>
      <c r="AE47" s="347">
        <v>0</v>
      </c>
      <c r="AF47" s="347">
        <v>3.9302626635814804E-4</v>
      </c>
      <c r="AG47" s="347">
        <v>0</v>
      </c>
      <c r="AH47" s="347">
        <v>0</v>
      </c>
      <c r="AI47" s="347">
        <v>6.5656433017307039E-5</v>
      </c>
      <c r="AJ47" s="347">
        <v>0</v>
      </c>
      <c r="AK47" s="347">
        <v>2.5536942808682562E-3</v>
      </c>
      <c r="AL47" s="347">
        <v>4.0371987255163904E-4</v>
      </c>
      <c r="AM47" s="347">
        <v>0</v>
      </c>
      <c r="AN47" s="347">
        <v>0</v>
      </c>
      <c r="AO47" s="347">
        <v>2.0035730827764175E-3</v>
      </c>
      <c r="AP47" s="347">
        <v>0</v>
      </c>
      <c r="AQ47" s="347">
        <v>0</v>
      </c>
      <c r="AR47" s="347">
        <v>0</v>
      </c>
      <c r="AS47" s="347">
        <v>6.6266254375111364E-4</v>
      </c>
      <c r="AT47" s="347">
        <v>8.0696503507362162E-4</v>
      </c>
      <c r="AU47" s="347">
        <v>0.11544139147077327</v>
      </c>
      <c r="AV47" s="347">
        <v>3.8623622113229984E-2</v>
      </c>
      <c r="AW47" s="347">
        <v>3.6074785555039548E-3</v>
      </c>
      <c r="AX47" s="347">
        <v>6.7338753042753437E-4</v>
      </c>
      <c r="AY47" s="347">
        <v>1.9808950561950671E-3</v>
      </c>
      <c r="AZ47" s="347">
        <v>1.2133927187933439E-2</v>
      </c>
      <c r="BA47" s="347">
        <v>1.3917104938388805E-2</v>
      </c>
      <c r="BB47" s="347">
        <v>9.1020466163045687E-4</v>
      </c>
      <c r="BC47" s="347">
        <v>1.0061762374602243E-3</v>
      </c>
      <c r="BD47" s="347">
        <v>3.0626427783620636E-3</v>
      </c>
      <c r="BE47" s="347">
        <v>5.4288161561568803E-4</v>
      </c>
      <c r="BF47" s="347">
        <v>0</v>
      </c>
      <c r="BG47" s="347">
        <v>1.3293452974410102E-3</v>
      </c>
      <c r="BH47" s="347">
        <v>8.8230342974074359E-3</v>
      </c>
      <c r="BI47" s="347">
        <v>9.9679276915227051E-3</v>
      </c>
      <c r="BJ47" s="347">
        <v>9.519296081318936E-3</v>
      </c>
      <c r="BK47" s="347">
        <v>1.1345264770116573E-4</v>
      </c>
      <c r="BL47" s="347">
        <v>0</v>
      </c>
      <c r="BM47" s="347">
        <v>9.4683684060929141E-3</v>
      </c>
      <c r="BN47" s="347">
        <v>7.0114611445977492E-4</v>
      </c>
      <c r="BO47" s="347">
        <v>3.918233617991383E-3</v>
      </c>
      <c r="BP47" s="347">
        <v>6.7237755746809066E-3</v>
      </c>
      <c r="BQ47" s="347">
        <v>0</v>
      </c>
      <c r="BR47" s="347">
        <v>0</v>
      </c>
      <c r="BS47" s="347">
        <v>1.5547217878823684E-2</v>
      </c>
      <c r="BT47" s="347">
        <v>0</v>
      </c>
      <c r="BU47" s="347">
        <v>1.9690969918105255E-6</v>
      </c>
      <c r="BV47" s="347">
        <v>0</v>
      </c>
      <c r="BW47" s="347">
        <v>0</v>
      </c>
      <c r="BX47" s="347">
        <v>0</v>
      </c>
      <c r="BY47" s="347">
        <v>0</v>
      </c>
      <c r="BZ47" s="347">
        <v>1.8202487215328555E-4</v>
      </c>
      <c r="CA47" s="347">
        <v>3.7563153906212865E-6</v>
      </c>
      <c r="CB47" s="347">
        <v>0</v>
      </c>
      <c r="CC47" s="347">
        <v>4.3551297206495365E-6</v>
      </c>
      <c r="CD47" s="347">
        <v>4.2476174492124815E-5</v>
      </c>
      <c r="CE47" s="347">
        <v>1.6832537294590442E-5</v>
      </c>
      <c r="CF47" s="347">
        <v>7.0687530483997519E-5</v>
      </c>
      <c r="CG47" s="347">
        <v>7.8221135136980824E-4</v>
      </c>
      <c r="CH47" s="347">
        <v>4.1515596025573607E-5</v>
      </c>
      <c r="CI47" s="347">
        <v>0</v>
      </c>
      <c r="CJ47" s="347">
        <v>2.2637435915844361E-6</v>
      </c>
      <c r="CK47" s="347">
        <v>0</v>
      </c>
      <c r="CL47" s="347">
        <v>0</v>
      </c>
      <c r="CM47" s="347">
        <v>1.73902636005927E-5</v>
      </c>
      <c r="CN47" s="347">
        <v>3.6552716481704845E-4</v>
      </c>
      <c r="CO47" s="347">
        <v>0</v>
      </c>
      <c r="CP47" s="347">
        <v>0</v>
      </c>
      <c r="CQ47" s="347">
        <v>0</v>
      </c>
      <c r="CR47" s="347">
        <v>0</v>
      </c>
      <c r="CS47" s="347">
        <v>0</v>
      </c>
      <c r="CT47" s="347">
        <v>0</v>
      </c>
      <c r="CU47" s="347">
        <v>0</v>
      </c>
      <c r="CV47" s="347">
        <v>3.6488410140676504E-6</v>
      </c>
      <c r="CW47" s="347">
        <v>0</v>
      </c>
      <c r="CX47" s="347">
        <v>2.3887602190005595E-2</v>
      </c>
      <c r="CY47" s="347">
        <v>9.0708072623762797E-5</v>
      </c>
      <c r="CZ47" s="347">
        <v>0</v>
      </c>
      <c r="DA47" s="347">
        <v>0</v>
      </c>
      <c r="DB47" s="347">
        <v>0</v>
      </c>
      <c r="DC47" s="347">
        <v>0</v>
      </c>
      <c r="DD47" s="347">
        <v>0</v>
      </c>
      <c r="DE47" s="347">
        <v>5.057327828685205E-5</v>
      </c>
      <c r="DF47" s="347">
        <v>0</v>
      </c>
      <c r="DG47" s="347">
        <v>0</v>
      </c>
      <c r="DH47" s="347">
        <v>1.5725526296808949E-3</v>
      </c>
    </row>
    <row r="48" spans="2:112" x14ac:dyDescent="0.15">
      <c r="B48" s="10" t="s">
        <v>186</v>
      </c>
      <c r="C48" s="71" t="s">
        <v>927</v>
      </c>
      <c r="D48" s="347">
        <v>0</v>
      </c>
      <c r="E48" s="347">
        <v>0</v>
      </c>
      <c r="F48" s="347">
        <v>0</v>
      </c>
      <c r="G48" s="347">
        <v>2.2912600105806592E-4</v>
      </c>
      <c r="H48" s="347">
        <v>0</v>
      </c>
      <c r="I48" s="347">
        <v>2.1139468935292599E-3</v>
      </c>
      <c r="J48" s="347">
        <v>2.9945242984257355E-4</v>
      </c>
      <c r="K48" s="347">
        <v>0</v>
      </c>
      <c r="L48" s="347">
        <v>0</v>
      </c>
      <c r="M48" s="347">
        <v>0</v>
      </c>
      <c r="N48" s="347">
        <v>0</v>
      </c>
      <c r="O48" s="347">
        <v>0</v>
      </c>
      <c r="P48" s="347">
        <v>0</v>
      </c>
      <c r="Q48" s="347">
        <v>6.1649633248075117E-5</v>
      </c>
      <c r="R48" s="347">
        <v>3.4137778581995026E-4</v>
      </c>
      <c r="S48" s="347">
        <v>0</v>
      </c>
      <c r="T48" s="347">
        <v>0</v>
      </c>
      <c r="U48" s="347">
        <v>0</v>
      </c>
      <c r="V48" s="347">
        <v>0</v>
      </c>
      <c r="W48" s="347">
        <v>0</v>
      </c>
      <c r="X48" s="347">
        <v>0</v>
      </c>
      <c r="Y48" s="347">
        <v>0</v>
      </c>
      <c r="Z48" s="347">
        <v>0</v>
      </c>
      <c r="AA48" s="347">
        <v>0</v>
      </c>
      <c r="AB48" s="347">
        <v>0</v>
      </c>
      <c r="AC48" s="347">
        <v>0</v>
      </c>
      <c r="AD48" s="347">
        <v>0</v>
      </c>
      <c r="AE48" s="347">
        <v>2.5247729862238027E-4</v>
      </c>
      <c r="AF48" s="347">
        <v>3.0590644100458391E-3</v>
      </c>
      <c r="AG48" s="347">
        <v>0</v>
      </c>
      <c r="AH48" s="347">
        <v>0</v>
      </c>
      <c r="AI48" s="347">
        <v>3.939385981038422E-5</v>
      </c>
      <c r="AJ48" s="347">
        <v>0</v>
      </c>
      <c r="AK48" s="347">
        <v>2.5727517008747357E-3</v>
      </c>
      <c r="AL48" s="347">
        <v>1.3983067305870182E-3</v>
      </c>
      <c r="AM48" s="347">
        <v>0</v>
      </c>
      <c r="AN48" s="347">
        <v>0</v>
      </c>
      <c r="AO48" s="347">
        <v>2.0644478263746441E-3</v>
      </c>
      <c r="AP48" s="347">
        <v>1.3210912213488342E-4</v>
      </c>
      <c r="AQ48" s="347">
        <v>4.068414457517616E-6</v>
      </c>
      <c r="AR48" s="347">
        <v>2.0539279317767298E-5</v>
      </c>
      <c r="AS48" s="347">
        <v>1.3954556806853905E-4</v>
      </c>
      <c r="AT48" s="347">
        <v>6.4246645005260072E-4</v>
      </c>
      <c r="AU48" s="347">
        <v>3.7294323004811313E-3</v>
      </c>
      <c r="AV48" s="347">
        <v>8.5815784300571324E-2</v>
      </c>
      <c r="AW48" s="347">
        <v>3.8519798091154117E-4</v>
      </c>
      <c r="AX48" s="347">
        <v>1.767883221879826E-3</v>
      </c>
      <c r="AY48" s="347">
        <v>1.9246016449884283E-3</v>
      </c>
      <c r="AZ48" s="347">
        <v>3.3465734942308926E-3</v>
      </c>
      <c r="BA48" s="347">
        <v>8.9236552810951413E-4</v>
      </c>
      <c r="BB48" s="347">
        <v>1.0484635975743237E-3</v>
      </c>
      <c r="BC48" s="347">
        <v>2.4841826660643211E-4</v>
      </c>
      <c r="BD48" s="347">
        <v>8.1019959609232128E-4</v>
      </c>
      <c r="BE48" s="347">
        <v>7.2384215415425071E-4</v>
      </c>
      <c r="BF48" s="347">
        <v>0</v>
      </c>
      <c r="BG48" s="347">
        <v>3.3233632436025255E-4</v>
      </c>
      <c r="BH48" s="347">
        <v>7.4058176751453102E-4</v>
      </c>
      <c r="BI48" s="347">
        <v>1.0933741526350318E-4</v>
      </c>
      <c r="BJ48" s="347">
        <v>1.6558154357151833E-3</v>
      </c>
      <c r="BK48" s="347">
        <v>3.2812285364552833E-5</v>
      </c>
      <c r="BL48" s="347">
        <v>0</v>
      </c>
      <c r="BM48" s="347">
        <v>2.2366653180696429E-5</v>
      </c>
      <c r="BN48" s="347">
        <v>1.0805138684477691E-4</v>
      </c>
      <c r="BO48" s="347">
        <v>1.5480536125765359E-4</v>
      </c>
      <c r="BP48" s="347">
        <v>1.1996803655735271E-5</v>
      </c>
      <c r="BQ48" s="347">
        <v>0</v>
      </c>
      <c r="BR48" s="347">
        <v>2.7494726358735916E-5</v>
      </c>
      <c r="BS48" s="347">
        <v>4.2283006841051398E-4</v>
      </c>
      <c r="BT48" s="347">
        <v>0</v>
      </c>
      <c r="BU48" s="347">
        <v>1.7105286999566183E-6</v>
      </c>
      <c r="BV48" s="347">
        <v>0</v>
      </c>
      <c r="BW48" s="347">
        <v>0</v>
      </c>
      <c r="BX48" s="347">
        <v>0</v>
      </c>
      <c r="BY48" s="347">
        <v>0</v>
      </c>
      <c r="BZ48" s="347">
        <v>3.4344315500619914E-5</v>
      </c>
      <c r="CA48" s="347">
        <v>1.5298448136348513E-5</v>
      </c>
      <c r="CB48" s="347">
        <v>0</v>
      </c>
      <c r="CC48" s="347">
        <v>1.1136688857089529E-4</v>
      </c>
      <c r="CD48" s="347">
        <v>2.5900106397637082E-5</v>
      </c>
      <c r="CE48" s="347">
        <v>1.6832537294590442E-5</v>
      </c>
      <c r="CF48" s="347">
        <v>7.6578158024330652E-5</v>
      </c>
      <c r="CG48" s="347">
        <v>4.0035875898168123E-4</v>
      </c>
      <c r="CH48" s="347">
        <v>3.5817376963239974E-5</v>
      </c>
      <c r="CI48" s="347">
        <v>3.3008795743772522E-6</v>
      </c>
      <c r="CJ48" s="347">
        <v>0</v>
      </c>
      <c r="CK48" s="347">
        <v>0</v>
      </c>
      <c r="CL48" s="347">
        <v>2.8547265350399839E-6</v>
      </c>
      <c r="CM48" s="347">
        <v>0</v>
      </c>
      <c r="CN48" s="347">
        <v>2.3498650369772012E-5</v>
      </c>
      <c r="CO48" s="347">
        <v>0</v>
      </c>
      <c r="CP48" s="347">
        <v>0</v>
      </c>
      <c r="CQ48" s="347">
        <v>0</v>
      </c>
      <c r="CR48" s="347">
        <v>0</v>
      </c>
      <c r="CS48" s="347">
        <v>0</v>
      </c>
      <c r="CT48" s="347">
        <v>0</v>
      </c>
      <c r="CU48" s="347">
        <v>0</v>
      </c>
      <c r="CV48" s="347">
        <v>1.4716992090072856E-4</v>
      </c>
      <c r="CW48" s="347">
        <v>0</v>
      </c>
      <c r="CX48" s="347">
        <v>3.7586879482333184E-2</v>
      </c>
      <c r="CY48" s="347">
        <v>5.1895835264199505E-6</v>
      </c>
      <c r="CZ48" s="347">
        <v>0</v>
      </c>
      <c r="DA48" s="347">
        <v>0</v>
      </c>
      <c r="DB48" s="347">
        <v>0</v>
      </c>
      <c r="DC48" s="347">
        <v>3.5649754298140773E-6</v>
      </c>
      <c r="DD48" s="347">
        <v>0</v>
      </c>
      <c r="DE48" s="347">
        <v>4.3705302223205476E-5</v>
      </c>
      <c r="DF48" s="347">
        <v>0</v>
      </c>
      <c r="DG48" s="347">
        <v>0</v>
      </c>
      <c r="DH48" s="347">
        <v>1.2582381904444446E-3</v>
      </c>
    </row>
    <row r="49" spans="2:112" x14ac:dyDescent="0.15">
      <c r="B49" s="12" t="s">
        <v>187</v>
      </c>
      <c r="C49" s="557" t="s">
        <v>928</v>
      </c>
      <c r="D49" s="673">
        <v>2.9810110381347404E-6</v>
      </c>
      <c r="E49" s="673">
        <v>0</v>
      </c>
      <c r="F49" s="673">
        <v>2.493459391558129E-4</v>
      </c>
      <c r="G49" s="673">
        <v>3.0890660439887868E-5</v>
      </c>
      <c r="H49" s="673">
        <v>5.8503234526830521E-6</v>
      </c>
      <c r="I49" s="673">
        <v>0</v>
      </c>
      <c r="J49" s="673">
        <v>0</v>
      </c>
      <c r="K49" s="673">
        <v>0</v>
      </c>
      <c r="L49" s="673">
        <v>0</v>
      </c>
      <c r="M49" s="673">
        <v>0</v>
      </c>
      <c r="N49" s="673">
        <v>0</v>
      </c>
      <c r="O49" s="673">
        <v>0</v>
      </c>
      <c r="P49" s="673">
        <v>0</v>
      </c>
      <c r="Q49" s="673">
        <v>0</v>
      </c>
      <c r="R49" s="673">
        <v>0</v>
      </c>
      <c r="S49" s="673">
        <v>0</v>
      </c>
      <c r="T49" s="673">
        <v>0</v>
      </c>
      <c r="U49" s="673">
        <v>0</v>
      </c>
      <c r="V49" s="673">
        <v>0</v>
      </c>
      <c r="W49" s="673">
        <v>0</v>
      </c>
      <c r="X49" s="673">
        <v>0</v>
      </c>
      <c r="Y49" s="673">
        <v>0</v>
      </c>
      <c r="Z49" s="673">
        <v>0</v>
      </c>
      <c r="AA49" s="673">
        <v>0</v>
      </c>
      <c r="AB49" s="673">
        <v>0</v>
      </c>
      <c r="AC49" s="673">
        <v>0</v>
      </c>
      <c r="AD49" s="673">
        <v>0</v>
      </c>
      <c r="AE49" s="673">
        <v>0</v>
      </c>
      <c r="AF49" s="673">
        <v>0</v>
      </c>
      <c r="AG49" s="673">
        <v>0</v>
      </c>
      <c r="AH49" s="673">
        <v>0</v>
      </c>
      <c r="AI49" s="673">
        <v>0</v>
      </c>
      <c r="AJ49" s="673">
        <v>0</v>
      </c>
      <c r="AK49" s="673">
        <v>0</v>
      </c>
      <c r="AL49" s="673">
        <v>0</v>
      </c>
      <c r="AM49" s="673">
        <v>0</v>
      </c>
      <c r="AN49" s="673">
        <v>0</v>
      </c>
      <c r="AO49" s="673">
        <v>0</v>
      </c>
      <c r="AP49" s="673">
        <v>0</v>
      </c>
      <c r="AQ49" s="673">
        <v>0</v>
      </c>
      <c r="AR49" s="673">
        <v>0</v>
      </c>
      <c r="AS49" s="673">
        <v>2.2184167231408774E-5</v>
      </c>
      <c r="AT49" s="673">
        <v>6.3082053252898866E-6</v>
      </c>
      <c r="AU49" s="673">
        <v>8.6745407986957182E-4</v>
      </c>
      <c r="AV49" s="673">
        <v>7.32844755304605E-3</v>
      </c>
      <c r="AW49" s="673">
        <v>3.7920118980965069E-2</v>
      </c>
      <c r="AX49" s="673">
        <v>0</v>
      </c>
      <c r="AY49" s="673">
        <v>0</v>
      </c>
      <c r="AZ49" s="673">
        <v>9.9631895812153475E-4</v>
      </c>
      <c r="BA49" s="673">
        <v>0</v>
      </c>
      <c r="BB49" s="673">
        <v>1.8050472192671508E-4</v>
      </c>
      <c r="BC49" s="673">
        <v>0</v>
      </c>
      <c r="BD49" s="673">
        <v>1.2459854278869377E-3</v>
      </c>
      <c r="BE49" s="673">
        <v>0</v>
      </c>
      <c r="BF49" s="673">
        <v>0</v>
      </c>
      <c r="BG49" s="673">
        <v>3.3233632436025255E-4</v>
      </c>
      <c r="BH49" s="673">
        <v>2.8985623422278446E-4</v>
      </c>
      <c r="BI49" s="673">
        <v>2.5512063561484072E-4</v>
      </c>
      <c r="BJ49" s="673">
        <v>5.847919594390925E-4</v>
      </c>
      <c r="BK49" s="673">
        <v>8.2308783626335925E-5</v>
      </c>
      <c r="BL49" s="673">
        <v>1.3382071524084125E-5</v>
      </c>
      <c r="BM49" s="673">
        <v>3.3629153764604635E-4</v>
      </c>
      <c r="BN49" s="673">
        <v>0</v>
      </c>
      <c r="BO49" s="673">
        <v>3.9475670779707662E-5</v>
      </c>
      <c r="BP49" s="673">
        <v>0</v>
      </c>
      <c r="BQ49" s="673">
        <v>0</v>
      </c>
      <c r="BR49" s="673">
        <v>0</v>
      </c>
      <c r="BS49" s="673">
        <v>1.4147321837795391E-4</v>
      </c>
      <c r="BT49" s="673">
        <v>3.6134993341253243E-5</v>
      </c>
      <c r="BU49" s="673">
        <v>6.4264165459998067E-4</v>
      </c>
      <c r="BV49" s="673">
        <v>9.1784611291331682E-6</v>
      </c>
      <c r="BW49" s="673">
        <v>0</v>
      </c>
      <c r="BX49" s="673">
        <v>0</v>
      </c>
      <c r="BY49" s="673">
        <v>0</v>
      </c>
      <c r="BZ49" s="673">
        <v>0</v>
      </c>
      <c r="CA49" s="673">
        <v>2.6635690951678214E-6</v>
      </c>
      <c r="CB49" s="673">
        <v>0</v>
      </c>
      <c r="CC49" s="673">
        <v>1.4931873327941268E-5</v>
      </c>
      <c r="CD49" s="673">
        <v>8.2880340472438663E-6</v>
      </c>
      <c r="CE49" s="673">
        <v>1.0099522376754265E-4</v>
      </c>
      <c r="CF49" s="673">
        <v>5.7728149895264644E-5</v>
      </c>
      <c r="CG49" s="673">
        <v>3.0180690561516193E-3</v>
      </c>
      <c r="CH49" s="673">
        <v>4.4771721204049967E-5</v>
      </c>
      <c r="CI49" s="673">
        <v>1.2469989503202954E-5</v>
      </c>
      <c r="CJ49" s="673">
        <v>0</v>
      </c>
      <c r="CK49" s="673">
        <v>0</v>
      </c>
      <c r="CL49" s="673">
        <v>5.9592416418959666E-5</v>
      </c>
      <c r="CM49" s="673">
        <v>6.9254167397654457E-4</v>
      </c>
      <c r="CN49" s="673">
        <v>4.2251860354199887E-3</v>
      </c>
      <c r="CO49" s="673">
        <v>0</v>
      </c>
      <c r="CP49" s="673">
        <v>0</v>
      </c>
      <c r="CQ49" s="673">
        <v>1.5061170837840974E-2</v>
      </c>
      <c r="CR49" s="673">
        <v>9.7226047122877905E-3</v>
      </c>
      <c r="CS49" s="673">
        <v>2.6358682547396634E-3</v>
      </c>
      <c r="CT49" s="673">
        <v>2.3630942008822839E-3</v>
      </c>
      <c r="CU49" s="673">
        <v>0</v>
      </c>
      <c r="CV49" s="673">
        <v>2.4140124008902564E-3</v>
      </c>
      <c r="CW49" s="673">
        <v>0</v>
      </c>
      <c r="CX49" s="673">
        <v>1.0265878796727589E-2</v>
      </c>
      <c r="CY49" s="673">
        <v>1.3993602339902811E-4</v>
      </c>
      <c r="CZ49" s="673">
        <v>3.7190514130249761E-5</v>
      </c>
      <c r="DA49" s="673">
        <v>0</v>
      </c>
      <c r="DB49" s="673">
        <v>4.851349543309274E-6</v>
      </c>
      <c r="DC49" s="673">
        <v>5.2660316006927308E-3</v>
      </c>
      <c r="DD49" s="673">
        <v>9.3539532906140952E-3</v>
      </c>
      <c r="DE49" s="673">
        <v>4.0167253947993604E-4</v>
      </c>
      <c r="DF49" s="673">
        <v>2.2764622758526681E-2</v>
      </c>
      <c r="DG49" s="673">
        <v>0</v>
      </c>
      <c r="DH49" s="673">
        <v>1.9824108833795743E-3</v>
      </c>
    </row>
    <row r="50" spans="2:112" x14ac:dyDescent="0.15">
      <c r="B50" s="10" t="s">
        <v>188</v>
      </c>
      <c r="C50" s="71" t="s">
        <v>929</v>
      </c>
      <c r="D50" s="347">
        <v>0</v>
      </c>
      <c r="E50" s="347">
        <v>0</v>
      </c>
      <c r="F50" s="347">
        <v>0</v>
      </c>
      <c r="G50" s="347">
        <v>0</v>
      </c>
      <c r="H50" s="347">
        <v>0</v>
      </c>
      <c r="I50" s="347">
        <v>0</v>
      </c>
      <c r="J50" s="347">
        <v>0</v>
      </c>
      <c r="K50" s="347">
        <v>0</v>
      </c>
      <c r="L50" s="347">
        <v>0</v>
      </c>
      <c r="M50" s="347">
        <v>0</v>
      </c>
      <c r="N50" s="347">
        <v>0</v>
      </c>
      <c r="O50" s="347">
        <v>0</v>
      </c>
      <c r="P50" s="347">
        <v>0</v>
      </c>
      <c r="Q50" s="347">
        <v>0</v>
      </c>
      <c r="R50" s="347">
        <v>0</v>
      </c>
      <c r="S50" s="347">
        <v>0</v>
      </c>
      <c r="T50" s="347">
        <v>0</v>
      </c>
      <c r="U50" s="347">
        <v>0</v>
      </c>
      <c r="V50" s="347">
        <v>0</v>
      </c>
      <c r="W50" s="347">
        <v>0</v>
      </c>
      <c r="X50" s="347">
        <v>0</v>
      </c>
      <c r="Y50" s="347">
        <v>0</v>
      </c>
      <c r="Z50" s="347">
        <v>0</v>
      </c>
      <c r="AA50" s="347">
        <v>0</v>
      </c>
      <c r="AB50" s="347">
        <v>0</v>
      </c>
      <c r="AC50" s="347">
        <v>0</v>
      </c>
      <c r="AD50" s="347">
        <v>0</v>
      </c>
      <c r="AE50" s="347">
        <v>0</v>
      </c>
      <c r="AF50" s="347">
        <v>0</v>
      </c>
      <c r="AG50" s="347">
        <v>0</v>
      </c>
      <c r="AH50" s="347">
        <v>0</v>
      </c>
      <c r="AI50" s="347">
        <v>0</v>
      </c>
      <c r="AJ50" s="347">
        <v>0</v>
      </c>
      <c r="AK50" s="347">
        <v>0</v>
      </c>
      <c r="AL50" s="347">
        <v>0</v>
      </c>
      <c r="AM50" s="347">
        <v>0</v>
      </c>
      <c r="AN50" s="347">
        <v>0</v>
      </c>
      <c r="AO50" s="347">
        <v>0</v>
      </c>
      <c r="AP50" s="347">
        <v>0</v>
      </c>
      <c r="AQ50" s="347">
        <v>0</v>
      </c>
      <c r="AR50" s="347">
        <v>0</v>
      </c>
      <c r="AS50" s="347">
        <v>0</v>
      </c>
      <c r="AT50" s="347">
        <v>3.5568573103365284E-4</v>
      </c>
      <c r="AU50" s="347">
        <v>1.0331475557997147E-3</v>
      </c>
      <c r="AV50" s="347">
        <v>1.006070747679507E-3</v>
      </c>
      <c r="AW50" s="347">
        <v>2.7454307924010747E-2</v>
      </c>
      <c r="AX50" s="347">
        <v>5.385100321007627E-2</v>
      </c>
      <c r="AY50" s="347">
        <v>4.6004151243440067E-2</v>
      </c>
      <c r="AZ50" s="347">
        <v>4.6405126247642661E-2</v>
      </c>
      <c r="BA50" s="347">
        <v>8.566709069851336E-2</v>
      </c>
      <c r="BB50" s="347">
        <v>6.187855488687731E-2</v>
      </c>
      <c r="BC50" s="347">
        <v>0.21088407619169203</v>
      </c>
      <c r="BD50" s="347">
        <v>9.8611887460406181E-2</v>
      </c>
      <c r="BE50" s="347">
        <v>0.12322206270885862</v>
      </c>
      <c r="BF50" s="347">
        <v>0</v>
      </c>
      <c r="BG50" s="347">
        <v>0</v>
      </c>
      <c r="BH50" s="347">
        <v>9.1597120603513112E-3</v>
      </c>
      <c r="BI50" s="347">
        <v>0</v>
      </c>
      <c r="BJ50" s="347">
        <v>4.328446104275306E-3</v>
      </c>
      <c r="BK50" s="347">
        <v>2.2762827796121141E-3</v>
      </c>
      <c r="BL50" s="347">
        <v>0</v>
      </c>
      <c r="BM50" s="347">
        <v>0</v>
      </c>
      <c r="BN50" s="347">
        <v>0</v>
      </c>
      <c r="BO50" s="347">
        <v>0</v>
      </c>
      <c r="BP50" s="347">
        <v>0</v>
      </c>
      <c r="BQ50" s="347">
        <v>0</v>
      </c>
      <c r="BR50" s="347">
        <v>0</v>
      </c>
      <c r="BS50" s="347">
        <v>0</v>
      </c>
      <c r="BT50" s="347">
        <v>0</v>
      </c>
      <c r="BU50" s="347">
        <v>0</v>
      </c>
      <c r="BV50" s="347">
        <v>0</v>
      </c>
      <c r="BW50" s="347">
        <v>0</v>
      </c>
      <c r="BX50" s="347">
        <v>0</v>
      </c>
      <c r="BY50" s="347">
        <v>0</v>
      </c>
      <c r="BZ50" s="347">
        <v>0</v>
      </c>
      <c r="CA50" s="347">
        <v>0</v>
      </c>
      <c r="CB50" s="347">
        <v>0</v>
      </c>
      <c r="CC50" s="347">
        <v>0</v>
      </c>
      <c r="CD50" s="347">
        <v>0</v>
      </c>
      <c r="CE50" s="347">
        <v>0</v>
      </c>
      <c r="CF50" s="347">
        <v>0</v>
      </c>
      <c r="CG50" s="347">
        <v>3.33632299151401E-5</v>
      </c>
      <c r="CH50" s="347">
        <v>0</v>
      </c>
      <c r="CI50" s="347">
        <v>0</v>
      </c>
      <c r="CJ50" s="347">
        <v>0</v>
      </c>
      <c r="CK50" s="347">
        <v>0</v>
      </c>
      <c r="CL50" s="347">
        <v>0</v>
      </c>
      <c r="CM50" s="347">
        <v>0</v>
      </c>
      <c r="CN50" s="347">
        <v>0</v>
      </c>
      <c r="CO50" s="347">
        <v>0</v>
      </c>
      <c r="CP50" s="347">
        <v>7.6550931776621738E-5</v>
      </c>
      <c r="CQ50" s="347">
        <v>0</v>
      </c>
      <c r="CR50" s="347">
        <v>0</v>
      </c>
      <c r="CS50" s="347">
        <v>0</v>
      </c>
      <c r="CT50" s="347">
        <v>0</v>
      </c>
      <c r="CU50" s="347">
        <v>0</v>
      </c>
      <c r="CV50" s="347">
        <v>0</v>
      </c>
      <c r="CW50" s="347">
        <v>0</v>
      </c>
      <c r="CX50" s="347">
        <v>5.8808976008173381E-3</v>
      </c>
      <c r="CY50" s="347">
        <v>0</v>
      </c>
      <c r="CZ50" s="347">
        <v>0</v>
      </c>
      <c r="DA50" s="347">
        <v>0</v>
      </c>
      <c r="DB50" s="347">
        <v>0</v>
      </c>
      <c r="DC50" s="347">
        <v>0</v>
      </c>
      <c r="DD50" s="347">
        <v>0</v>
      </c>
      <c r="DE50" s="347">
        <v>0</v>
      </c>
      <c r="DF50" s="347">
        <v>0</v>
      </c>
      <c r="DG50" s="347">
        <v>0</v>
      </c>
      <c r="DH50" s="347">
        <v>3.2751338270706181E-3</v>
      </c>
    </row>
    <row r="51" spans="2:112" x14ac:dyDescent="0.15">
      <c r="B51" s="10" t="s">
        <v>189</v>
      </c>
      <c r="C51" s="71" t="s">
        <v>930</v>
      </c>
      <c r="D51" s="347">
        <v>0</v>
      </c>
      <c r="E51" s="347">
        <v>0</v>
      </c>
      <c r="F51" s="347">
        <v>0</v>
      </c>
      <c r="G51" s="347">
        <v>0</v>
      </c>
      <c r="H51" s="347">
        <v>9.7583395190753308E-5</v>
      </c>
      <c r="I51" s="347">
        <v>0</v>
      </c>
      <c r="J51" s="347">
        <v>1.7111567419575633E-4</v>
      </c>
      <c r="K51" s="347">
        <v>1.3773124185994015E-7</v>
      </c>
      <c r="L51" s="347">
        <v>7.022743701691326E-7</v>
      </c>
      <c r="M51" s="347">
        <v>0</v>
      </c>
      <c r="N51" s="347">
        <v>0</v>
      </c>
      <c r="O51" s="347">
        <v>0</v>
      </c>
      <c r="P51" s="347">
        <v>0</v>
      </c>
      <c r="Q51" s="347">
        <v>0</v>
      </c>
      <c r="R51" s="347">
        <v>1.8803760005820212E-3</v>
      </c>
      <c r="S51" s="347">
        <v>0</v>
      </c>
      <c r="T51" s="347">
        <v>0</v>
      </c>
      <c r="U51" s="347">
        <v>1.0344717827927555E-4</v>
      </c>
      <c r="V51" s="347">
        <v>0</v>
      </c>
      <c r="W51" s="347">
        <v>3.2628258421027217E-6</v>
      </c>
      <c r="X51" s="347">
        <v>0</v>
      </c>
      <c r="Y51" s="347">
        <v>2.375424805135985E-6</v>
      </c>
      <c r="Z51" s="347">
        <v>0</v>
      </c>
      <c r="AA51" s="347">
        <v>0</v>
      </c>
      <c r="AB51" s="347">
        <v>9.4386816049534208E-6</v>
      </c>
      <c r="AC51" s="347">
        <v>1.3536516445175416E-6</v>
      </c>
      <c r="AD51" s="347">
        <v>0</v>
      </c>
      <c r="AE51" s="347">
        <v>0</v>
      </c>
      <c r="AF51" s="347">
        <v>0</v>
      </c>
      <c r="AG51" s="347">
        <v>0</v>
      </c>
      <c r="AH51" s="347">
        <v>0</v>
      </c>
      <c r="AI51" s="347">
        <v>0</v>
      </c>
      <c r="AJ51" s="347">
        <v>4.4462842180475565E-7</v>
      </c>
      <c r="AK51" s="347">
        <v>0</v>
      </c>
      <c r="AL51" s="347">
        <v>0</v>
      </c>
      <c r="AM51" s="347">
        <v>0</v>
      </c>
      <c r="AN51" s="347">
        <v>0</v>
      </c>
      <c r="AO51" s="347">
        <v>0</v>
      </c>
      <c r="AP51" s="347">
        <v>0</v>
      </c>
      <c r="AQ51" s="347">
        <v>0</v>
      </c>
      <c r="AR51" s="347">
        <v>2.0539279317767298E-5</v>
      </c>
      <c r="AS51" s="347">
        <v>2.1468548933621395E-6</v>
      </c>
      <c r="AT51" s="347">
        <v>8.9280515215391237E-3</v>
      </c>
      <c r="AU51" s="347">
        <v>4.5472669437085214E-3</v>
      </c>
      <c r="AV51" s="347">
        <v>1.4459871060689201E-2</v>
      </c>
      <c r="AW51" s="347">
        <v>7.9945761230781689E-2</v>
      </c>
      <c r="AX51" s="347">
        <v>0.24677620940488815</v>
      </c>
      <c r="AY51" s="347">
        <v>0.53876050047329416</v>
      </c>
      <c r="AZ51" s="347">
        <v>9.4519442628279021E-2</v>
      </c>
      <c r="BA51" s="347">
        <v>5.3693823691355447E-2</v>
      </c>
      <c r="BB51" s="347">
        <v>0.11021541510325254</v>
      </c>
      <c r="BC51" s="347">
        <v>1.7165866737912806E-2</v>
      </c>
      <c r="BD51" s="347">
        <v>0.31292093953129402</v>
      </c>
      <c r="BE51" s="347">
        <v>0.18465213352474938</v>
      </c>
      <c r="BF51" s="347">
        <v>0</v>
      </c>
      <c r="BG51" s="347">
        <v>0</v>
      </c>
      <c r="BH51" s="347">
        <v>2.2645405441645436E-2</v>
      </c>
      <c r="BI51" s="347">
        <v>1.6983745170930827E-2</v>
      </c>
      <c r="BJ51" s="347">
        <v>3.4553648502250872E-3</v>
      </c>
      <c r="BK51" s="347">
        <v>1.1595527963575026E-3</v>
      </c>
      <c r="BL51" s="347">
        <v>0</v>
      </c>
      <c r="BM51" s="347">
        <v>4.8751386534562216E-3</v>
      </c>
      <c r="BN51" s="347">
        <v>3.6298423675664897E-3</v>
      </c>
      <c r="BO51" s="347">
        <v>7.9497927770211274E-4</v>
      </c>
      <c r="BP51" s="347">
        <v>1.5694787463018615E-4</v>
      </c>
      <c r="BQ51" s="347">
        <v>5.7239619356531279E-6</v>
      </c>
      <c r="BR51" s="347">
        <v>1.5274847977075508E-6</v>
      </c>
      <c r="BS51" s="347">
        <v>3.0467078864166104E-5</v>
      </c>
      <c r="BT51" s="347">
        <v>0</v>
      </c>
      <c r="BU51" s="347">
        <v>1.1257665629947046E-5</v>
      </c>
      <c r="BV51" s="347">
        <v>3.3747634517483539E-5</v>
      </c>
      <c r="BW51" s="347">
        <v>0</v>
      </c>
      <c r="BX51" s="347">
        <v>0</v>
      </c>
      <c r="BY51" s="347">
        <v>0</v>
      </c>
      <c r="BZ51" s="347">
        <v>2.3697577695427742E-4</v>
      </c>
      <c r="CA51" s="347">
        <v>1.3659328693168313E-7</v>
      </c>
      <c r="CB51" s="347">
        <v>0</v>
      </c>
      <c r="CC51" s="347">
        <v>1.8664841659926585E-6</v>
      </c>
      <c r="CD51" s="347">
        <v>1.0360042559054833E-6</v>
      </c>
      <c r="CE51" s="347">
        <v>0</v>
      </c>
      <c r="CF51" s="347">
        <v>5.8906275403331266E-6</v>
      </c>
      <c r="CG51" s="347">
        <v>5.3120517630512131E-4</v>
      </c>
      <c r="CH51" s="347">
        <v>4.395768990943088E-5</v>
      </c>
      <c r="CI51" s="347">
        <v>5.473041716516061E-4</v>
      </c>
      <c r="CJ51" s="347">
        <v>7.9877809588765111E-4</v>
      </c>
      <c r="CK51" s="347">
        <v>3.3283636204563282E-4</v>
      </c>
      <c r="CL51" s="347">
        <v>4.7602564971791731E-4</v>
      </c>
      <c r="CM51" s="347">
        <v>1.7620428854129956E-3</v>
      </c>
      <c r="CN51" s="347">
        <v>5.0094063388840884E-3</v>
      </c>
      <c r="CO51" s="347">
        <v>1.6346435705611346E-5</v>
      </c>
      <c r="CP51" s="347">
        <v>4.5430668283035188E-3</v>
      </c>
      <c r="CQ51" s="347">
        <v>5.2396158045423778E-7</v>
      </c>
      <c r="CR51" s="347">
        <v>0</v>
      </c>
      <c r="CS51" s="347">
        <v>1.1708790381697052E-6</v>
      </c>
      <c r="CT51" s="347">
        <v>8.4547198600439487E-8</v>
      </c>
      <c r="CU51" s="347">
        <v>0</v>
      </c>
      <c r="CV51" s="347">
        <v>6.3854717746183878E-6</v>
      </c>
      <c r="CW51" s="347">
        <v>0</v>
      </c>
      <c r="CX51" s="347">
        <v>8.9713840676619541E-2</v>
      </c>
      <c r="CY51" s="347">
        <v>1.5130194224914503E-5</v>
      </c>
      <c r="CZ51" s="347">
        <v>7.1520219481249546E-7</v>
      </c>
      <c r="DA51" s="347">
        <v>0</v>
      </c>
      <c r="DB51" s="347">
        <v>2.0426734919196944E-6</v>
      </c>
      <c r="DC51" s="347">
        <v>0</v>
      </c>
      <c r="DD51" s="347">
        <v>0</v>
      </c>
      <c r="DE51" s="347">
        <v>4.1624097355433786E-7</v>
      </c>
      <c r="DF51" s="347">
        <v>6.0484113363367814E-2</v>
      </c>
      <c r="DG51" s="347">
        <v>0</v>
      </c>
      <c r="DH51" s="347">
        <v>1.3001267841593566E-2</v>
      </c>
    </row>
    <row r="52" spans="2:112" x14ac:dyDescent="0.15">
      <c r="B52" s="10" t="s">
        <v>190</v>
      </c>
      <c r="C52" s="71" t="s">
        <v>931</v>
      </c>
      <c r="D52" s="347">
        <v>0</v>
      </c>
      <c r="E52" s="347">
        <v>6.8561236045428236E-5</v>
      </c>
      <c r="F52" s="347">
        <v>0</v>
      </c>
      <c r="G52" s="347">
        <v>0</v>
      </c>
      <c r="H52" s="347">
        <v>5.9626496629745665E-4</v>
      </c>
      <c r="I52" s="347">
        <v>0</v>
      </c>
      <c r="J52" s="347">
        <v>4.2778918548939082E-5</v>
      </c>
      <c r="K52" s="347">
        <v>0</v>
      </c>
      <c r="L52" s="347">
        <v>0</v>
      </c>
      <c r="M52" s="347">
        <v>0</v>
      </c>
      <c r="N52" s="347">
        <v>0</v>
      </c>
      <c r="O52" s="347">
        <v>0</v>
      </c>
      <c r="P52" s="347">
        <v>0</v>
      </c>
      <c r="Q52" s="347">
        <v>0</v>
      </c>
      <c r="R52" s="347">
        <v>1.6042890481156132E-4</v>
      </c>
      <c r="S52" s="347">
        <v>0</v>
      </c>
      <c r="T52" s="347">
        <v>0</v>
      </c>
      <c r="U52" s="347">
        <v>0</v>
      </c>
      <c r="V52" s="347">
        <v>0</v>
      </c>
      <c r="W52" s="347">
        <v>0</v>
      </c>
      <c r="X52" s="347">
        <v>0</v>
      </c>
      <c r="Y52" s="347">
        <v>0</v>
      </c>
      <c r="Z52" s="347">
        <v>0</v>
      </c>
      <c r="AA52" s="347">
        <v>0</v>
      </c>
      <c r="AB52" s="347">
        <v>0</v>
      </c>
      <c r="AC52" s="347">
        <v>0</v>
      </c>
      <c r="AD52" s="347">
        <v>0</v>
      </c>
      <c r="AE52" s="347">
        <v>0</v>
      </c>
      <c r="AF52" s="347">
        <v>5.7827304537728531E-6</v>
      </c>
      <c r="AG52" s="347">
        <v>0</v>
      </c>
      <c r="AH52" s="347">
        <v>0</v>
      </c>
      <c r="AI52" s="347">
        <v>0</v>
      </c>
      <c r="AJ52" s="347">
        <v>4.4462842180475569E-6</v>
      </c>
      <c r="AK52" s="347">
        <v>0</v>
      </c>
      <c r="AL52" s="347">
        <v>0</v>
      </c>
      <c r="AM52" s="347">
        <v>0</v>
      </c>
      <c r="AN52" s="347">
        <v>0</v>
      </c>
      <c r="AO52" s="347">
        <v>0</v>
      </c>
      <c r="AP52" s="347">
        <v>0</v>
      </c>
      <c r="AQ52" s="347">
        <v>0</v>
      </c>
      <c r="AR52" s="347">
        <v>0</v>
      </c>
      <c r="AS52" s="347">
        <v>3.9430568208084624E-4</v>
      </c>
      <c r="AT52" s="347">
        <v>1.0287227145857353E-4</v>
      </c>
      <c r="AU52" s="347">
        <v>3.7551280801708326E-3</v>
      </c>
      <c r="AV52" s="347">
        <v>1.521854736221801E-2</v>
      </c>
      <c r="AW52" s="347">
        <v>3.648711015432514E-3</v>
      </c>
      <c r="AX52" s="347">
        <v>0</v>
      </c>
      <c r="AY52" s="347">
        <v>8.5208781862579418E-4</v>
      </c>
      <c r="AZ52" s="347">
        <v>8.5006935022430175E-2</v>
      </c>
      <c r="BA52" s="347">
        <v>8.1641952571721507E-3</v>
      </c>
      <c r="BB52" s="347">
        <v>1.7781635372780657E-3</v>
      </c>
      <c r="BC52" s="347">
        <v>2.3950153147393634E-3</v>
      </c>
      <c r="BD52" s="347">
        <v>4.6196830375552899E-3</v>
      </c>
      <c r="BE52" s="347">
        <v>6.5266434232908281E-3</v>
      </c>
      <c r="BF52" s="347">
        <v>0</v>
      </c>
      <c r="BG52" s="347">
        <v>8.6407444333665671E-3</v>
      </c>
      <c r="BH52" s="347">
        <v>3.4676352103725903E-2</v>
      </c>
      <c r="BI52" s="347">
        <v>1.5416575552153948E-2</v>
      </c>
      <c r="BJ52" s="347">
        <v>4.2635604795622601E-3</v>
      </c>
      <c r="BK52" s="347">
        <v>2.8919302355199107E-5</v>
      </c>
      <c r="BL52" s="347">
        <v>0</v>
      </c>
      <c r="BM52" s="347">
        <v>1.9759849442733848E-3</v>
      </c>
      <c r="BN52" s="347">
        <v>3.5799505662529383E-3</v>
      </c>
      <c r="BO52" s="347">
        <v>1.1280324754804462E-3</v>
      </c>
      <c r="BP52" s="347">
        <v>4.6177799803524509E-3</v>
      </c>
      <c r="BQ52" s="347">
        <v>0</v>
      </c>
      <c r="BR52" s="347">
        <v>0</v>
      </c>
      <c r="BS52" s="347">
        <v>0</v>
      </c>
      <c r="BT52" s="347">
        <v>0</v>
      </c>
      <c r="BU52" s="347">
        <v>7.9559474416586887E-8</v>
      </c>
      <c r="BV52" s="347">
        <v>0</v>
      </c>
      <c r="BW52" s="347">
        <v>0</v>
      </c>
      <c r="BX52" s="347">
        <v>0</v>
      </c>
      <c r="BY52" s="347">
        <v>0</v>
      </c>
      <c r="BZ52" s="347">
        <v>1.0990180960198372E-4</v>
      </c>
      <c r="CA52" s="347">
        <v>0</v>
      </c>
      <c r="CB52" s="347">
        <v>1.2120217383037821E-5</v>
      </c>
      <c r="CC52" s="347">
        <v>0</v>
      </c>
      <c r="CD52" s="347">
        <v>0</v>
      </c>
      <c r="CE52" s="347">
        <v>0</v>
      </c>
      <c r="CF52" s="347">
        <v>8.2468785564663775E-6</v>
      </c>
      <c r="CG52" s="347">
        <v>0</v>
      </c>
      <c r="CH52" s="347">
        <v>0</v>
      </c>
      <c r="CI52" s="347">
        <v>4.0344083686833088E-6</v>
      </c>
      <c r="CJ52" s="347">
        <v>0</v>
      </c>
      <c r="CK52" s="347">
        <v>0</v>
      </c>
      <c r="CL52" s="347">
        <v>0</v>
      </c>
      <c r="CM52" s="347">
        <v>0</v>
      </c>
      <c r="CN52" s="347">
        <v>2.0636208540026411E-6</v>
      </c>
      <c r="CO52" s="347">
        <v>0</v>
      </c>
      <c r="CP52" s="347">
        <v>0</v>
      </c>
      <c r="CQ52" s="347">
        <v>0</v>
      </c>
      <c r="CR52" s="347">
        <v>0</v>
      </c>
      <c r="CS52" s="347">
        <v>0</v>
      </c>
      <c r="CT52" s="347">
        <v>0</v>
      </c>
      <c r="CU52" s="347">
        <v>0</v>
      </c>
      <c r="CV52" s="347">
        <v>0</v>
      </c>
      <c r="CW52" s="347">
        <v>0</v>
      </c>
      <c r="CX52" s="347">
        <v>1.0641723924868113E-2</v>
      </c>
      <c r="CY52" s="347">
        <v>3.6546362862112329E-8</v>
      </c>
      <c r="CZ52" s="347">
        <v>0</v>
      </c>
      <c r="DA52" s="347">
        <v>0</v>
      </c>
      <c r="DB52" s="347">
        <v>0</v>
      </c>
      <c r="DC52" s="347">
        <v>0</v>
      </c>
      <c r="DD52" s="347">
        <v>0</v>
      </c>
      <c r="DE52" s="347">
        <v>0</v>
      </c>
      <c r="DF52" s="347">
        <v>0</v>
      </c>
      <c r="DG52" s="347">
        <v>4.0580673316231378E-5</v>
      </c>
      <c r="DH52" s="347">
        <v>1.0663226082311618E-3</v>
      </c>
    </row>
    <row r="53" spans="2:112" x14ac:dyDescent="0.15">
      <c r="B53" s="674" t="s">
        <v>191</v>
      </c>
      <c r="C53" s="678" t="s">
        <v>932</v>
      </c>
      <c r="D53" s="676">
        <v>0</v>
      </c>
      <c r="E53" s="676">
        <v>0</v>
      </c>
      <c r="F53" s="676">
        <v>0</v>
      </c>
      <c r="G53" s="676">
        <v>0</v>
      </c>
      <c r="H53" s="676">
        <v>0</v>
      </c>
      <c r="I53" s="676">
        <v>0</v>
      </c>
      <c r="J53" s="676">
        <v>0</v>
      </c>
      <c r="K53" s="676">
        <v>0</v>
      </c>
      <c r="L53" s="676">
        <v>0</v>
      </c>
      <c r="M53" s="676">
        <v>0</v>
      </c>
      <c r="N53" s="676">
        <v>0</v>
      </c>
      <c r="O53" s="676">
        <v>0</v>
      </c>
      <c r="P53" s="676">
        <v>0</v>
      </c>
      <c r="Q53" s="676">
        <v>0</v>
      </c>
      <c r="R53" s="676">
        <v>0</v>
      </c>
      <c r="S53" s="676">
        <v>0</v>
      </c>
      <c r="T53" s="676">
        <v>0</v>
      </c>
      <c r="U53" s="676">
        <v>0</v>
      </c>
      <c r="V53" s="676">
        <v>0</v>
      </c>
      <c r="W53" s="676">
        <v>0</v>
      </c>
      <c r="X53" s="676">
        <v>0</v>
      </c>
      <c r="Y53" s="676">
        <v>0</v>
      </c>
      <c r="Z53" s="676">
        <v>0</v>
      </c>
      <c r="AA53" s="676">
        <v>0</v>
      </c>
      <c r="AB53" s="676">
        <v>0</v>
      </c>
      <c r="AC53" s="676">
        <v>0</v>
      </c>
      <c r="AD53" s="676">
        <v>0</v>
      </c>
      <c r="AE53" s="676">
        <v>0</v>
      </c>
      <c r="AF53" s="676">
        <v>3.9880899681192089E-6</v>
      </c>
      <c r="AG53" s="676">
        <v>0</v>
      </c>
      <c r="AH53" s="676">
        <v>0</v>
      </c>
      <c r="AI53" s="676">
        <v>0</v>
      </c>
      <c r="AJ53" s="676">
        <v>0</v>
      </c>
      <c r="AK53" s="676">
        <v>0</v>
      </c>
      <c r="AL53" s="676">
        <v>0</v>
      </c>
      <c r="AM53" s="676">
        <v>0</v>
      </c>
      <c r="AN53" s="676">
        <v>0</v>
      </c>
      <c r="AO53" s="676">
        <v>0</v>
      </c>
      <c r="AP53" s="676">
        <v>0</v>
      </c>
      <c r="AQ53" s="676">
        <v>0</v>
      </c>
      <c r="AR53" s="676">
        <v>0</v>
      </c>
      <c r="AS53" s="676">
        <v>0</v>
      </c>
      <c r="AT53" s="676">
        <v>0</v>
      </c>
      <c r="AU53" s="676">
        <v>0</v>
      </c>
      <c r="AV53" s="676">
        <v>0</v>
      </c>
      <c r="AW53" s="676">
        <v>0</v>
      </c>
      <c r="AX53" s="676">
        <v>0</v>
      </c>
      <c r="AY53" s="676">
        <v>0</v>
      </c>
      <c r="AZ53" s="676">
        <v>0</v>
      </c>
      <c r="BA53" s="676">
        <v>4.8244698019707988E-2</v>
      </c>
      <c r="BB53" s="676">
        <v>0</v>
      </c>
      <c r="BC53" s="676">
        <v>4.2774006170643939E-6</v>
      </c>
      <c r="BD53" s="676">
        <v>0</v>
      </c>
      <c r="BE53" s="676">
        <v>0</v>
      </c>
      <c r="BF53" s="676">
        <v>0</v>
      </c>
      <c r="BG53" s="676">
        <v>0</v>
      </c>
      <c r="BH53" s="676">
        <v>0</v>
      </c>
      <c r="BI53" s="676">
        <v>1.2756031780742036E-4</v>
      </c>
      <c r="BJ53" s="676">
        <v>0</v>
      </c>
      <c r="BK53" s="676">
        <v>2.2245617196307003E-6</v>
      </c>
      <c r="BL53" s="676">
        <v>0</v>
      </c>
      <c r="BM53" s="676">
        <v>3.958699677999368E-3</v>
      </c>
      <c r="BN53" s="676">
        <v>0</v>
      </c>
      <c r="BO53" s="676">
        <v>0</v>
      </c>
      <c r="BP53" s="676">
        <v>0</v>
      </c>
      <c r="BQ53" s="676">
        <v>0</v>
      </c>
      <c r="BR53" s="676">
        <v>0</v>
      </c>
      <c r="BS53" s="676">
        <v>0</v>
      </c>
      <c r="BT53" s="676">
        <v>0</v>
      </c>
      <c r="BU53" s="676">
        <v>0</v>
      </c>
      <c r="BV53" s="676">
        <v>0</v>
      </c>
      <c r="BW53" s="676">
        <v>0</v>
      </c>
      <c r="BX53" s="676">
        <v>0</v>
      </c>
      <c r="BY53" s="676">
        <v>0</v>
      </c>
      <c r="BZ53" s="676">
        <v>0</v>
      </c>
      <c r="CA53" s="676">
        <v>1.044938645027376E-5</v>
      </c>
      <c r="CB53" s="676">
        <v>0</v>
      </c>
      <c r="CC53" s="676">
        <v>0</v>
      </c>
      <c r="CD53" s="676">
        <v>0</v>
      </c>
      <c r="CE53" s="676">
        <v>0</v>
      </c>
      <c r="CF53" s="676">
        <v>0</v>
      </c>
      <c r="CG53" s="676">
        <v>0</v>
      </c>
      <c r="CH53" s="676">
        <v>0</v>
      </c>
      <c r="CI53" s="676">
        <v>0</v>
      </c>
      <c r="CJ53" s="676">
        <v>0</v>
      </c>
      <c r="CK53" s="676">
        <v>0</v>
      </c>
      <c r="CL53" s="676">
        <v>0</v>
      </c>
      <c r="CM53" s="676">
        <v>2.8182456599784052E-4</v>
      </c>
      <c r="CN53" s="676">
        <v>6.2099455075395604E-4</v>
      </c>
      <c r="CO53" s="676">
        <v>0</v>
      </c>
      <c r="CP53" s="676">
        <v>0</v>
      </c>
      <c r="CQ53" s="676">
        <v>0</v>
      </c>
      <c r="CR53" s="676">
        <v>0</v>
      </c>
      <c r="CS53" s="676">
        <v>0</v>
      </c>
      <c r="CT53" s="676">
        <v>0</v>
      </c>
      <c r="CU53" s="676">
        <v>0</v>
      </c>
      <c r="CV53" s="676">
        <v>1.3424694230923897E-4</v>
      </c>
      <c r="CW53" s="676">
        <v>0</v>
      </c>
      <c r="CX53" s="676">
        <v>3.9158347220821441E-3</v>
      </c>
      <c r="CY53" s="676">
        <v>0</v>
      </c>
      <c r="CZ53" s="676">
        <v>0</v>
      </c>
      <c r="DA53" s="676">
        <v>0</v>
      </c>
      <c r="DB53" s="676">
        <v>0</v>
      </c>
      <c r="DC53" s="676">
        <v>2.3397496636727127E-4</v>
      </c>
      <c r="DD53" s="676">
        <v>0</v>
      </c>
      <c r="DE53" s="676">
        <v>0</v>
      </c>
      <c r="DF53" s="676">
        <v>0</v>
      </c>
      <c r="DG53" s="676">
        <v>0</v>
      </c>
      <c r="DH53" s="676">
        <v>2.2291181626703596E-4</v>
      </c>
    </row>
    <row r="54" spans="2:112" x14ac:dyDescent="0.15">
      <c r="B54" s="10" t="s">
        <v>192</v>
      </c>
      <c r="C54" s="71" t="s">
        <v>933</v>
      </c>
      <c r="D54" s="347">
        <v>0</v>
      </c>
      <c r="E54" s="347">
        <v>0</v>
      </c>
      <c r="F54" s="347">
        <v>0</v>
      </c>
      <c r="G54" s="347">
        <v>0</v>
      </c>
      <c r="H54" s="347">
        <v>0</v>
      </c>
      <c r="I54" s="347">
        <v>0</v>
      </c>
      <c r="J54" s="347">
        <v>0</v>
      </c>
      <c r="K54" s="347">
        <v>0</v>
      </c>
      <c r="L54" s="347">
        <v>0</v>
      </c>
      <c r="M54" s="347">
        <v>0</v>
      </c>
      <c r="N54" s="347">
        <v>0</v>
      </c>
      <c r="O54" s="347">
        <v>0</v>
      </c>
      <c r="P54" s="347">
        <v>0</v>
      </c>
      <c r="Q54" s="347">
        <v>0</v>
      </c>
      <c r="R54" s="347">
        <v>0</v>
      </c>
      <c r="S54" s="347">
        <v>0</v>
      </c>
      <c r="T54" s="347">
        <v>0</v>
      </c>
      <c r="U54" s="347">
        <v>0</v>
      </c>
      <c r="V54" s="347">
        <v>0</v>
      </c>
      <c r="W54" s="347">
        <v>0</v>
      </c>
      <c r="X54" s="347">
        <v>0</v>
      </c>
      <c r="Y54" s="347">
        <v>0</v>
      </c>
      <c r="Z54" s="347">
        <v>0</v>
      </c>
      <c r="AA54" s="347">
        <v>0</v>
      </c>
      <c r="AB54" s="347">
        <v>0</v>
      </c>
      <c r="AC54" s="347">
        <v>0</v>
      </c>
      <c r="AD54" s="347">
        <v>0</v>
      </c>
      <c r="AE54" s="347">
        <v>0</v>
      </c>
      <c r="AF54" s="347">
        <v>0</v>
      </c>
      <c r="AG54" s="347">
        <v>0</v>
      </c>
      <c r="AH54" s="347">
        <v>0</v>
      </c>
      <c r="AI54" s="347">
        <v>0</v>
      </c>
      <c r="AJ54" s="347">
        <v>0</v>
      </c>
      <c r="AK54" s="347">
        <v>0</v>
      </c>
      <c r="AL54" s="347">
        <v>0</v>
      </c>
      <c r="AM54" s="347">
        <v>0</v>
      </c>
      <c r="AN54" s="347">
        <v>0</v>
      </c>
      <c r="AO54" s="347">
        <v>0</v>
      </c>
      <c r="AP54" s="347">
        <v>0</v>
      </c>
      <c r="AQ54" s="347">
        <v>0</v>
      </c>
      <c r="AR54" s="347">
        <v>0</v>
      </c>
      <c r="AS54" s="347">
        <v>0</v>
      </c>
      <c r="AT54" s="347">
        <v>0</v>
      </c>
      <c r="AU54" s="347">
        <v>1.1439052268760134E-3</v>
      </c>
      <c r="AV54" s="347">
        <v>2.2548555060419966E-3</v>
      </c>
      <c r="AW54" s="347">
        <v>1.273865998845491E-3</v>
      </c>
      <c r="AX54" s="347">
        <v>0</v>
      </c>
      <c r="AY54" s="347">
        <v>0</v>
      </c>
      <c r="AZ54" s="347">
        <v>4.1047963144229573E-3</v>
      </c>
      <c r="BA54" s="347">
        <v>0</v>
      </c>
      <c r="BB54" s="347">
        <v>9.8931949719833628E-3</v>
      </c>
      <c r="BC54" s="347">
        <v>0</v>
      </c>
      <c r="BD54" s="347">
        <v>7.5765804190431783E-4</v>
      </c>
      <c r="BE54" s="347">
        <v>0</v>
      </c>
      <c r="BF54" s="347">
        <v>0</v>
      </c>
      <c r="BG54" s="347">
        <v>0</v>
      </c>
      <c r="BH54" s="347">
        <v>2.0040343032373533E-6</v>
      </c>
      <c r="BI54" s="347">
        <v>2.6605437714119105E-3</v>
      </c>
      <c r="BJ54" s="347">
        <v>0</v>
      </c>
      <c r="BK54" s="347">
        <v>0</v>
      </c>
      <c r="BL54" s="347">
        <v>0</v>
      </c>
      <c r="BM54" s="347">
        <v>1.4305750961370216E-4</v>
      </c>
      <c r="BN54" s="347">
        <v>4.8656385281025314E-5</v>
      </c>
      <c r="BO54" s="347">
        <v>3.1920634710483608E-4</v>
      </c>
      <c r="BP54" s="347">
        <v>9.1274650494150818E-4</v>
      </c>
      <c r="BQ54" s="347">
        <v>0</v>
      </c>
      <c r="BR54" s="347">
        <v>0</v>
      </c>
      <c r="BS54" s="347">
        <v>0</v>
      </c>
      <c r="BT54" s="347">
        <v>0</v>
      </c>
      <c r="BU54" s="347">
        <v>0</v>
      </c>
      <c r="BV54" s="347">
        <v>0</v>
      </c>
      <c r="BW54" s="347">
        <v>0</v>
      </c>
      <c r="BX54" s="347">
        <v>0</v>
      </c>
      <c r="BY54" s="347">
        <v>0</v>
      </c>
      <c r="BZ54" s="347">
        <v>1.3737726200247965E-5</v>
      </c>
      <c r="CA54" s="347">
        <v>0</v>
      </c>
      <c r="CB54" s="347">
        <v>0</v>
      </c>
      <c r="CC54" s="347">
        <v>0</v>
      </c>
      <c r="CD54" s="347">
        <v>0</v>
      </c>
      <c r="CE54" s="347">
        <v>0</v>
      </c>
      <c r="CF54" s="347">
        <v>0</v>
      </c>
      <c r="CG54" s="347">
        <v>0</v>
      </c>
      <c r="CH54" s="347">
        <v>0</v>
      </c>
      <c r="CI54" s="347">
        <v>0</v>
      </c>
      <c r="CJ54" s="347">
        <v>0</v>
      </c>
      <c r="CK54" s="347">
        <v>4.825971573159316E-6</v>
      </c>
      <c r="CL54" s="347">
        <v>0</v>
      </c>
      <c r="CM54" s="347">
        <v>0</v>
      </c>
      <c r="CN54" s="347">
        <v>8.1639503720930295E-4</v>
      </c>
      <c r="CO54" s="347">
        <v>0</v>
      </c>
      <c r="CP54" s="347">
        <v>0</v>
      </c>
      <c r="CQ54" s="347">
        <v>0</v>
      </c>
      <c r="CR54" s="347">
        <v>0</v>
      </c>
      <c r="CS54" s="347">
        <v>0</v>
      </c>
      <c r="CT54" s="347">
        <v>0</v>
      </c>
      <c r="CU54" s="347">
        <v>0</v>
      </c>
      <c r="CV54" s="347">
        <v>0</v>
      </c>
      <c r="CW54" s="347">
        <v>0</v>
      </c>
      <c r="CX54" s="347">
        <v>1.3447227120416446E-3</v>
      </c>
      <c r="CY54" s="347">
        <v>3.7569661022251475E-5</v>
      </c>
      <c r="CZ54" s="347">
        <v>0</v>
      </c>
      <c r="DA54" s="347">
        <v>0</v>
      </c>
      <c r="DB54" s="347">
        <v>0</v>
      </c>
      <c r="DC54" s="347">
        <v>0</v>
      </c>
      <c r="DD54" s="347">
        <v>0</v>
      </c>
      <c r="DE54" s="347">
        <v>0</v>
      </c>
      <c r="DF54" s="347">
        <v>0</v>
      </c>
      <c r="DG54" s="347">
        <v>0</v>
      </c>
      <c r="DH54" s="347">
        <v>1.4029746856816062E-4</v>
      </c>
    </row>
    <row r="55" spans="2:112" x14ac:dyDescent="0.15">
      <c r="B55" s="10" t="s">
        <v>193</v>
      </c>
      <c r="C55" s="71" t="s">
        <v>934</v>
      </c>
      <c r="D55" s="347">
        <v>4.7853071927952415E-6</v>
      </c>
      <c r="E55" s="347">
        <v>2.4839699155496058E-5</v>
      </c>
      <c r="F55" s="347">
        <v>7.5559375501761481E-6</v>
      </c>
      <c r="G55" s="347">
        <v>0</v>
      </c>
      <c r="H55" s="347">
        <v>4.4930484116605839E-4</v>
      </c>
      <c r="I55" s="347">
        <v>0</v>
      </c>
      <c r="J55" s="347">
        <v>3.4223134839151266E-4</v>
      </c>
      <c r="K55" s="347">
        <v>0</v>
      </c>
      <c r="L55" s="347">
        <v>0</v>
      </c>
      <c r="M55" s="347">
        <v>0</v>
      </c>
      <c r="N55" s="347">
        <v>0</v>
      </c>
      <c r="O55" s="347">
        <v>0</v>
      </c>
      <c r="P55" s="347">
        <v>0</v>
      </c>
      <c r="Q55" s="347">
        <v>0</v>
      </c>
      <c r="R55" s="347">
        <v>8.9914804789735536E-4</v>
      </c>
      <c r="S55" s="347">
        <v>0</v>
      </c>
      <c r="T55" s="347">
        <v>0</v>
      </c>
      <c r="U55" s="347">
        <v>1.2587279035380382E-4</v>
      </c>
      <c r="V55" s="347">
        <v>0</v>
      </c>
      <c r="W55" s="347">
        <v>0</v>
      </c>
      <c r="X55" s="347">
        <v>0</v>
      </c>
      <c r="Y55" s="347">
        <v>0</v>
      </c>
      <c r="Z55" s="347">
        <v>0</v>
      </c>
      <c r="AA55" s="347">
        <v>0</v>
      </c>
      <c r="AB55" s="347">
        <v>7.9865767426528943E-6</v>
      </c>
      <c r="AC55" s="347">
        <v>0</v>
      </c>
      <c r="AD55" s="347">
        <v>0</v>
      </c>
      <c r="AE55" s="347">
        <v>0</v>
      </c>
      <c r="AF55" s="347">
        <v>2.3529730811903331E-5</v>
      </c>
      <c r="AG55" s="347">
        <v>0</v>
      </c>
      <c r="AH55" s="347">
        <v>0</v>
      </c>
      <c r="AI55" s="347">
        <v>0</v>
      </c>
      <c r="AJ55" s="347">
        <v>0</v>
      </c>
      <c r="AK55" s="347">
        <v>0</v>
      </c>
      <c r="AL55" s="347">
        <v>6.1205345109869482E-5</v>
      </c>
      <c r="AM55" s="347">
        <v>0</v>
      </c>
      <c r="AN55" s="347">
        <v>0</v>
      </c>
      <c r="AO55" s="347">
        <v>0</v>
      </c>
      <c r="AP55" s="347">
        <v>0</v>
      </c>
      <c r="AQ55" s="347">
        <v>0</v>
      </c>
      <c r="AR55" s="347">
        <v>0</v>
      </c>
      <c r="AS55" s="347">
        <v>0</v>
      </c>
      <c r="AT55" s="347">
        <v>1.8017204902154884E-3</v>
      </c>
      <c r="AU55" s="347">
        <v>3.7418371596416766E-3</v>
      </c>
      <c r="AV55" s="347">
        <v>3.2952494471514202E-3</v>
      </c>
      <c r="AW55" s="347">
        <v>3.2197487568775018E-3</v>
      </c>
      <c r="AX55" s="347">
        <v>1.9369047771078438E-2</v>
      </c>
      <c r="AY55" s="347">
        <v>1.810861824996219E-2</v>
      </c>
      <c r="AZ55" s="347">
        <v>2.3033911692787956E-2</v>
      </c>
      <c r="BA55" s="347">
        <v>8.923655281095141E-3</v>
      </c>
      <c r="BB55" s="347">
        <v>2.9572050187993749E-3</v>
      </c>
      <c r="BC55" s="347">
        <v>2.2164502905177595E-2</v>
      </c>
      <c r="BD55" s="347">
        <v>1.1822732743631655E-2</v>
      </c>
      <c r="BE55" s="347">
        <v>8.4448251317995927E-4</v>
      </c>
      <c r="BF55" s="347">
        <v>0</v>
      </c>
      <c r="BG55" s="347">
        <v>5.9820538384845467E-3</v>
      </c>
      <c r="BH55" s="347">
        <v>2.7562759066979926E-3</v>
      </c>
      <c r="BI55" s="347">
        <v>2.1867483052700632E-3</v>
      </c>
      <c r="BJ55" s="347">
        <v>4.6175567359081158E-3</v>
      </c>
      <c r="BK55" s="347">
        <v>2.1799592571521049E-2</v>
      </c>
      <c r="BL55" s="347">
        <v>0</v>
      </c>
      <c r="BM55" s="347">
        <v>7.457052067193385E-3</v>
      </c>
      <c r="BN55" s="347">
        <v>7.8721659912583865E-3</v>
      </c>
      <c r="BO55" s="347">
        <v>2.1916892416893692E-3</v>
      </c>
      <c r="BP55" s="347">
        <v>2.147056819212003E-3</v>
      </c>
      <c r="BQ55" s="347">
        <v>5.6444624643246119E-6</v>
      </c>
      <c r="BR55" s="347">
        <v>0</v>
      </c>
      <c r="BS55" s="347">
        <v>3.3699238534973291E-4</v>
      </c>
      <c r="BT55" s="347">
        <v>0</v>
      </c>
      <c r="BU55" s="347">
        <v>1.1194018050413776E-4</v>
      </c>
      <c r="BV55" s="347">
        <v>2.2386490558861386E-6</v>
      </c>
      <c r="BW55" s="347">
        <v>6.2169346266579124E-5</v>
      </c>
      <c r="BX55" s="347">
        <v>2.5572006594236637E-5</v>
      </c>
      <c r="BY55" s="347">
        <v>0</v>
      </c>
      <c r="BZ55" s="347">
        <v>6.6284528916196435E-4</v>
      </c>
      <c r="CA55" s="347">
        <v>6.6247744161866327E-6</v>
      </c>
      <c r="CB55" s="347">
        <v>1.2980660296490123E-4</v>
      </c>
      <c r="CC55" s="347">
        <v>1.4309711939277048E-4</v>
      </c>
      <c r="CD55" s="347">
        <v>2.2792093629920631E-5</v>
      </c>
      <c r="CE55" s="347">
        <v>1.2624402970942832E-5</v>
      </c>
      <c r="CF55" s="347">
        <v>6.0084400911397894E-5</v>
      </c>
      <c r="CG55" s="347">
        <v>5.2823376364080415E-3</v>
      </c>
      <c r="CH55" s="347">
        <v>0</v>
      </c>
      <c r="CI55" s="347">
        <v>0</v>
      </c>
      <c r="CJ55" s="347">
        <v>2.8199777312308978E-4</v>
      </c>
      <c r="CK55" s="347">
        <v>1.7902797771397461E-5</v>
      </c>
      <c r="CL55" s="347">
        <v>0</v>
      </c>
      <c r="CM55" s="347">
        <v>3.432019669411089E-4</v>
      </c>
      <c r="CN55" s="347">
        <v>5.8467038582919989E-4</v>
      </c>
      <c r="CO55" s="347">
        <v>7.8476666473203233E-4</v>
      </c>
      <c r="CP55" s="347">
        <v>1.5202949058654511E-4</v>
      </c>
      <c r="CQ55" s="347">
        <v>2.3620188046877041E-5</v>
      </c>
      <c r="CR55" s="347">
        <v>6.6442533852471004E-5</v>
      </c>
      <c r="CS55" s="347">
        <v>1.9026784370257712E-6</v>
      </c>
      <c r="CT55" s="347">
        <v>3.5509823412184589E-6</v>
      </c>
      <c r="CU55" s="347">
        <v>0</v>
      </c>
      <c r="CV55" s="347">
        <v>4.5610512675845626E-6</v>
      </c>
      <c r="CW55" s="347">
        <v>0</v>
      </c>
      <c r="CX55" s="347">
        <v>4.1037117733008508E-3</v>
      </c>
      <c r="CY55" s="347">
        <v>4.7108261729262792E-5</v>
      </c>
      <c r="CZ55" s="347">
        <v>6.5441000825343333E-5</v>
      </c>
      <c r="DA55" s="347">
        <v>2.3865903514893127E-5</v>
      </c>
      <c r="DB55" s="347">
        <v>1.5064717002907745E-5</v>
      </c>
      <c r="DC55" s="347">
        <v>1.4935370748063188E-4</v>
      </c>
      <c r="DD55" s="347">
        <v>0</v>
      </c>
      <c r="DE55" s="347">
        <v>5.9314338731493147E-5</v>
      </c>
      <c r="DF55" s="347">
        <v>0</v>
      </c>
      <c r="DG55" s="347">
        <v>1.0727320396526293E-3</v>
      </c>
      <c r="DH55" s="347">
        <v>1.4327539281541951E-3</v>
      </c>
    </row>
    <row r="56" spans="2:112" x14ac:dyDescent="0.15">
      <c r="B56" s="10" t="s">
        <v>194</v>
      </c>
      <c r="C56" s="71" t="s">
        <v>342</v>
      </c>
      <c r="D56" s="347">
        <v>8.6292424788110908E-7</v>
      </c>
      <c r="E56" s="347">
        <v>0</v>
      </c>
      <c r="F56" s="347">
        <v>6.9262760876614686E-6</v>
      </c>
      <c r="G56" s="347">
        <v>1.2794084560142536E-4</v>
      </c>
      <c r="H56" s="347">
        <v>4.6568574683357094E-5</v>
      </c>
      <c r="I56" s="347">
        <v>0</v>
      </c>
      <c r="J56" s="347">
        <v>0</v>
      </c>
      <c r="K56" s="347">
        <v>8.6311578232229158E-6</v>
      </c>
      <c r="L56" s="347">
        <v>7.1631985757251534E-5</v>
      </c>
      <c r="M56" s="347">
        <v>0</v>
      </c>
      <c r="N56" s="347">
        <v>0</v>
      </c>
      <c r="O56" s="347">
        <v>5.1226437759621989E-6</v>
      </c>
      <c r="P56" s="347">
        <v>3.5228913073537715E-6</v>
      </c>
      <c r="Q56" s="347">
        <v>6.4977762549385078E-6</v>
      </c>
      <c r="R56" s="347">
        <v>5.5963571445893485E-6</v>
      </c>
      <c r="S56" s="347">
        <v>1.0852125144536741E-6</v>
      </c>
      <c r="T56" s="347">
        <v>2.2537318983071092E-6</v>
      </c>
      <c r="U56" s="347">
        <v>0</v>
      </c>
      <c r="V56" s="347">
        <v>0</v>
      </c>
      <c r="W56" s="347">
        <v>2.283978089471905E-6</v>
      </c>
      <c r="X56" s="347">
        <v>0</v>
      </c>
      <c r="Y56" s="347">
        <v>1.0029571399463049E-5</v>
      </c>
      <c r="Z56" s="347">
        <v>7.1786917847684633E-6</v>
      </c>
      <c r="AA56" s="347">
        <v>2.2442810109139386E-6</v>
      </c>
      <c r="AB56" s="347">
        <v>1.0455155008563788E-4</v>
      </c>
      <c r="AC56" s="347">
        <v>2.4816946816154931E-6</v>
      </c>
      <c r="AD56" s="347">
        <v>0</v>
      </c>
      <c r="AE56" s="347">
        <v>1.7479197596934019E-4</v>
      </c>
      <c r="AF56" s="347">
        <v>9.9702249202980222E-7</v>
      </c>
      <c r="AG56" s="347">
        <v>5.6034017082715883E-5</v>
      </c>
      <c r="AH56" s="347">
        <v>8.7162110630508921E-5</v>
      </c>
      <c r="AI56" s="347">
        <v>0</v>
      </c>
      <c r="AJ56" s="347">
        <v>1.8229765293994982E-5</v>
      </c>
      <c r="AK56" s="347">
        <v>0</v>
      </c>
      <c r="AL56" s="347">
        <v>8.2391810724824308E-6</v>
      </c>
      <c r="AM56" s="347">
        <v>3.2809602595179911E-6</v>
      </c>
      <c r="AN56" s="347">
        <v>0</v>
      </c>
      <c r="AO56" s="347">
        <v>2.6467279825315954E-6</v>
      </c>
      <c r="AP56" s="347">
        <v>0</v>
      </c>
      <c r="AQ56" s="347">
        <v>4.068414457517616E-6</v>
      </c>
      <c r="AR56" s="347">
        <v>0</v>
      </c>
      <c r="AS56" s="347">
        <v>5.5818227227415621E-5</v>
      </c>
      <c r="AT56" s="347">
        <v>1.4557396904515122E-5</v>
      </c>
      <c r="AU56" s="347">
        <v>7.6201277700493539E-5</v>
      </c>
      <c r="AV56" s="347">
        <v>1.3105219309604565E-4</v>
      </c>
      <c r="AW56" s="347">
        <v>1.6999347514406043E-5</v>
      </c>
      <c r="AX56" s="347">
        <v>3.9275584730327328E-5</v>
      </c>
      <c r="AY56" s="347">
        <v>2.4868575231848597E-5</v>
      </c>
      <c r="AZ56" s="347">
        <v>2.7399952380772413E-5</v>
      </c>
      <c r="BA56" s="347">
        <v>0</v>
      </c>
      <c r="BB56" s="347">
        <v>2.304315599064448E-5</v>
      </c>
      <c r="BC56" s="347">
        <v>2.7638588602569929E-5</v>
      </c>
      <c r="BD56" s="347">
        <v>1.7058344084483288E-2</v>
      </c>
      <c r="BE56" s="347">
        <v>0</v>
      </c>
      <c r="BF56" s="347">
        <v>0</v>
      </c>
      <c r="BG56" s="347">
        <v>8.9730807577268201E-3</v>
      </c>
      <c r="BH56" s="347">
        <v>9.6558016428708843E-6</v>
      </c>
      <c r="BI56" s="347">
        <v>2.0227421823748085E-3</v>
      </c>
      <c r="BJ56" s="347">
        <v>4.270952512757417E-5</v>
      </c>
      <c r="BK56" s="347">
        <v>1.31805281888119E-4</v>
      </c>
      <c r="BL56" s="347">
        <v>2.8822923282642732E-5</v>
      </c>
      <c r="BM56" s="347">
        <v>1.2464460773640761E-3</v>
      </c>
      <c r="BN56" s="347">
        <v>3.8278890607806632E-4</v>
      </c>
      <c r="BO56" s="347">
        <v>2.1308359768874197E-3</v>
      </c>
      <c r="BP56" s="347">
        <v>3.5338625861373596E-3</v>
      </c>
      <c r="BQ56" s="347">
        <v>1.2083919641934382E-5</v>
      </c>
      <c r="BR56" s="347">
        <v>4.5824543931226527E-6</v>
      </c>
      <c r="BS56" s="347">
        <v>5.5635535317172892E-6</v>
      </c>
      <c r="BT56" s="347">
        <v>2.2730076456594783E-5</v>
      </c>
      <c r="BU56" s="347">
        <v>1.2365531311198019E-4</v>
      </c>
      <c r="BV56" s="347">
        <v>9.3239733177657684E-5</v>
      </c>
      <c r="BW56" s="347">
        <v>2.0318761950540495E-4</v>
      </c>
      <c r="BX56" s="347">
        <v>6.9776882314927097E-5</v>
      </c>
      <c r="BY56" s="347">
        <v>0</v>
      </c>
      <c r="BZ56" s="347">
        <v>9.2729651851673766E-5</v>
      </c>
      <c r="CA56" s="347">
        <v>1.5865310277114996E-4</v>
      </c>
      <c r="CB56" s="347">
        <v>0</v>
      </c>
      <c r="CC56" s="347">
        <v>5.1017233870465999E-5</v>
      </c>
      <c r="CD56" s="347">
        <v>1.6576068094487733E-5</v>
      </c>
      <c r="CE56" s="347">
        <v>3.7873208912828499E-5</v>
      </c>
      <c r="CF56" s="347">
        <v>8.2468785564663775E-6</v>
      </c>
      <c r="CG56" s="347">
        <v>2.0956278790447379E-4</v>
      </c>
      <c r="CH56" s="347">
        <v>0</v>
      </c>
      <c r="CI56" s="347">
        <v>4.3094816665480796E-6</v>
      </c>
      <c r="CJ56" s="347">
        <v>4.624504765665348E-5</v>
      </c>
      <c r="CK56" s="347">
        <v>1.5520947285289802E-4</v>
      </c>
      <c r="CL56" s="347">
        <v>1.5344155125839915E-5</v>
      </c>
      <c r="CM56" s="347">
        <v>1.196859318393733E-4</v>
      </c>
      <c r="CN56" s="347">
        <v>2.1989544409764272E-3</v>
      </c>
      <c r="CO56" s="347">
        <v>1.8412698645927385E-5</v>
      </c>
      <c r="CP56" s="347">
        <v>3.3919981838951359E-4</v>
      </c>
      <c r="CQ56" s="347">
        <v>1.67038951848811E-5</v>
      </c>
      <c r="CR56" s="347">
        <v>5.0404680853598692E-6</v>
      </c>
      <c r="CS56" s="347">
        <v>2.0636743047741057E-5</v>
      </c>
      <c r="CT56" s="347">
        <v>1.9445855678101085E-6</v>
      </c>
      <c r="CU56" s="347">
        <v>8.3352019587724601E-5</v>
      </c>
      <c r="CV56" s="347">
        <v>8.2402992901027769E-5</v>
      </c>
      <c r="CW56" s="347">
        <v>1.7302803497828276E-4</v>
      </c>
      <c r="CX56" s="347">
        <v>7.5141717917171706E-4</v>
      </c>
      <c r="CY56" s="347">
        <v>3.8837819813566769E-4</v>
      </c>
      <c r="CZ56" s="347">
        <v>6.4368197533124594E-6</v>
      </c>
      <c r="DA56" s="347">
        <v>8.2606561660976885E-5</v>
      </c>
      <c r="DB56" s="347">
        <v>1.2000706765028205E-5</v>
      </c>
      <c r="DC56" s="347">
        <v>2.8988879152961835E-4</v>
      </c>
      <c r="DD56" s="347">
        <v>6.03805484063309E-5</v>
      </c>
      <c r="DE56" s="347">
        <v>8.9491809314182634E-6</v>
      </c>
      <c r="DF56" s="347">
        <v>0</v>
      </c>
      <c r="DG56" s="347">
        <v>0</v>
      </c>
      <c r="DH56" s="347">
        <v>4.5224347688201723E-4</v>
      </c>
    </row>
    <row r="57" spans="2:112" x14ac:dyDescent="0.15">
      <c r="B57" s="10" t="s">
        <v>195</v>
      </c>
      <c r="C57" s="71" t="s">
        <v>935</v>
      </c>
      <c r="D57" s="347">
        <v>0</v>
      </c>
      <c r="E57" s="347">
        <v>0</v>
      </c>
      <c r="F57" s="347">
        <v>0</v>
      </c>
      <c r="G57" s="347">
        <v>0</v>
      </c>
      <c r="H57" s="347">
        <v>0</v>
      </c>
      <c r="I57" s="347">
        <v>0</v>
      </c>
      <c r="J57" s="347">
        <v>0</v>
      </c>
      <c r="K57" s="347">
        <v>0</v>
      </c>
      <c r="L57" s="347">
        <v>0</v>
      </c>
      <c r="M57" s="347">
        <v>0</v>
      </c>
      <c r="N57" s="347">
        <v>0</v>
      </c>
      <c r="O57" s="347">
        <v>0</v>
      </c>
      <c r="P57" s="347">
        <v>0</v>
      </c>
      <c r="Q57" s="347">
        <v>0</v>
      </c>
      <c r="R57" s="347">
        <v>0</v>
      </c>
      <c r="S57" s="347">
        <v>0</v>
      </c>
      <c r="T57" s="347">
        <v>0</v>
      </c>
      <c r="U57" s="347">
        <v>0</v>
      </c>
      <c r="V57" s="347">
        <v>0</v>
      </c>
      <c r="W57" s="347">
        <v>0</v>
      </c>
      <c r="X57" s="347">
        <v>0</v>
      </c>
      <c r="Y57" s="347">
        <v>0</v>
      </c>
      <c r="Z57" s="347">
        <v>0</v>
      </c>
      <c r="AA57" s="347">
        <v>0</v>
      </c>
      <c r="AB57" s="347">
        <v>0</v>
      </c>
      <c r="AC57" s="347">
        <v>0</v>
      </c>
      <c r="AD57" s="347">
        <v>0</v>
      </c>
      <c r="AE57" s="347">
        <v>0</v>
      </c>
      <c r="AF57" s="347">
        <v>0</v>
      </c>
      <c r="AG57" s="347">
        <v>0</v>
      </c>
      <c r="AH57" s="347">
        <v>0</v>
      </c>
      <c r="AI57" s="347">
        <v>0</v>
      </c>
      <c r="AJ57" s="347">
        <v>0</v>
      </c>
      <c r="AK57" s="347">
        <v>0</v>
      </c>
      <c r="AL57" s="347">
        <v>0</v>
      </c>
      <c r="AM57" s="347">
        <v>0</v>
      </c>
      <c r="AN57" s="347">
        <v>0</v>
      </c>
      <c r="AO57" s="347">
        <v>0</v>
      </c>
      <c r="AP57" s="347">
        <v>0</v>
      </c>
      <c r="AQ57" s="347">
        <v>0</v>
      </c>
      <c r="AR57" s="347">
        <v>0</v>
      </c>
      <c r="AS57" s="347">
        <v>0</v>
      </c>
      <c r="AT57" s="347">
        <v>0</v>
      </c>
      <c r="AU57" s="347">
        <v>0</v>
      </c>
      <c r="AV57" s="347">
        <v>1.8053108232618534E-5</v>
      </c>
      <c r="AW57" s="347">
        <v>0</v>
      </c>
      <c r="AX57" s="347">
        <v>0</v>
      </c>
      <c r="AY57" s="347">
        <v>0</v>
      </c>
      <c r="AZ57" s="347">
        <v>0</v>
      </c>
      <c r="BA57" s="347">
        <v>0</v>
      </c>
      <c r="BB57" s="347">
        <v>0</v>
      </c>
      <c r="BC57" s="347">
        <v>0</v>
      </c>
      <c r="BD57" s="347">
        <v>0</v>
      </c>
      <c r="BE57" s="347">
        <v>3.5287305015019726E-2</v>
      </c>
      <c r="BF57" s="347">
        <v>0</v>
      </c>
      <c r="BG57" s="347">
        <v>0</v>
      </c>
      <c r="BH57" s="347">
        <v>0</v>
      </c>
      <c r="BI57" s="347">
        <v>0</v>
      </c>
      <c r="BJ57" s="347">
        <v>0</v>
      </c>
      <c r="BK57" s="347">
        <v>0</v>
      </c>
      <c r="BL57" s="347">
        <v>0</v>
      </c>
      <c r="BM57" s="347">
        <v>0</v>
      </c>
      <c r="BN57" s="347">
        <v>0</v>
      </c>
      <c r="BO57" s="347">
        <v>0</v>
      </c>
      <c r="BP57" s="347">
        <v>0</v>
      </c>
      <c r="BQ57" s="347">
        <v>0</v>
      </c>
      <c r="BR57" s="347">
        <v>0</v>
      </c>
      <c r="BS57" s="347">
        <v>0</v>
      </c>
      <c r="BT57" s="347">
        <v>0</v>
      </c>
      <c r="BU57" s="347">
        <v>0</v>
      </c>
      <c r="BV57" s="347">
        <v>0</v>
      </c>
      <c r="BW57" s="347">
        <v>0</v>
      </c>
      <c r="BX57" s="347">
        <v>0</v>
      </c>
      <c r="BY57" s="347">
        <v>0</v>
      </c>
      <c r="BZ57" s="347">
        <v>0</v>
      </c>
      <c r="CA57" s="347">
        <v>0</v>
      </c>
      <c r="CB57" s="347">
        <v>0</v>
      </c>
      <c r="CC57" s="347">
        <v>0</v>
      </c>
      <c r="CD57" s="347">
        <v>0</v>
      </c>
      <c r="CE57" s="347">
        <v>0</v>
      </c>
      <c r="CF57" s="347">
        <v>0</v>
      </c>
      <c r="CG57" s="347">
        <v>0</v>
      </c>
      <c r="CH57" s="347">
        <v>0</v>
      </c>
      <c r="CI57" s="347">
        <v>0</v>
      </c>
      <c r="CJ57" s="347">
        <v>0</v>
      </c>
      <c r="CK57" s="347">
        <v>0</v>
      </c>
      <c r="CL57" s="347">
        <v>0</v>
      </c>
      <c r="CM57" s="347">
        <v>0</v>
      </c>
      <c r="CN57" s="347">
        <v>0</v>
      </c>
      <c r="CO57" s="347">
        <v>0</v>
      </c>
      <c r="CP57" s="347">
        <v>0</v>
      </c>
      <c r="CQ57" s="347">
        <v>0</v>
      </c>
      <c r="CR57" s="347">
        <v>0</v>
      </c>
      <c r="CS57" s="347">
        <v>0</v>
      </c>
      <c r="CT57" s="347">
        <v>0</v>
      </c>
      <c r="CU57" s="347">
        <v>0</v>
      </c>
      <c r="CV57" s="347">
        <v>0</v>
      </c>
      <c r="CW57" s="347">
        <v>0</v>
      </c>
      <c r="CX57" s="347">
        <v>8.0457618978786282E-4</v>
      </c>
      <c r="CY57" s="347">
        <v>0</v>
      </c>
      <c r="CZ57" s="347">
        <v>0</v>
      </c>
      <c r="DA57" s="347">
        <v>0</v>
      </c>
      <c r="DB57" s="347">
        <v>0</v>
      </c>
      <c r="DC57" s="347">
        <v>0</v>
      </c>
      <c r="DD57" s="347">
        <v>0</v>
      </c>
      <c r="DE57" s="347">
        <v>0</v>
      </c>
      <c r="DF57" s="347">
        <v>0</v>
      </c>
      <c r="DG57" s="347">
        <v>0</v>
      </c>
      <c r="DH57" s="347">
        <v>1.6879701731723015E-5</v>
      </c>
    </row>
    <row r="58" spans="2:112" x14ac:dyDescent="0.15">
      <c r="B58" s="10" t="s">
        <v>196</v>
      </c>
      <c r="C58" s="71" t="s">
        <v>936</v>
      </c>
      <c r="D58" s="347">
        <v>0</v>
      </c>
      <c r="E58" s="347">
        <v>0</v>
      </c>
      <c r="F58" s="347">
        <v>0</v>
      </c>
      <c r="G58" s="347">
        <v>0</v>
      </c>
      <c r="H58" s="347">
        <v>0</v>
      </c>
      <c r="I58" s="347">
        <v>0</v>
      </c>
      <c r="J58" s="347">
        <v>0</v>
      </c>
      <c r="K58" s="347">
        <v>0</v>
      </c>
      <c r="L58" s="347">
        <v>0</v>
      </c>
      <c r="M58" s="347">
        <v>0</v>
      </c>
      <c r="N58" s="347">
        <v>0</v>
      </c>
      <c r="O58" s="347">
        <v>0</v>
      </c>
      <c r="P58" s="347">
        <v>0</v>
      </c>
      <c r="Q58" s="347">
        <v>0</v>
      </c>
      <c r="R58" s="347">
        <v>0</v>
      </c>
      <c r="S58" s="347">
        <v>0</v>
      </c>
      <c r="T58" s="347">
        <v>0</v>
      </c>
      <c r="U58" s="347">
        <v>0</v>
      </c>
      <c r="V58" s="347">
        <v>0</v>
      </c>
      <c r="W58" s="347">
        <v>0</v>
      </c>
      <c r="X58" s="347">
        <v>0</v>
      </c>
      <c r="Y58" s="347">
        <v>0</v>
      </c>
      <c r="Z58" s="347">
        <v>0</v>
      </c>
      <c r="AA58" s="347">
        <v>0</v>
      </c>
      <c r="AB58" s="347">
        <v>0</v>
      </c>
      <c r="AC58" s="347">
        <v>0</v>
      </c>
      <c r="AD58" s="347">
        <v>0</v>
      </c>
      <c r="AE58" s="347">
        <v>0</v>
      </c>
      <c r="AF58" s="347">
        <v>0</v>
      </c>
      <c r="AG58" s="347">
        <v>0</v>
      </c>
      <c r="AH58" s="347">
        <v>0</v>
      </c>
      <c r="AI58" s="347">
        <v>0</v>
      </c>
      <c r="AJ58" s="347">
        <v>0</v>
      </c>
      <c r="AK58" s="347">
        <v>0</v>
      </c>
      <c r="AL58" s="347">
        <v>0</v>
      </c>
      <c r="AM58" s="347">
        <v>0</v>
      </c>
      <c r="AN58" s="347">
        <v>0</v>
      </c>
      <c r="AO58" s="347">
        <v>0</v>
      </c>
      <c r="AP58" s="347">
        <v>0</v>
      </c>
      <c r="AQ58" s="347">
        <v>0</v>
      </c>
      <c r="AR58" s="347">
        <v>0</v>
      </c>
      <c r="AS58" s="347">
        <v>0</v>
      </c>
      <c r="AT58" s="347">
        <v>0</v>
      </c>
      <c r="AU58" s="347">
        <v>0</v>
      </c>
      <c r="AV58" s="347">
        <v>0</v>
      </c>
      <c r="AW58" s="347">
        <v>0</v>
      </c>
      <c r="AX58" s="347">
        <v>0</v>
      </c>
      <c r="AY58" s="347">
        <v>0</v>
      </c>
      <c r="AZ58" s="347">
        <v>0</v>
      </c>
      <c r="BA58" s="347">
        <v>0</v>
      </c>
      <c r="BB58" s="347">
        <v>0</v>
      </c>
      <c r="BC58" s="347">
        <v>0</v>
      </c>
      <c r="BD58" s="347">
        <v>0</v>
      </c>
      <c r="BE58" s="347">
        <v>0</v>
      </c>
      <c r="BF58" s="347">
        <v>0</v>
      </c>
      <c r="BG58" s="347">
        <v>0</v>
      </c>
      <c r="BH58" s="347">
        <v>0</v>
      </c>
      <c r="BI58" s="347">
        <v>0</v>
      </c>
      <c r="BJ58" s="347">
        <v>0</v>
      </c>
      <c r="BK58" s="347">
        <v>0</v>
      </c>
      <c r="BL58" s="347">
        <v>0</v>
      </c>
      <c r="BM58" s="347">
        <v>0</v>
      </c>
      <c r="BN58" s="347">
        <v>0</v>
      </c>
      <c r="BO58" s="347">
        <v>0</v>
      </c>
      <c r="BP58" s="347">
        <v>0</v>
      </c>
      <c r="BQ58" s="347">
        <v>0</v>
      </c>
      <c r="BR58" s="347">
        <v>0</v>
      </c>
      <c r="BS58" s="347">
        <v>0</v>
      </c>
      <c r="BT58" s="347">
        <v>0</v>
      </c>
      <c r="BU58" s="347">
        <v>0</v>
      </c>
      <c r="BV58" s="347">
        <v>0</v>
      </c>
      <c r="BW58" s="347">
        <v>0</v>
      </c>
      <c r="BX58" s="347">
        <v>0</v>
      </c>
      <c r="BY58" s="347">
        <v>0</v>
      </c>
      <c r="BZ58" s="347">
        <v>0</v>
      </c>
      <c r="CA58" s="347">
        <v>0</v>
      </c>
      <c r="CB58" s="347">
        <v>0</v>
      </c>
      <c r="CC58" s="347">
        <v>0</v>
      </c>
      <c r="CD58" s="347">
        <v>0</v>
      </c>
      <c r="CE58" s="347">
        <v>0</v>
      </c>
      <c r="CF58" s="347">
        <v>0</v>
      </c>
      <c r="CG58" s="347">
        <v>0</v>
      </c>
      <c r="CH58" s="347">
        <v>0</v>
      </c>
      <c r="CI58" s="347">
        <v>0</v>
      </c>
      <c r="CJ58" s="347">
        <v>0</v>
      </c>
      <c r="CK58" s="347">
        <v>0</v>
      </c>
      <c r="CL58" s="347">
        <v>0</v>
      </c>
      <c r="CM58" s="347">
        <v>0</v>
      </c>
      <c r="CN58" s="347">
        <v>0</v>
      </c>
      <c r="CO58" s="347">
        <v>0</v>
      </c>
      <c r="CP58" s="347">
        <v>0</v>
      </c>
      <c r="CQ58" s="347">
        <v>0</v>
      </c>
      <c r="CR58" s="347">
        <v>0</v>
      </c>
      <c r="CS58" s="347">
        <v>0</v>
      </c>
      <c r="CT58" s="347">
        <v>0</v>
      </c>
      <c r="CU58" s="347">
        <v>0</v>
      </c>
      <c r="CV58" s="347">
        <v>0</v>
      </c>
      <c r="CW58" s="347">
        <v>0</v>
      </c>
      <c r="CX58" s="347">
        <v>0</v>
      </c>
      <c r="CY58" s="347">
        <v>0</v>
      </c>
      <c r="CZ58" s="347">
        <v>0</v>
      </c>
      <c r="DA58" s="347">
        <v>0</v>
      </c>
      <c r="DB58" s="347">
        <v>0</v>
      </c>
      <c r="DC58" s="347">
        <v>0</v>
      </c>
      <c r="DD58" s="347">
        <v>0</v>
      </c>
      <c r="DE58" s="347">
        <v>0</v>
      </c>
      <c r="DF58" s="347">
        <v>0</v>
      </c>
      <c r="DG58" s="347">
        <v>0</v>
      </c>
      <c r="DH58" s="347">
        <v>0</v>
      </c>
    </row>
    <row r="59" spans="2:112" x14ac:dyDescent="0.15">
      <c r="B59" s="12" t="s">
        <v>197</v>
      </c>
      <c r="C59" s="7" t="s">
        <v>937</v>
      </c>
      <c r="D59" s="673">
        <v>0</v>
      </c>
      <c r="E59" s="673">
        <v>0</v>
      </c>
      <c r="F59" s="673">
        <v>0</v>
      </c>
      <c r="G59" s="673">
        <v>0</v>
      </c>
      <c r="H59" s="673">
        <v>0</v>
      </c>
      <c r="I59" s="673">
        <v>0</v>
      </c>
      <c r="J59" s="673">
        <v>0</v>
      </c>
      <c r="K59" s="673">
        <v>0</v>
      </c>
      <c r="L59" s="673">
        <v>0</v>
      </c>
      <c r="M59" s="673">
        <v>0</v>
      </c>
      <c r="N59" s="673">
        <v>0</v>
      </c>
      <c r="O59" s="673">
        <v>0</v>
      </c>
      <c r="P59" s="673">
        <v>0</v>
      </c>
      <c r="Q59" s="673">
        <v>0</v>
      </c>
      <c r="R59" s="673">
        <v>0</v>
      </c>
      <c r="S59" s="673">
        <v>0</v>
      </c>
      <c r="T59" s="673">
        <v>0</v>
      </c>
      <c r="U59" s="673">
        <v>0</v>
      </c>
      <c r="V59" s="673">
        <v>0</v>
      </c>
      <c r="W59" s="673">
        <v>0</v>
      </c>
      <c r="X59" s="673">
        <v>0</v>
      </c>
      <c r="Y59" s="673">
        <v>0</v>
      </c>
      <c r="Z59" s="673">
        <v>0</v>
      </c>
      <c r="AA59" s="673">
        <v>0</v>
      </c>
      <c r="AB59" s="673">
        <v>0</v>
      </c>
      <c r="AC59" s="673">
        <v>0</v>
      </c>
      <c r="AD59" s="673">
        <v>0</v>
      </c>
      <c r="AE59" s="673">
        <v>0</v>
      </c>
      <c r="AF59" s="673">
        <v>0</v>
      </c>
      <c r="AG59" s="673">
        <v>0</v>
      </c>
      <c r="AH59" s="673">
        <v>0</v>
      </c>
      <c r="AI59" s="673">
        <v>0</v>
      </c>
      <c r="AJ59" s="673">
        <v>0</v>
      </c>
      <c r="AK59" s="673">
        <v>0</v>
      </c>
      <c r="AL59" s="673">
        <v>0</v>
      </c>
      <c r="AM59" s="673">
        <v>0</v>
      </c>
      <c r="AN59" s="673">
        <v>0</v>
      </c>
      <c r="AO59" s="673">
        <v>0</v>
      </c>
      <c r="AP59" s="673">
        <v>0</v>
      </c>
      <c r="AQ59" s="673">
        <v>0</v>
      </c>
      <c r="AR59" s="673">
        <v>0</v>
      </c>
      <c r="AS59" s="673">
        <v>0</v>
      </c>
      <c r="AT59" s="673">
        <v>0</v>
      </c>
      <c r="AU59" s="673">
        <v>0</v>
      </c>
      <c r="AV59" s="673">
        <v>0</v>
      </c>
      <c r="AW59" s="673">
        <v>0</v>
      </c>
      <c r="AX59" s="673">
        <v>0</v>
      </c>
      <c r="AY59" s="673">
        <v>0</v>
      </c>
      <c r="AZ59" s="673">
        <v>0</v>
      </c>
      <c r="BA59" s="673">
        <v>0</v>
      </c>
      <c r="BB59" s="673">
        <v>0</v>
      </c>
      <c r="BC59" s="673">
        <v>0</v>
      </c>
      <c r="BD59" s="673">
        <v>0</v>
      </c>
      <c r="BE59" s="673">
        <v>0</v>
      </c>
      <c r="BF59" s="673">
        <v>0</v>
      </c>
      <c r="BG59" s="673">
        <v>4.9185776005317379E-2</v>
      </c>
      <c r="BH59" s="673">
        <v>0</v>
      </c>
      <c r="BI59" s="673">
        <v>0</v>
      </c>
      <c r="BJ59" s="673">
        <v>0</v>
      </c>
      <c r="BK59" s="673">
        <v>0</v>
      </c>
      <c r="BL59" s="673">
        <v>0</v>
      </c>
      <c r="BM59" s="673">
        <v>0</v>
      </c>
      <c r="BN59" s="673">
        <v>0</v>
      </c>
      <c r="BO59" s="673">
        <v>0</v>
      </c>
      <c r="BP59" s="673">
        <v>0</v>
      </c>
      <c r="BQ59" s="673">
        <v>0</v>
      </c>
      <c r="BR59" s="673">
        <v>0</v>
      </c>
      <c r="BS59" s="673">
        <v>0</v>
      </c>
      <c r="BT59" s="673">
        <v>0</v>
      </c>
      <c r="BU59" s="673">
        <v>0</v>
      </c>
      <c r="BV59" s="673">
        <v>0</v>
      </c>
      <c r="BW59" s="673">
        <v>0</v>
      </c>
      <c r="BX59" s="673">
        <v>0</v>
      </c>
      <c r="BY59" s="673">
        <v>0</v>
      </c>
      <c r="BZ59" s="673">
        <v>0</v>
      </c>
      <c r="CA59" s="673">
        <v>0</v>
      </c>
      <c r="CB59" s="673">
        <v>0</v>
      </c>
      <c r="CC59" s="673">
        <v>0</v>
      </c>
      <c r="CD59" s="673">
        <v>0</v>
      </c>
      <c r="CE59" s="673">
        <v>0</v>
      </c>
      <c r="CF59" s="673">
        <v>0</v>
      </c>
      <c r="CG59" s="673">
        <v>0</v>
      </c>
      <c r="CH59" s="673">
        <v>0</v>
      </c>
      <c r="CI59" s="673">
        <v>0</v>
      </c>
      <c r="CJ59" s="673">
        <v>0</v>
      </c>
      <c r="CK59" s="673">
        <v>0</v>
      </c>
      <c r="CL59" s="673">
        <v>0</v>
      </c>
      <c r="CM59" s="673">
        <v>0</v>
      </c>
      <c r="CN59" s="673">
        <v>3.5032737680638383E-4</v>
      </c>
      <c r="CO59" s="673">
        <v>0</v>
      </c>
      <c r="CP59" s="673">
        <v>0</v>
      </c>
      <c r="CQ59" s="673">
        <v>0</v>
      </c>
      <c r="CR59" s="673">
        <v>0</v>
      </c>
      <c r="CS59" s="673">
        <v>0</v>
      </c>
      <c r="CT59" s="673">
        <v>0</v>
      </c>
      <c r="CU59" s="673">
        <v>0</v>
      </c>
      <c r="CV59" s="673">
        <v>0</v>
      </c>
      <c r="CW59" s="673">
        <v>0</v>
      </c>
      <c r="CX59" s="673">
        <v>2.0315116420053765E-3</v>
      </c>
      <c r="CY59" s="673">
        <v>0</v>
      </c>
      <c r="CZ59" s="673">
        <v>0</v>
      </c>
      <c r="DA59" s="673">
        <v>0</v>
      </c>
      <c r="DB59" s="673">
        <v>0</v>
      </c>
      <c r="DC59" s="673">
        <v>0</v>
      </c>
      <c r="DD59" s="673">
        <v>0</v>
      </c>
      <c r="DE59" s="673">
        <v>0</v>
      </c>
      <c r="DF59" s="673">
        <v>0</v>
      </c>
      <c r="DG59" s="673">
        <v>0</v>
      </c>
      <c r="DH59" s="673">
        <v>5.4513812582974437E-5</v>
      </c>
    </row>
    <row r="60" spans="2:112" x14ac:dyDescent="0.15">
      <c r="B60" s="10" t="s">
        <v>198</v>
      </c>
      <c r="C60" s="442" t="s">
        <v>938</v>
      </c>
      <c r="D60" s="347">
        <v>0</v>
      </c>
      <c r="E60" s="347">
        <v>0</v>
      </c>
      <c r="F60" s="347">
        <v>0</v>
      </c>
      <c r="G60" s="347">
        <v>0</v>
      </c>
      <c r="H60" s="347">
        <v>0</v>
      </c>
      <c r="I60" s="347">
        <v>0</v>
      </c>
      <c r="J60" s="347">
        <v>0</v>
      </c>
      <c r="K60" s="347">
        <v>0</v>
      </c>
      <c r="L60" s="347">
        <v>0</v>
      </c>
      <c r="M60" s="347">
        <v>0</v>
      </c>
      <c r="N60" s="347">
        <v>0</v>
      </c>
      <c r="O60" s="347">
        <v>0</v>
      </c>
      <c r="P60" s="347">
        <v>0</v>
      </c>
      <c r="Q60" s="347">
        <v>0</v>
      </c>
      <c r="R60" s="347">
        <v>0</v>
      </c>
      <c r="S60" s="347">
        <v>0</v>
      </c>
      <c r="T60" s="347">
        <v>0</v>
      </c>
      <c r="U60" s="347">
        <v>0</v>
      </c>
      <c r="V60" s="347">
        <v>0</v>
      </c>
      <c r="W60" s="347">
        <v>0</v>
      </c>
      <c r="X60" s="347">
        <v>0</v>
      </c>
      <c r="Y60" s="347">
        <v>0</v>
      </c>
      <c r="Z60" s="347">
        <v>0</v>
      </c>
      <c r="AA60" s="347">
        <v>0</v>
      </c>
      <c r="AB60" s="347">
        <v>0</v>
      </c>
      <c r="AC60" s="347">
        <v>0</v>
      </c>
      <c r="AD60" s="347">
        <v>0</v>
      </c>
      <c r="AE60" s="347">
        <v>0</v>
      </c>
      <c r="AF60" s="347">
        <v>0</v>
      </c>
      <c r="AG60" s="347">
        <v>0</v>
      </c>
      <c r="AH60" s="347">
        <v>0</v>
      </c>
      <c r="AI60" s="347">
        <v>0</v>
      </c>
      <c r="AJ60" s="347">
        <v>0</v>
      </c>
      <c r="AK60" s="347">
        <v>0</v>
      </c>
      <c r="AL60" s="347">
        <v>0</v>
      </c>
      <c r="AM60" s="347">
        <v>0</v>
      </c>
      <c r="AN60" s="347">
        <v>0</v>
      </c>
      <c r="AO60" s="347">
        <v>0</v>
      </c>
      <c r="AP60" s="347">
        <v>0</v>
      </c>
      <c r="AQ60" s="347">
        <v>0</v>
      </c>
      <c r="AR60" s="347">
        <v>0</v>
      </c>
      <c r="AS60" s="347">
        <v>0</v>
      </c>
      <c r="AT60" s="347">
        <v>0</v>
      </c>
      <c r="AU60" s="347">
        <v>0</v>
      </c>
      <c r="AV60" s="347">
        <v>4.8587377712479513E-5</v>
      </c>
      <c r="AW60" s="347">
        <v>0</v>
      </c>
      <c r="AX60" s="347">
        <v>0</v>
      </c>
      <c r="AY60" s="347">
        <v>0</v>
      </c>
      <c r="AZ60" s="347">
        <v>0</v>
      </c>
      <c r="BA60" s="347">
        <v>0</v>
      </c>
      <c r="BB60" s="347">
        <v>0</v>
      </c>
      <c r="BC60" s="347">
        <v>0</v>
      </c>
      <c r="BD60" s="347">
        <v>0</v>
      </c>
      <c r="BE60" s="347">
        <v>0</v>
      </c>
      <c r="BF60" s="347">
        <v>0</v>
      </c>
      <c r="BG60" s="347">
        <v>0.50913924891990692</v>
      </c>
      <c r="BH60" s="347">
        <v>0.31183447842638856</v>
      </c>
      <c r="BI60" s="347">
        <v>0</v>
      </c>
      <c r="BJ60" s="347">
        <v>5.8377350153220424E-2</v>
      </c>
      <c r="BK60" s="347">
        <v>0</v>
      </c>
      <c r="BL60" s="347">
        <v>0</v>
      </c>
      <c r="BM60" s="347">
        <v>0</v>
      </c>
      <c r="BN60" s="347">
        <v>0</v>
      </c>
      <c r="BO60" s="347">
        <v>0</v>
      </c>
      <c r="BP60" s="347">
        <v>0</v>
      </c>
      <c r="BQ60" s="347">
        <v>0</v>
      </c>
      <c r="BR60" s="347">
        <v>0</v>
      </c>
      <c r="BS60" s="347">
        <v>0</v>
      </c>
      <c r="BT60" s="347">
        <v>0</v>
      </c>
      <c r="BU60" s="347">
        <v>0</v>
      </c>
      <c r="BV60" s="347">
        <v>0</v>
      </c>
      <c r="BW60" s="347">
        <v>0</v>
      </c>
      <c r="BX60" s="347">
        <v>0</v>
      </c>
      <c r="BY60" s="347">
        <v>0</v>
      </c>
      <c r="BZ60" s="347">
        <v>0</v>
      </c>
      <c r="CA60" s="347">
        <v>0</v>
      </c>
      <c r="CB60" s="347">
        <v>1.4858831387144075E-4</v>
      </c>
      <c r="CC60" s="347">
        <v>0</v>
      </c>
      <c r="CD60" s="347">
        <v>0</v>
      </c>
      <c r="CE60" s="347">
        <v>0</v>
      </c>
      <c r="CF60" s="347">
        <v>0</v>
      </c>
      <c r="CG60" s="347">
        <v>0</v>
      </c>
      <c r="CH60" s="347">
        <v>0</v>
      </c>
      <c r="CI60" s="347">
        <v>0</v>
      </c>
      <c r="CJ60" s="347">
        <v>0</v>
      </c>
      <c r="CK60" s="347">
        <v>0</v>
      </c>
      <c r="CL60" s="347">
        <v>0</v>
      </c>
      <c r="CM60" s="347">
        <v>0</v>
      </c>
      <c r="CN60" s="347">
        <v>0</v>
      </c>
      <c r="CO60" s="347">
        <v>0</v>
      </c>
      <c r="CP60" s="347">
        <v>0</v>
      </c>
      <c r="CQ60" s="347">
        <v>0</v>
      </c>
      <c r="CR60" s="347">
        <v>0</v>
      </c>
      <c r="CS60" s="347">
        <v>0</v>
      </c>
      <c r="CT60" s="347">
        <v>0</v>
      </c>
      <c r="CU60" s="347">
        <v>0</v>
      </c>
      <c r="CV60" s="347">
        <v>0</v>
      </c>
      <c r="CW60" s="347">
        <v>0</v>
      </c>
      <c r="CX60" s="347">
        <v>8.2017435427276478E-2</v>
      </c>
      <c r="CY60" s="347">
        <v>0</v>
      </c>
      <c r="CZ60" s="347">
        <v>0</v>
      </c>
      <c r="DA60" s="347">
        <v>0</v>
      </c>
      <c r="DB60" s="347">
        <v>0</v>
      </c>
      <c r="DC60" s="347">
        <v>0</v>
      </c>
      <c r="DD60" s="347">
        <v>0</v>
      </c>
      <c r="DE60" s="347">
        <v>0</v>
      </c>
      <c r="DF60" s="347">
        <v>0</v>
      </c>
      <c r="DG60" s="347">
        <v>0</v>
      </c>
      <c r="DH60" s="347">
        <v>3.829255459841416E-3</v>
      </c>
    </row>
    <row r="61" spans="2:112" x14ac:dyDescent="0.15">
      <c r="B61" s="10" t="s">
        <v>199</v>
      </c>
      <c r="C61" s="442" t="s">
        <v>939</v>
      </c>
      <c r="D61" s="347">
        <v>0</v>
      </c>
      <c r="E61" s="347">
        <v>0</v>
      </c>
      <c r="F61" s="347">
        <v>0</v>
      </c>
      <c r="G61" s="347">
        <v>0</v>
      </c>
      <c r="H61" s="347">
        <v>3.3405112901882118E-2</v>
      </c>
      <c r="I61" s="347">
        <v>0</v>
      </c>
      <c r="J61" s="347">
        <v>9.625256673511294E-5</v>
      </c>
      <c r="K61" s="347">
        <v>0</v>
      </c>
      <c r="L61" s="347">
        <v>0</v>
      </c>
      <c r="M61" s="347">
        <v>0</v>
      </c>
      <c r="N61" s="347">
        <v>0</v>
      </c>
      <c r="O61" s="347">
        <v>0</v>
      </c>
      <c r="P61" s="347">
        <v>0</v>
      </c>
      <c r="Q61" s="347">
        <v>0</v>
      </c>
      <c r="R61" s="347">
        <v>0</v>
      </c>
      <c r="S61" s="347">
        <v>0</v>
      </c>
      <c r="T61" s="347">
        <v>0</v>
      </c>
      <c r="U61" s="347">
        <v>0</v>
      </c>
      <c r="V61" s="347">
        <v>0</v>
      </c>
      <c r="W61" s="347">
        <v>0</v>
      </c>
      <c r="X61" s="347">
        <v>0</v>
      </c>
      <c r="Y61" s="347">
        <v>0</v>
      </c>
      <c r="Z61" s="347">
        <v>0</v>
      </c>
      <c r="AA61" s="347">
        <v>0</v>
      </c>
      <c r="AB61" s="347">
        <v>0</v>
      </c>
      <c r="AC61" s="347">
        <v>0</v>
      </c>
      <c r="AD61" s="347">
        <v>0</v>
      </c>
      <c r="AE61" s="347">
        <v>0</v>
      </c>
      <c r="AF61" s="347">
        <v>0</v>
      </c>
      <c r="AG61" s="347">
        <v>0</v>
      </c>
      <c r="AH61" s="347">
        <v>0</v>
      </c>
      <c r="AI61" s="347">
        <v>0</v>
      </c>
      <c r="AJ61" s="347">
        <v>0</v>
      </c>
      <c r="AK61" s="347">
        <v>0</v>
      </c>
      <c r="AL61" s="347">
        <v>0</v>
      </c>
      <c r="AM61" s="347">
        <v>0</v>
      </c>
      <c r="AN61" s="347">
        <v>0</v>
      </c>
      <c r="AO61" s="347">
        <v>0</v>
      </c>
      <c r="AP61" s="347">
        <v>0</v>
      </c>
      <c r="AQ61" s="347">
        <v>0</v>
      </c>
      <c r="AR61" s="347">
        <v>0</v>
      </c>
      <c r="AS61" s="347">
        <v>0</v>
      </c>
      <c r="AT61" s="347">
        <v>0</v>
      </c>
      <c r="AU61" s="347">
        <v>0</v>
      </c>
      <c r="AV61" s="347">
        <v>0</v>
      </c>
      <c r="AW61" s="347">
        <v>0</v>
      </c>
      <c r="AX61" s="347">
        <v>0</v>
      </c>
      <c r="AY61" s="347">
        <v>0</v>
      </c>
      <c r="AZ61" s="347">
        <v>0</v>
      </c>
      <c r="BA61" s="347">
        <v>0</v>
      </c>
      <c r="BB61" s="347">
        <v>0</v>
      </c>
      <c r="BC61" s="347">
        <v>0</v>
      </c>
      <c r="BD61" s="347">
        <v>0</v>
      </c>
      <c r="BE61" s="347">
        <v>0</v>
      </c>
      <c r="BF61" s="347">
        <v>0</v>
      </c>
      <c r="BG61" s="347">
        <v>0</v>
      </c>
      <c r="BH61" s="347">
        <v>0</v>
      </c>
      <c r="BI61" s="347">
        <v>0.15815657117865733</v>
      </c>
      <c r="BJ61" s="347">
        <v>0</v>
      </c>
      <c r="BK61" s="347">
        <v>0</v>
      </c>
      <c r="BL61" s="347">
        <v>0</v>
      </c>
      <c r="BM61" s="347">
        <v>0</v>
      </c>
      <c r="BN61" s="347">
        <v>0</v>
      </c>
      <c r="BO61" s="347">
        <v>0</v>
      </c>
      <c r="BP61" s="347">
        <v>0</v>
      </c>
      <c r="BQ61" s="347">
        <v>0</v>
      </c>
      <c r="BR61" s="347">
        <v>0</v>
      </c>
      <c r="BS61" s="347">
        <v>0</v>
      </c>
      <c r="BT61" s="347">
        <v>0</v>
      </c>
      <c r="BU61" s="347">
        <v>0</v>
      </c>
      <c r="BV61" s="347">
        <v>0</v>
      </c>
      <c r="BW61" s="347">
        <v>0</v>
      </c>
      <c r="BX61" s="347">
        <v>0</v>
      </c>
      <c r="BY61" s="347">
        <v>0</v>
      </c>
      <c r="BZ61" s="347">
        <v>0</v>
      </c>
      <c r="CA61" s="347">
        <v>0</v>
      </c>
      <c r="CB61" s="347">
        <v>0</v>
      </c>
      <c r="CC61" s="347">
        <v>3.0148074410502084E-2</v>
      </c>
      <c r="CD61" s="347">
        <v>0</v>
      </c>
      <c r="CE61" s="347">
        <v>0</v>
      </c>
      <c r="CF61" s="347">
        <v>0</v>
      </c>
      <c r="CG61" s="347">
        <v>1.6368834677115613E-3</v>
      </c>
      <c r="CH61" s="347">
        <v>0</v>
      </c>
      <c r="CI61" s="347">
        <v>0</v>
      </c>
      <c r="CJ61" s="347">
        <v>0</v>
      </c>
      <c r="CK61" s="347">
        <v>0</v>
      </c>
      <c r="CL61" s="347">
        <v>0</v>
      </c>
      <c r="CM61" s="347">
        <v>0</v>
      </c>
      <c r="CN61" s="347">
        <v>1.3826481616533179E-3</v>
      </c>
      <c r="CO61" s="347">
        <v>7.8701659548926532E-5</v>
      </c>
      <c r="CP61" s="347">
        <v>4.6194527796237256E-5</v>
      </c>
      <c r="CQ61" s="347">
        <v>0</v>
      </c>
      <c r="CR61" s="347">
        <v>0</v>
      </c>
      <c r="CS61" s="347">
        <v>0</v>
      </c>
      <c r="CT61" s="347">
        <v>0</v>
      </c>
      <c r="CU61" s="347">
        <v>0</v>
      </c>
      <c r="CV61" s="347">
        <v>1.4899434140776239E-5</v>
      </c>
      <c r="CW61" s="347">
        <v>0</v>
      </c>
      <c r="CX61" s="347">
        <v>0</v>
      </c>
      <c r="CY61" s="347">
        <v>1.0598445230012575E-6</v>
      </c>
      <c r="CZ61" s="347">
        <v>0</v>
      </c>
      <c r="DA61" s="347">
        <v>0</v>
      </c>
      <c r="DB61" s="347">
        <v>0</v>
      </c>
      <c r="DC61" s="347">
        <v>3.7526057155937654E-6</v>
      </c>
      <c r="DD61" s="347">
        <v>0</v>
      </c>
      <c r="DE61" s="347">
        <v>0</v>
      </c>
      <c r="DF61" s="347">
        <v>0</v>
      </c>
      <c r="DG61" s="347">
        <v>0</v>
      </c>
      <c r="DH61" s="347">
        <v>3.8605424038279065E-4</v>
      </c>
    </row>
    <row r="62" spans="2:112" x14ac:dyDescent="0.15">
      <c r="B62" s="10" t="s">
        <v>200</v>
      </c>
      <c r="C62" s="442" t="s">
        <v>940</v>
      </c>
      <c r="D62" s="347">
        <v>0</v>
      </c>
      <c r="E62" s="347">
        <v>0</v>
      </c>
      <c r="F62" s="347">
        <v>0</v>
      </c>
      <c r="G62" s="347">
        <v>0</v>
      </c>
      <c r="H62" s="347">
        <v>0</v>
      </c>
      <c r="I62" s="347">
        <v>0</v>
      </c>
      <c r="J62" s="347">
        <v>0</v>
      </c>
      <c r="K62" s="347">
        <v>0</v>
      </c>
      <c r="L62" s="347">
        <v>0</v>
      </c>
      <c r="M62" s="347">
        <v>0</v>
      </c>
      <c r="N62" s="347">
        <v>0</v>
      </c>
      <c r="O62" s="347">
        <v>0</v>
      </c>
      <c r="P62" s="347">
        <v>0</v>
      </c>
      <c r="Q62" s="347">
        <v>0</v>
      </c>
      <c r="R62" s="347">
        <v>0</v>
      </c>
      <c r="S62" s="347">
        <v>0</v>
      </c>
      <c r="T62" s="347">
        <v>0</v>
      </c>
      <c r="U62" s="347">
        <v>0</v>
      </c>
      <c r="V62" s="347">
        <v>0</v>
      </c>
      <c r="W62" s="347">
        <v>0</v>
      </c>
      <c r="X62" s="347">
        <v>0</v>
      </c>
      <c r="Y62" s="347">
        <v>0</v>
      </c>
      <c r="Z62" s="347">
        <v>0</v>
      </c>
      <c r="AA62" s="347">
        <v>0</v>
      </c>
      <c r="AB62" s="347">
        <v>0</v>
      </c>
      <c r="AC62" s="347">
        <v>0</v>
      </c>
      <c r="AD62" s="347">
        <v>0</v>
      </c>
      <c r="AE62" s="347">
        <v>0</v>
      </c>
      <c r="AF62" s="347">
        <v>0</v>
      </c>
      <c r="AG62" s="347">
        <v>0</v>
      </c>
      <c r="AH62" s="347">
        <v>0</v>
      </c>
      <c r="AI62" s="347">
        <v>0</v>
      </c>
      <c r="AJ62" s="347">
        <v>0</v>
      </c>
      <c r="AK62" s="347">
        <v>0</v>
      </c>
      <c r="AL62" s="347">
        <v>0</v>
      </c>
      <c r="AM62" s="347">
        <v>0</v>
      </c>
      <c r="AN62" s="347">
        <v>0</v>
      </c>
      <c r="AO62" s="347">
        <v>0</v>
      </c>
      <c r="AP62" s="347">
        <v>0</v>
      </c>
      <c r="AQ62" s="347">
        <v>0</v>
      </c>
      <c r="AR62" s="347">
        <v>0</v>
      </c>
      <c r="AS62" s="347">
        <v>0</v>
      </c>
      <c r="AT62" s="347">
        <v>0</v>
      </c>
      <c r="AU62" s="347">
        <v>0</v>
      </c>
      <c r="AV62" s="347">
        <v>0</v>
      </c>
      <c r="AW62" s="347">
        <v>0</v>
      </c>
      <c r="AX62" s="347">
        <v>0</v>
      </c>
      <c r="AY62" s="347">
        <v>0</v>
      </c>
      <c r="AZ62" s="347">
        <v>0</v>
      </c>
      <c r="BA62" s="347">
        <v>0</v>
      </c>
      <c r="BB62" s="347">
        <v>0</v>
      </c>
      <c r="BC62" s="347">
        <v>0</v>
      </c>
      <c r="BD62" s="347">
        <v>0</v>
      </c>
      <c r="BE62" s="347">
        <v>0</v>
      </c>
      <c r="BF62" s="347">
        <v>0</v>
      </c>
      <c r="BG62" s="347">
        <v>0</v>
      </c>
      <c r="BH62" s="347">
        <v>0</v>
      </c>
      <c r="BI62" s="347">
        <v>0</v>
      </c>
      <c r="BJ62" s="347">
        <v>0.25943818905042765</v>
      </c>
      <c r="BK62" s="347">
        <v>0</v>
      </c>
      <c r="BL62" s="347">
        <v>0</v>
      </c>
      <c r="BM62" s="347">
        <v>0</v>
      </c>
      <c r="BN62" s="347">
        <v>0</v>
      </c>
      <c r="BO62" s="347">
        <v>0</v>
      </c>
      <c r="BP62" s="347">
        <v>0</v>
      </c>
      <c r="BQ62" s="347">
        <v>0</v>
      </c>
      <c r="BR62" s="347">
        <v>0</v>
      </c>
      <c r="BS62" s="347">
        <v>0</v>
      </c>
      <c r="BT62" s="347">
        <v>0</v>
      </c>
      <c r="BU62" s="347">
        <v>0</v>
      </c>
      <c r="BV62" s="347">
        <v>0</v>
      </c>
      <c r="BW62" s="347">
        <v>0</v>
      </c>
      <c r="BX62" s="347">
        <v>0</v>
      </c>
      <c r="BY62" s="347">
        <v>0</v>
      </c>
      <c r="BZ62" s="347">
        <v>6.7658301536221229E-4</v>
      </c>
      <c r="CA62" s="347">
        <v>0</v>
      </c>
      <c r="CB62" s="347">
        <v>0</v>
      </c>
      <c r="CC62" s="347">
        <v>0</v>
      </c>
      <c r="CD62" s="347">
        <v>9.4684572964225736E-2</v>
      </c>
      <c r="CE62" s="347">
        <v>0</v>
      </c>
      <c r="CF62" s="347">
        <v>0</v>
      </c>
      <c r="CG62" s="347">
        <v>2.3375373609528748E-2</v>
      </c>
      <c r="CH62" s="347">
        <v>0</v>
      </c>
      <c r="CI62" s="347">
        <v>0</v>
      </c>
      <c r="CJ62" s="347">
        <v>0</v>
      </c>
      <c r="CK62" s="347">
        <v>0</v>
      </c>
      <c r="CL62" s="347">
        <v>0</v>
      </c>
      <c r="CM62" s="347">
        <v>0</v>
      </c>
      <c r="CN62" s="347">
        <v>7.5019718673891497E-3</v>
      </c>
      <c r="CO62" s="347">
        <v>0</v>
      </c>
      <c r="CP62" s="347">
        <v>0</v>
      </c>
      <c r="CQ62" s="347">
        <v>0</v>
      </c>
      <c r="CR62" s="347">
        <v>0</v>
      </c>
      <c r="CS62" s="347">
        <v>0</v>
      </c>
      <c r="CT62" s="347">
        <v>0</v>
      </c>
      <c r="CU62" s="347">
        <v>0</v>
      </c>
      <c r="CV62" s="347">
        <v>1.2162803380225501E-6</v>
      </c>
      <c r="CW62" s="347">
        <v>0</v>
      </c>
      <c r="CX62" s="347">
        <v>3.360942035924568E-3</v>
      </c>
      <c r="CY62" s="347">
        <v>8.076746192526824E-6</v>
      </c>
      <c r="CZ62" s="347">
        <v>0</v>
      </c>
      <c r="DA62" s="347">
        <v>0</v>
      </c>
      <c r="DB62" s="347">
        <v>0</v>
      </c>
      <c r="DC62" s="347">
        <v>7.5052114311875306E-7</v>
      </c>
      <c r="DD62" s="347">
        <v>0</v>
      </c>
      <c r="DE62" s="347">
        <v>1.7565369083993057E-4</v>
      </c>
      <c r="DF62" s="347">
        <v>0</v>
      </c>
      <c r="DG62" s="347">
        <v>0</v>
      </c>
      <c r="DH62" s="347">
        <v>1.2443981175682525E-3</v>
      </c>
    </row>
    <row r="63" spans="2:112" x14ac:dyDescent="0.15">
      <c r="B63" s="674" t="s">
        <v>201</v>
      </c>
      <c r="C63" s="677" t="s">
        <v>941</v>
      </c>
      <c r="D63" s="676">
        <v>6.1659859894050157E-5</v>
      </c>
      <c r="E63" s="676">
        <v>1.6498693166012142E-6</v>
      </c>
      <c r="F63" s="676">
        <v>1.9078742314194774E-4</v>
      </c>
      <c r="G63" s="676">
        <v>1.8315486071839029E-4</v>
      </c>
      <c r="H63" s="676">
        <v>4.9250362954067007E-3</v>
      </c>
      <c r="I63" s="676">
        <v>1.3405516885795308E-3</v>
      </c>
      <c r="J63" s="676">
        <v>4.8126283367556466E-4</v>
      </c>
      <c r="K63" s="676">
        <v>8.1284387904341341E-5</v>
      </c>
      <c r="L63" s="676">
        <v>4.7731248025828716E-4</v>
      </c>
      <c r="M63" s="676">
        <v>2.6346885732239233E-7</v>
      </c>
      <c r="N63" s="676">
        <v>0</v>
      </c>
      <c r="O63" s="676">
        <v>1.2596581045091048E-3</v>
      </c>
      <c r="P63" s="676">
        <v>2.3933642819334685E-2</v>
      </c>
      <c r="Q63" s="676">
        <v>5.4898285236846319E-4</v>
      </c>
      <c r="R63" s="676">
        <v>6.9581373831060899E-3</v>
      </c>
      <c r="S63" s="676">
        <v>1.755331242128818E-4</v>
      </c>
      <c r="T63" s="676">
        <v>1.3860451174588722E-4</v>
      </c>
      <c r="U63" s="676">
        <v>3.4723528373463125E-5</v>
      </c>
      <c r="V63" s="676">
        <v>1.3656724571178848E-5</v>
      </c>
      <c r="W63" s="676">
        <v>1.0441042694728709E-5</v>
      </c>
      <c r="X63" s="676">
        <v>0</v>
      </c>
      <c r="Y63" s="676">
        <v>1.5606540969743423E-3</v>
      </c>
      <c r="Z63" s="676">
        <v>3.1670699050449102E-6</v>
      </c>
      <c r="AA63" s="676">
        <v>1.0817434472605184E-3</v>
      </c>
      <c r="AB63" s="676">
        <v>1.3794996191855E-4</v>
      </c>
      <c r="AC63" s="676">
        <v>7.7090461155273997E-4</v>
      </c>
      <c r="AD63" s="676">
        <v>0</v>
      </c>
      <c r="AE63" s="676">
        <v>7.8980078030590757E-4</v>
      </c>
      <c r="AF63" s="676">
        <v>1.8823784649522665E-4</v>
      </c>
      <c r="AG63" s="676">
        <v>7.0889078446011427E-4</v>
      </c>
      <c r="AH63" s="676">
        <v>1.525336936033906E-4</v>
      </c>
      <c r="AI63" s="676">
        <v>1.8777739842949811E-3</v>
      </c>
      <c r="AJ63" s="676">
        <v>1.0804470649855562E-4</v>
      </c>
      <c r="AK63" s="676">
        <v>2.5918091208812152E-3</v>
      </c>
      <c r="AL63" s="676">
        <v>7.1210064983598148E-4</v>
      </c>
      <c r="AM63" s="676">
        <v>0</v>
      </c>
      <c r="AN63" s="676">
        <v>1.7489060592599329E-5</v>
      </c>
      <c r="AO63" s="676">
        <v>3.7160060874743598E-3</v>
      </c>
      <c r="AP63" s="676">
        <v>0</v>
      </c>
      <c r="AQ63" s="676">
        <v>4.068414457517616E-6</v>
      </c>
      <c r="AR63" s="676">
        <v>6.5725693816855353E-5</v>
      </c>
      <c r="AS63" s="676">
        <v>2.4331022124770912E-5</v>
      </c>
      <c r="AT63" s="676">
        <v>1.4169199653728053E-4</v>
      </c>
      <c r="AU63" s="676">
        <v>2.6581841058311699E-5</v>
      </c>
      <c r="AV63" s="676">
        <v>6.7108529491869643E-4</v>
      </c>
      <c r="AW63" s="676">
        <v>1.3751387074419526E-3</v>
      </c>
      <c r="AX63" s="676">
        <v>8.4735668487720522E-5</v>
      </c>
      <c r="AY63" s="676">
        <v>9.1064200939896492E-4</v>
      </c>
      <c r="AZ63" s="676">
        <v>1.9425621412023477E-3</v>
      </c>
      <c r="BA63" s="676">
        <v>1.8986500598074769E-4</v>
      </c>
      <c r="BB63" s="676">
        <v>1.6014993413497912E-3</v>
      </c>
      <c r="BC63" s="676">
        <v>1.6747668569890587E-4</v>
      </c>
      <c r="BD63" s="676">
        <v>1.016612844688049E-3</v>
      </c>
      <c r="BE63" s="676">
        <v>5.5494565151825888E-4</v>
      </c>
      <c r="BF63" s="676">
        <v>0</v>
      </c>
      <c r="BG63" s="676">
        <v>3.3233632436025255E-4</v>
      </c>
      <c r="BH63" s="676">
        <v>3.7238601052883187E-4</v>
      </c>
      <c r="BI63" s="676">
        <v>8.3825351702019094E-4</v>
      </c>
      <c r="BJ63" s="676">
        <v>2.373663992667103E-4</v>
      </c>
      <c r="BK63" s="676">
        <v>5.3665326924371017E-2</v>
      </c>
      <c r="BL63" s="676">
        <v>1.0293901172372405E-5</v>
      </c>
      <c r="BM63" s="676">
        <v>1.4187979645949736E-3</v>
      </c>
      <c r="BN63" s="676">
        <v>4.4603270374314902E-3</v>
      </c>
      <c r="BO63" s="676">
        <v>2.9953531669630177E-3</v>
      </c>
      <c r="BP63" s="676">
        <v>3.1662904163966871E-3</v>
      </c>
      <c r="BQ63" s="676">
        <v>2.162385620135626E-5</v>
      </c>
      <c r="BR63" s="676">
        <v>1.5274847977075508E-6</v>
      </c>
      <c r="BS63" s="676">
        <v>1.0668776224869296E-3</v>
      </c>
      <c r="BT63" s="676">
        <v>1.7391422601661238E-3</v>
      </c>
      <c r="BU63" s="676">
        <v>1.6763181259574859E-4</v>
      </c>
      <c r="BV63" s="676">
        <v>1.6414894202285111E-4</v>
      </c>
      <c r="BW63" s="676">
        <v>1.7437743465016096E-5</v>
      </c>
      <c r="BX63" s="676">
        <v>1.0922716384472934E-5</v>
      </c>
      <c r="BY63" s="676">
        <v>0</v>
      </c>
      <c r="BZ63" s="676">
        <v>3.7778747050681905E-5</v>
      </c>
      <c r="CA63" s="676">
        <v>1.1439687780528463E-4</v>
      </c>
      <c r="CB63" s="676">
        <v>1.8689190163157556E-5</v>
      </c>
      <c r="CC63" s="676">
        <v>2.3455484352641074E-4</v>
      </c>
      <c r="CD63" s="676">
        <v>1.3468055326771282E-5</v>
      </c>
      <c r="CE63" s="676">
        <v>5.0497611883771327E-5</v>
      </c>
      <c r="CF63" s="676">
        <v>2.9453137701665633E-5</v>
      </c>
      <c r="CG63" s="676">
        <v>1.9079597107720747E-4</v>
      </c>
      <c r="CH63" s="676">
        <v>5.8610253212574507E-5</v>
      </c>
      <c r="CI63" s="676">
        <v>1.4045242588975209E-3</v>
      </c>
      <c r="CJ63" s="676">
        <v>9.3718984691595658E-4</v>
      </c>
      <c r="CK63" s="676">
        <v>1.1474914988953975E-3</v>
      </c>
      <c r="CL63" s="676">
        <v>7.1261111130935598E-4</v>
      </c>
      <c r="CM63" s="676">
        <v>3.2325431163454671E-4</v>
      </c>
      <c r="CN63" s="676">
        <v>1.5624050706670319E-3</v>
      </c>
      <c r="CO63" s="676">
        <v>1.6555817016896705E-3</v>
      </c>
      <c r="CP63" s="676">
        <v>1.5403400313198898E-2</v>
      </c>
      <c r="CQ63" s="676">
        <v>2.2083932692985216E-4</v>
      </c>
      <c r="CR63" s="676">
        <v>2.5339807738218248E-4</v>
      </c>
      <c r="CS63" s="676">
        <v>2.859140251330649E-3</v>
      </c>
      <c r="CT63" s="676">
        <v>1.6108777749341736E-3</v>
      </c>
      <c r="CU63" s="676">
        <v>7.5071177641726746E-3</v>
      </c>
      <c r="CV63" s="676">
        <v>9.2955745183795919E-3</v>
      </c>
      <c r="CW63" s="676">
        <v>1.4173510147280871E-3</v>
      </c>
      <c r="CX63" s="676">
        <v>5.3777985397292607E-4</v>
      </c>
      <c r="CY63" s="676">
        <v>2.2125899003980045E-3</v>
      </c>
      <c r="CZ63" s="676">
        <v>2.2700517663348605E-3</v>
      </c>
      <c r="DA63" s="676">
        <v>1.836629935139385E-3</v>
      </c>
      <c r="DB63" s="676">
        <v>4.037854825152256E-3</v>
      </c>
      <c r="DC63" s="676">
        <v>4.9821469783080628E-3</v>
      </c>
      <c r="DD63" s="676">
        <v>0</v>
      </c>
      <c r="DE63" s="676">
        <v>7.1574716607536171E-3</v>
      </c>
      <c r="DF63" s="676">
        <v>0.12517536811428795</v>
      </c>
      <c r="DG63" s="676">
        <v>2.9383806909082718E-4</v>
      </c>
      <c r="DH63" s="676">
        <v>1.7548676588704025E-3</v>
      </c>
    </row>
    <row r="64" spans="2:112" x14ac:dyDescent="0.15">
      <c r="B64" s="10" t="s">
        <v>202</v>
      </c>
      <c r="C64" s="442" t="s">
        <v>942</v>
      </c>
      <c r="D64" s="347">
        <v>3.6258507942786241E-4</v>
      </c>
      <c r="E64" s="347">
        <v>0</v>
      </c>
      <c r="F64" s="347">
        <v>5.0372917001174318E-6</v>
      </c>
      <c r="G64" s="347">
        <v>3.6485032015615595E-6</v>
      </c>
      <c r="H64" s="347">
        <v>6.78637520511234E-6</v>
      </c>
      <c r="I64" s="347">
        <v>0</v>
      </c>
      <c r="J64" s="347">
        <v>0</v>
      </c>
      <c r="K64" s="347">
        <v>0</v>
      </c>
      <c r="L64" s="347">
        <v>6.1331961661437588E-5</v>
      </c>
      <c r="M64" s="347">
        <v>4.1541134734021604E-3</v>
      </c>
      <c r="N64" s="347">
        <v>0</v>
      </c>
      <c r="O64" s="347">
        <v>2.4691143000137798E-4</v>
      </c>
      <c r="P64" s="347">
        <v>0</v>
      </c>
      <c r="Q64" s="347">
        <v>9.9709169043769811E-3</v>
      </c>
      <c r="R64" s="347">
        <v>0</v>
      </c>
      <c r="S64" s="347">
        <v>7.0053180839270805E-3</v>
      </c>
      <c r="T64" s="347">
        <v>0</v>
      </c>
      <c r="U64" s="347">
        <v>0</v>
      </c>
      <c r="V64" s="347">
        <v>3.3062930186823991E-2</v>
      </c>
      <c r="W64" s="347">
        <v>5.0684736631223673E-3</v>
      </c>
      <c r="X64" s="347">
        <v>0</v>
      </c>
      <c r="Y64" s="347">
        <v>3.7088299290856516E-3</v>
      </c>
      <c r="Z64" s="347">
        <v>0</v>
      </c>
      <c r="AA64" s="347">
        <v>2.6332897194723546E-3</v>
      </c>
      <c r="AB64" s="347">
        <v>3.6302621557513155E-6</v>
      </c>
      <c r="AC64" s="347">
        <v>2.0304774667763126E-6</v>
      </c>
      <c r="AD64" s="347">
        <v>0</v>
      </c>
      <c r="AE64" s="347">
        <v>0</v>
      </c>
      <c r="AF64" s="347">
        <v>5.520712942867421E-3</v>
      </c>
      <c r="AG64" s="347">
        <v>2.5326166354112413E-4</v>
      </c>
      <c r="AH64" s="347">
        <v>0</v>
      </c>
      <c r="AI64" s="347">
        <v>1.3722194500617171E-2</v>
      </c>
      <c r="AJ64" s="347">
        <v>1.2907563084992057E-3</v>
      </c>
      <c r="AK64" s="347">
        <v>7.20370476244926E-3</v>
      </c>
      <c r="AL64" s="347">
        <v>1.4477418170219126E-4</v>
      </c>
      <c r="AM64" s="347">
        <v>2.7616737311706436E-3</v>
      </c>
      <c r="AN64" s="347">
        <v>7.5552741760029102E-4</v>
      </c>
      <c r="AO64" s="347">
        <v>7.696684973201879E-3</v>
      </c>
      <c r="AP64" s="347">
        <v>9.0274566792170334E-4</v>
      </c>
      <c r="AQ64" s="347">
        <v>5.2433725528487039E-2</v>
      </c>
      <c r="AR64" s="347">
        <v>6.9800686833500381E-2</v>
      </c>
      <c r="AS64" s="347">
        <v>0</v>
      </c>
      <c r="AT64" s="347">
        <v>4.7020392001583845E-4</v>
      </c>
      <c r="AU64" s="347">
        <v>0</v>
      </c>
      <c r="AV64" s="347">
        <v>0</v>
      </c>
      <c r="AW64" s="347">
        <v>0</v>
      </c>
      <c r="AX64" s="347">
        <v>4.040003909888476E-5</v>
      </c>
      <c r="AY64" s="347">
        <v>0</v>
      </c>
      <c r="AZ64" s="347">
        <v>0</v>
      </c>
      <c r="BA64" s="347">
        <v>0</v>
      </c>
      <c r="BB64" s="347">
        <v>0</v>
      </c>
      <c r="BC64" s="347">
        <v>0</v>
      </c>
      <c r="BD64" s="347">
        <v>0</v>
      </c>
      <c r="BE64" s="347">
        <v>0</v>
      </c>
      <c r="BF64" s="347">
        <v>0</v>
      </c>
      <c r="BG64" s="347">
        <v>0</v>
      </c>
      <c r="BH64" s="347">
        <v>3.0424884421876186E-4</v>
      </c>
      <c r="BI64" s="347">
        <v>0</v>
      </c>
      <c r="BJ64" s="347">
        <v>0</v>
      </c>
      <c r="BK64" s="347">
        <v>0</v>
      </c>
      <c r="BL64" s="347">
        <v>0</v>
      </c>
      <c r="BM64" s="347">
        <v>0</v>
      </c>
      <c r="BN64" s="347">
        <v>0</v>
      </c>
      <c r="BO64" s="347">
        <v>0</v>
      </c>
      <c r="BP64" s="347">
        <v>0</v>
      </c>
      <c r="BQ64" s="347">
        <v>8.0717403229268528E-3</v>
      </c>
      <c r="BR64" s="347">
        <v>3.3543566157657814E-3</v>
      </c>
      <c r="BS64" s="347">
        <v>0</v>
      </c>
      <c r="BT64" s="347">
        <v>0</v>
      </c>
      <c r="BU64" s="347">
        <v>0</v>
      </c>
      <c r="BV64" s="347">
        <v>0</v>
      </c>
      <c r="BW64" s="347">
        <v>0</v>
      </c>
      <c r="BX64" s="347">
        <v>0</v>
      </c>
      <c r="BY64" s="347">
        <v>0</v>
      </c>
      <c r="BZ64" s="347">
        <v>0</v>
      </c>
      <c r="CA64" s="347">
        <v>2.2100793825546332E-4</v>
      </c>
      <c r="CB64" s="347">
        <v>0</v>
      </c>
      <c r="CC64" s="347">
        <v>0</v>
      </c>
      <c r="CD64" s="347">
        <v>0</v>
      </c>
      <c r="CE64" s="347">
        <v>0</v>
      </c>
      <c r="CF64" s="347">
        <v>0</v>
      </c>
      <c r="CG64" s="347">
        <v>0</v>
      </c>
      <c r="CH64" s="347">
        <v>0</v>
      </c>
      <c r="CI64" s="347">
        <v>0</v>
      </c>
      <c r="CJ64" s="347">
        <v>0</v>
      </c>
      <c r="CK64" s="347">
        <v>0</v>
      </c>
      <c r="CL64" s="347">
        <v>0</v>
      </c>
      <c r="CM64" s="347">
        <v>0</v>
      </c>
      <c r="CN64" s="347">
        <v>0</v>
      </c>
      <c r="CO64" s="347">
        <v>0</v>
      </c>
      <c r="CP64" s="347">
        <v>0</v>
      </c>
      <c r="CQ64" s="347">
        <v>0</v>
      </c>
      <c r="CR64" s="347">
        <v>0</v>
      </c>
      <c r="CS64" s="347">
        <v>0</v>
      </c>
      <c r="CT64" s="347">
        <v>0</v>
      </c>
      <c r="CU64" s="347">
        <v>0</v>
      </c>
      <c r="CV64" s="347">
        <v>0</v>
      </c>
      <c r="CW64" s="347">
        <v>0</v>
      </c>
      <c r="CX64" s="347">
        <v>0</v>
      </c>
      <c r="CY64" s="347">
        <v>0</v>
      </c>
      <c r="CZ64" s="347">
        <v>0</v>
      </c>
      <c r="DA64" s="347">
        <v>8.7106530000485356E-5</v>
      </c>
      <c r="DB64" s="347">
        <v>0</v>
      </c>
      <c r="DC64" s="347">
        <v>0</v>
      </c>
      <c r="DD64" s="347">
        <v>0</v>
      </c>
      <c r="DE64" s="347">
        <v>0</v>
      </c>
      <c r="DF64" s="347">
        <v>0</v>
      </c>
      <c r="DG64" s="347">
        <v>0</v>
      </c>
      <c r="DH64" s="347">
        <v>5.0993942318951148E-4</v>
      </c>
    </row>
    <row r="65" spans="2:112" x14ac:dyDescent="0.15">
      <c r="B65" s="10" t="s">
        <v>203</v>
      </c>
      <c r="C65" s="442" t="s">
        <v>943</v>
      </c>
      <c r="D65" s="347">
        <v>0</v>
      </c>
      <c r="E65" s="347">
        <v>0</v>
      </c>
      <c r="F65" s="347">
        <v>0</v>
      </c>
      <c r="G65" s="347">
        <v>0</v>
      </c>
      <c r="H65" s="347">
        <v>0</v>
      </c>
      <c r="I65" s="347">
        <v>0</v>
      </c>
      <c r="J65" s="347">
        <v>0</v>
      </c>
      <c r="K65" s="347">
        <v>0</v>
      </c>
      <c r="L65" s="347">
        <v>0</v>
      </c>
      <c r="M65" s="347">
        <v>0</v>
      </c>
      <c r="N65" s="347">
        <v>0</v>
      </c>
      <c r="O65" s="347">
        <v>0</v>
      </c>
      <c r="P65" s="347">
        <v>0</v>
      </c>
      <c r="Q65" s="347">
        <v>0</v>
      </c>
      <c r="R65" s="347">
        <v>0</v>
      </c>
      <c r="S65" s="347">
        <v>0</v>
      </c>
      <c r="T65" s="347">
        <v>0</v>
      </c>
      <c r="U65" s="347">
        <v>0</v>
      </c>
      <c r="V65" s="347">
        <v>0</v>
      </c>
      <c r="W65" s="347">
        <v>0</v>
      </c>
      <c r="X65" s="347">
        <v>0</v>
      </c>
      <c r="Y65" s="347">
        <v>0</v>
      </c>
      <c r="Z65" s="347">
        <v>0</v>
      </c>
      <c r="AA65" s="347">
        <v>0</v>
      </c>
      <c r="AB65" s="347">
        <v>0</v>
      </c>
      <c r="AC65" s="347">
        <v>0</v>
      </c>
      <c r="AD65" s="347">
        <v>0</v>
      </c>
      <c r="AE65" s="347">
        <v>0</v>
      </c>
      <c r="AF65" s="347">
        <v>0</v>
      </c>
      <c r="AG65" s="347">
        <v>0</v>
      </c>
      <c r="AH65" s="347">
        <v>0</v>
      </c>
      <c r="AI65" s="347">
        <v>0</v>
      </c>
      <c r="AJ65" s="347">
        <v>0</v>
      </c>
      <c r="AK65" s="347">
        <v>0</v>
      </c>
      <c r="AL65" s="347">
        <v>0</v>
      </c>
      <c r="AM65" s="347">
        <v>0</v>
      </c>
      <c r="AN65" s="347">
        <v>0</v>
      </c>
      <c r="AO65" s="347">
        <v>0</v>
      </c>
      <c r="AP65" s="347">
        <v>0</v>
      </c>
      <c r="AQ65" s="347">
        <v>0</v>
      </c>
      <c r="AR65" s="347">
        <v>0</v>
      </c>
      <c r="AS65" s="347">
        <v>0</v>
      </c>
      <c r="AT65" s="347">
        <v>0</v>
      </c>
      <c r="AU65" s="347">
        <v>0</v>
      </c>
      <c r="AV65" s="347">
        <v>0</v>
      </c>
      <c r="AW65" s="347">
        <v>0</v>
      </c>
      <c r="AX65" s="347">
        <v>0</v>
      </c>
      <c r="AY65" s="347">
        <v>0</v>
      </c>
      <c r="AZ65" s="347">
        <v>0</v>
      </c>
      <c r="BA65" s="347">
        <v>0</v>
      </c>
      <c r="BB65" s="347">
        <v>0</v>
      </c>
      <c r="BC65" s="347">
        <v>0</v>
      </c>
      <c r="BD65" s="347">
        <v>0</v>
      </c>
      <c r="BE65" s="347">
        <v>0</v>
      </c>
      <c r="BF65" s="347">
        <v>0</v>
      </c>
      <c r="BG65" s="347">
        <v>0</v>
      </c>
      <c r="BH65" s="347">
        <v>0</v>
      </c>
      <c r="BI65" s="347">
        <v>0</v>
      </c>
      <c r="BJ65" s="347">
        <v>0</v>
      </c>
      <c r="BK65" s="347">
        <v>0</v>
      </c>
      <c r="BL65" s="347">
        <v>0</v>
      </c>
      <c r="BM65" s="347">
        <v>0</v>
      </c>
      <c r="BN65" s="347">
        <v>0</v>
      </c>
      <c r="BO65" s="347">
        <v>0</v>
      </c>
      <c r="BP65" s="347">
        <v>0</v>
      </c>
      <c r="BQ65" s="347">
        <v>0</v>
      </c>
      <c r="BR65" s="347">
        <v>0</v>
      </c>
      <c r="BS65" s="347">
        <v>0</v>
      </c>
      <c r="BT65" s="347">
        <v>0</v>
      </c>
      <c r="BU65" s="347">
        <v>0</v>
      </c>
      <c r="BV65" s="347">
        <v>0</v>
      </c>
      <c r="BW65" s="347">
        <v>0</v>
      </c>
      <c r="BX65" s="347">
        <v>0</v>
      </c>
      <c r="BY65" s="347">
        <v>0</v>
      </c>
      <c r="BZ65" s="347">
        <v>0</v>
      </c>
      <c r="CA65" s="347">
        <v>0</v>
      </c>
      <c r="CB65" s="347">
        <v>0</v>
      </c>
      <c r="CC65" s="347">
        <v>0</v>
      </c>
      <c r="CD65" s="347">
        <v>0</v>
      </c>
      <c r="CE65" s="347">
        <v>0</v>
      </c>
      <c r="CF65" s="347">
        <v>0</v>
      </c>
      <c r="CG65" s="347">
        <v>0</v>
      </c>
      <c r="CH65" s="347">
        <v>0</v>
      </c>
      <c r="CI65" s="347">
        <v>0</v>
      </c>
      <c r="CJ65" s="347">
        <v>0</v>
      </c>
      <c r="CK65" s="347">
        <v>0</v>
      </c>
      <c r="CL65" s="347">
        <v>0</v>
      </c>
      <c r="CM65" s="347">
        <v>0</v>
      </c>
      <c r="CN65" s="347">
        <v>0</v>
      </c>
      <c r="CO65" s="347">
        <v>0</v>
      </c>
      <c r="CP65" s="347">
        <v>0</v>
      </c>
      <c r="CQ65" s="347">
        <v>0</v>
      </c>
      <c r="CR65" s="347">
        <v>0</v>
      </c>
      <c r="CS65" s="347">
        <v>0</v>
      </c>
      <c r="CT65" s="347">
        <v>0</v>
      </c>
      <c r="CU65" s="347">
        <v>0</v>
      </c>
      <c r="CV65" s="347">
        <v>0</v>
      </c>
      <c r="CW65" s="347">
        <v>0</v>
      </c>
      <c r="CX65" s="347">
        <v>0</v>
      </c>
      <c r="CY65" s="347">
        <v>0</v>
      </c>
      <c r="CZ65" s="347">
        <v>0</v>
      </c>
      <c r="DA65" s="347">
        <v>0</v>
      </c>
      <c r="DB65" s="347">
        <v>0</v>
      </c>
      <c r="DC65" s="347">
        <v>0</v>
      </c>
      <c r="DD65" s="347">
        <v>0</v>
      </c>
      <c r="DE65" s="347">
        <v>0</v>
      </c>
      <c r="DF65" s="347">
        <v>0</v>
      </c>
      <c r="DG65" s="347">
        <v>0</v>
      </c>
      <c r="DH65" s="347">
        <v>0</v>
      </c>
    </row>
    <row r="66" spans="2:112" x14ac:dyDescent="0.15">
      <c r="B66" s="10" t="s">
        <v>204</v>
      </c>
      <c r="C66" s="442" t="s">
        <v>944</v>
      </c>
      <c r="D66" s="347">
        <v>3.5599547608040666E-3</v>
      </c>
      <c r="E66" s="347">
        <v>2.4879570997313923E-3</v>
      </c>
      <c r="F66" s="347">
        <v>6.0170449357902726E-3</v>
      </c>
      <c r="G66" s="347">
        <v>2.6731366790107693E-4</v>
      </c>
      <c r="H66" s="347">
        <v>4.3292393549854586E-4</v>
      </c>
      <c r="I66" s="347">
        <v>2.7842227378190253E-3</v>
      </c>
      <c r="J66" s="347">
        <v>2.1282511978097194E-3</v>
      </c>
      <c r="K66" s="347">
        <v>5.7851712622570184E-4</v>
      </c>
      <c r="L66" s="347">
        <v>3.326439600034458E-4</v>
      </c>
      <c r="M66" s="347">
        <v>5.4669787894396412E-4</v>
      </c>
      <c r="N66" s="347">
        <v>0</v>
      </c>
      <c r="O66" s="347">
        <v>3.7313337264108658E-3</v>
      </c>
      <c r="P66" s="347">
        <v>1.9706173250510161E-3</v>
      </c>
      <c r="Q66" s="347">
        <v>5.2838014716987769E-4</v>
      </c>
      <c r="R66" s="347">
        <v>2.1713865721006672E-3</v>
      </c>
      <c r="S66" s="347">
        <v>7.8444586607283838E-3</v>
      </c>
      <c r="T66" s="347">
        <v>3.4955381742743266E-3</v>
      </c>
      <c r="U66" s="347">
        <v>1.5683460315347509E-3</v>
      </c>
      <c r="V66" s="347">
        <v>2.3660275319567353E-3</v>
      </c>
      <c r="W66" s="347">
        <v>2.8105981803872842E-3</v>
      </c>
      <c r="X66" s="347">
        <v>0</v>
      </c>
      <c r="Y66" s="347">
        <v>5.2547036050502585E-3</v>
      </c>
      <c r="Z66" s="347">
        <v>6.5818046766643323E-3</v>
      </c>
      <c r="AA66" s="347">
        <v>8.8750092576591697E-3</v>
      </c>
      <c r="AB66" s="347">
        <v>1.2930993798786186E-3</v>
      </c>
      <c r="AC66" s="347">
        <v>1.8924049990355232E-3</v>
      </c>
      <c r="AD66" s="347">
        <v>1.7736786094359701E-4</v>
      </c>
      <c r="AE66" s="347">
        <v>5.1574422539101611E-3</v>
      </c>
      <c r="AF66" s="347">
        <v>3.8503014597206903E-3</v>
      </c>
      <c r="AG66" s="347">
        <v>2.8591457997062045E-3</v>
      </c>
      <c r="AH66" s="347">
        <v>2.3315864593661134E-3</v>
      </c>
      <c r="AI66" s="347">
        <v>4.7535257504530293E-3</v>
      </c>
      <c r="AJ66" s="347">
        <v>3.7402142842216045E-3</v>
      </c>
      <c r="AK66" s="347">
        <v>4.1354601414060567E-3</v>
      </c>
      <c r="AL66" s="347">
        <v>4.4915307103704219E-3</v>
      </c>
      <c r="AM66" s="347">
        <v>1.7205952139141348E-2</v>
      </c>
      <c r="AN66" s="347">
        <v>2.4939400405046643E-3</v>
      </c>
      <c r="AO66" s="347">
        <v>5.5290147555085026E-3</v>
      </c>
      <c r="AP66" s="347">
        <v>3.4898826430631701E-3</v>
      </c>
      <c r="AQ66" s="347">
        <v>6.6986444043027555E-3</v>
      </c>
      <c r="AR66" s="347">
        <v>2.271644292545063E-3</v>
      </c>
      <c r="AS66" s="347">
        <v>4.5484699007365863E-3</v>
      </c>
      <c r="AT66" s="347">
        <v>3.3913882321885396E-3</v>
      </c>
      <c r="AU66" s="347">
        <v>2.1132563641357801E-3</v>
      </c>
      <c r="AV66" s="347">
        <v>1.3562118962405405E-3</v>
      </c>
      <c r="AW66" s="347">
        <v>1.7418905878591384E-3</v>
      </c>
      <c r="AX66" s="347">
        <v>1.266537209841578E-3</v>
      </c>
      <c r="AY66" s="347">
        <v>4.1752077034707263E-3</v>
      </c>
      <c r="AZ66" s="347">
        <v>1.9751586362760252E-3</v>
      </c>
      <c r="BA66" s="347">
        <v>1.2910820406690842E-3</v>
      </c>
      <c r="BB66" s="347">
        <v>1.2673735794854464E-3</v>
      </c>
      <c r="BC66" s="347">
        <v>2.3716541267538578E-3</v>
      </c>
      <c r="BD66" s="347">
        <v>1.2053650666659602E-4</v>
      </c>
      <c r="BE66" s="347">
        <v>1.5200685237239267E-3</v>
      </c>
      <c r="BF66" s="347">
        <v>0</v>
      </c>
      <c r="BG66" s="347">
        <v>9.9700897308075765E-4</v>
      </c>
      <c r="BH66" s="347">
        <v>5.6623078313288128E-4</v>
      </c>
      <c r="BI66" s="347">
        <v>3.6628034113273564E-3</v>
      </c>
      <c r="BJ66" s="347">
        <v>1.6344606731513963E-3</v>
      </c>
      <c r="BK66" s="347">
        <v>1.7073511198165627E-3</v>
      </c>
      <c r="BL66" s="347">
        <v>2.2852460602666738E-4</v>
      </c>
      <c r="BM66" s="347">
        <v>6.4942468217579633E-4</v>
      </c>
      <c r="BN66" s="347">
        <v>1.113870101325972E-3</v>
      </c>
      <c r="BO66" s="347">
        <v>3.9979744729663926E-4</v>
      </c>
      <c r="BP66" s="347">
        <v>2.7060831338916258E-4</v>
      </c>
      <c r="BQ66" s="347">
        <v>1.0797379697425013E-2</v>
      </c>
      <c r="BR66" s="347">
        <v>4.0424885171330333E-2</v>
      </c>
      <c r="BS66" s="347">
        <v>3.4208171217565142E-2</v>
      </c>
      <c r="BT66" s="347">
        <v>2.5385804193019147E-3</v>
      </c>
      <c r="BU66" s="347">
        <v>2.8694317840458313E-3</v>
      </c>
      <c r="BV66" s="347">
        <v>2.8742574890786108E-3</v>
      </c>
      <c r="BW66" s="347">
        <v>4.0852336682896404E-3</v>
      </c>
      <c r="BX66" s="347">
        <v>1.1960117435906465E-2</v>
      </c>
      <c r="BY66" s="347">
        <v>1.1914244449585165E-2</v>
      </c>
      <c r="BZ66" s="347">
        <v>1.4187636733306086E-2</v>
      </c>
      <c r="CA66" s="347">
        <v>5.7034526958324298E-4</v>
      </c>
      <c r="CB66" s="347">
        <v>1.4297600557789057E-2</v>
      </c>
      <c r="CC66" s="347">
        <v>2.2397809991911901E-3</v>
      </c>
      <c r="CD66" s="347">
        <v>3.418814044488095E-5</v>
      </c>
      <c r="CE66" s="347">
        <v>6.8592589475456058E-4</v>
      </c>
      <c r="CF66" s="347">
        <v>9.2365039832423435E-3</v>
      </c>
      <c r="CG66" s="347">
        <v>1.7514392454279996E-2</v>
      </c>
      <c r="CH66" s="347">
        <v>1.4701405180820772E-3</v>
      </c>
      <c r="CI66" s="347">
        <v>4.2266846038907834E-3</v>
      </c>
      <c r="CJ66" s="347">
        <v>1.2612932508425169E-2</v>
      </c>
      <c r="CK66" s="347">
        <v>7.3915203320517524E-4</v>
      </c>
      <c r="CL66" s="347">
        <v>5.1467151018602109E-3</v>
      </c>
      <c r="CM66" s="347">
        <v>1.1288326990149438E-3</v>
      </c>
      <c r="CN66" s="347">
        <v>6.4975654377501229E-3</v>
      </c>
      <c r="CO66" s="347">
        <v>7.30997911329586E-3</v>
      </c>
      <c r="CP66" s="347">
        <v>3.1195329601255437E-3</v>
      </c>
      <c r="CQ66" s="347">
        <v>1.9609786110080306E-3</v>
      </c>
      <c r="CR66" s="347">
        <v>2.3442758840637352E-3</v>
      </c>
      <c r="CS66" s="347">
        <v>4.1309344266026058E-3</v>
      </c>
      <c r="CT66" s="347">
        <v>1.960480441146991E-3</v>
      </c>
      <c r="CU66" s="347">
        <v>1.7388409086276134E-3</v>
      </c>
      <c r="CV66" s="347">
        <v>2.1190644189197881E-3</v>
      </c>
      <c r="CW66" s="347">
        <v>1.8574633498523346E-4</v>
      </c>
      <c r="CX66" s="347">
        <v>4.0952463829116355E-4</v>
      </c>
      <c r="CY66" s="347">
        <v>9.5846491242175785E-4</v>
      </c>
      <c r="CZ66" s="347">
        <v>2.0662191408132992E-3</v>
      </c>
      <c r="DA66" s="347">
        <v>1.2844998911971941E-3</v>
      </c>
      <c r="DB66" s="347">
        <v>2.3906939881055121E-3</v>
      </c>
      <c r="DC66" s="347">
        <v>4.1057259134311391E-3</v>
      </c>
      <c r="DD66" s="347">
        <v>6.5160675155165435E-4</v>
      </c>
      <c r="DE66" s="347">
        <v>2.7548908834693852E-3</v>
      </c>
      <c r="DF66" s="347">
        <v>0</v>
      </c>
      <c r="DG66" s="347">
        <v>0</v>
      </c>
      <c r="DH66" s="347">
        <v>3.7286983240881612E-3</v>
      </c>
    </row>
    <row r="67" spans="2:112" x14ac:dyDescent="0.15">
      <c r="B67" s="10" t="s">
        <v>205</v>
      </c>
      <c r="C67" s="442" t="s">
        <v>945</v>
      </c>
      <c r="D67" s="347">
        <v>0</v>
      </c>
      <c r="E67" s="347">
        <v>0</v>
      </c>
      <c r="F67" s="347">
        <v>0</v>
      </c>
      <c r="G67" s="347">
        <v>0</v>
      </c>
      <c r="H67" s="347">
        <v>0</v>
      </c>
      <c r="I67" s="347">
        <v>0</v>
      </c>
      <c r="J67" s="347">
        <v>0</v>
      </c>
      <c r="K67" s="347">
        <v>0</v>
      </c>
      <c r="L67" s="347">
        <v>0</v>
      </c>
      <c r="M67" s="347">
        <v>0</v>
      </c>
      <c r="N67" s="347">
        <v>0</v>
      </c>
      <c r="O67" s="347">
        <v>0</v>
      </c>
      <c r="P67" s="347">
        <v>0</v>
      </c>
      <c r="Q67" s="347">
        <v>0</v>
      </c>
      <c r="R67" s="347">
        <v>0</v>
      </c>
      <c r="S67" s="347">
        <v>0</v>
      </c>
      <c r="T67" s="347">
        <v>0</v>
      </c>
      <c r="U67" s="347">
        <v>0</v>
      </c>
      <c r="V67" s="347">
        <v>0</v>
      </c>
      <c r="W67" s="347">
        <v>0</v>
      </c>
      <c r="X67" s="347">
        <v>0</v>
      </c>
      <c r="Y67" s="347">
        <v>0</v>
      </c>
      <c r="Z67" s="347">
        <v>0</v>
      </c>
      <c r="AA67" s="347">
        <v>0</v>
      </c>
      <c r="AB67" s="347">
        <v>0</v>
      </c>
      <c r="AC67" s="347">
        <v>0</v>
      </c>
      <c r="AD67" s="347">
        <v>0</v>
      </c>
      <c r="AE67" s="347">
        <v>0</v>
      </c>
      <c r="AF67" s="347">
        <v>0</v>
      </c>
      <c r="AG67" s="347">
        <v>0</v>
      </c>
      <c r="AH67" s="347">
        <v>0</v>
      </c>
      <c r="AI67" s="347">
        <v>0</v>
      </c>
      <c r="AJ67" s="347">
        <v>0</v>
      </c>
      <c r="AK67" s="347">
        <v>0</v>
      </c>
      <c r="AL67" s="347">
        <v>0</v>
      </c>
      <c r="AM67" s="347">
        <v>0</v>
      </c>
      <c r="AN67" s="347">
        <v>0</v>
      </c>
      <c r="AO67" s="347">
        <v>0</v>
      </c>
      <c r="AP67" s="347">
        <v>0</v>
      </c>
      <c r="AQ67" s="347">
        <v>0</v>
      </c>
      <c r="AR67" s="347">
        <v>0</v>
      </c>
      <c r="AS67" s="347">
        <v>0</v>
      </c>
      <c r="AT67" s="347">
        <v>0</v>
      </c>
      <c r="AU67" s="347">
        <v>0</v>
      </c>
      <c r="AV67" s="347">
        <v>0</v>
      </c>
      <c r="AW67" s="347">
        <v>0</v>
      </c>
      <c r="AX67" s="347">
        <v>0</v>
      </c>
      <c r="AY67" s="347">
        <v>0</v>
      </c>
      <c r="AZ67" s="347">
        <v>0</v>
      </c>
      <c r="BA67" s="347">
        <v>0</v>
      </c>
      <c r="BB67" s="347">
        <v>0</v>
      </c>
      <c r="BC67" s="347">
        <v>0</v>
      </c>
      <c r="BD67" s="347">
        <v>0</v>
      </c>
      <c r="BE67" s="347">
        <v>0</v>
      </c>
      <c r="BF67" s="347">
        <v>0</v>
      </c>
      <c r="BG67" s="347">
        <v>0</v>
      </c>
      <c r="BH67" s="347">
        <v>0</v>
      </c>
      <c r="BI67" s="347">
        <v>0</v>
      </c>
      <c r="BJ67" s="347">
        <v>0</v>
      </c>
      <c r="BK67" s="347">
        <v>0</v>
      </c>
      <c r="BL67" s="347">
        <v>0</v>
      </c>
      <c r="BM67" s="347">
        <v>0</v>
      </c>
      <c r="BN67" s="347">
        <v>0</v>
      </c>
      <c r="BO67" s="347">
        <v>0</v>
      </c>
      <c r="BP67" s="347">
        <v>0</v>
      </c>
      <c r="BQ67" s="347">
        <v>0</v>
      </c>
      <c r="BR67" s="347">
        <v>0</v>
      </c>
      <c r="BS67" s="347">
        <v>0</v>
      </c>
      <c r="BT67" s="347">
        <v>0</v>
      </c>
      <c r="BU67" s="347">
        <v>0</v>
      </c>
      <c r="BV67" s="347">
        <v>0</v>
      </c>
      <c r="BW67" s="347">
        <v>0</v>
      </c>
      <c r="BX67" s="347">
        <v>0</v>
      </c>
      <c r="BY67" s="347">
        <v>0</v>
      </c>
      <c r="BZ67" s="347">
        <v>0</v>
      </c>
      <c r="CA67" s="347">
        <v>0</v>
      </c>
      <c r="CB67" s="347">
        <v>0</v>
      </c>
      <c r="CC67" s="347">
        <v>0</v>
      </c>
      <c r="CD67" s="347">
        <v>0</v>
      </c>
      <c r="CE67" s="347">
        <v>0</v>
      </c>
      <c r="CF67" s="347">
        <v>0</v>
      </c>
      <c r="CG67" s="347">
        <v>0</v>
      </c>
      <c r="CH67" s="347">
        <v>0</v>
      </c>
      <c r="CI67" s="347">
        <v>0</v>
      </c>
      <c r="CJ67" s="347">
        <v>0</v>
      </c>
      <c r="CK67" s="347">
        <v>0</v>
      </c>
      <c r="CL67" s="347">
        <v>0</v>
      </c>
      <c r="CM67" s="347">
        <v>0</v>
      </c>
      <c r="CN67" s="347">
        <v>0</v>
      </c>
      <c r="CO67" s="347">
        <v>0</v>
      </c>
      <c r="CP67" s="347">
        <v>0</v>
      </c>
      <c r="CQ67" s="347">
        <v>0</v>
      </c>
      <c r="CR67" s="347">
        <v>0</v>
      </c>
      <c r="CS67" s="347">
        <v>0</v>
      </c>
      <c r="CT67" s="347">
        <v>0</v>
      </c>
      <c r="CU67" s="347">
        <v>0</v>
      </c>
      <c r="CV67" s="347">
        <v>0</v>
      </c>
      <c r="CW67" s="347">
        <v>0</v>
      </c>
      <c r="CX67" s="347">
        <v>0</v>
      </c>
      <c r="CY67" s="347">
        <v>0</v>
      </c>
      <c r="CZ67" s="347">
        <v>0</v>
      </c>
      <c r="DA67" s="347">
        <v>0</v>
      </c>
      <c r="DB67" s="347">
        <v>0</v>
      </c>
      <c r="DC67" s="347">
        <v>0</v>
      </c>
      <c r="DD67" s="347">
        <v>0</v>
      </c>
      <c r="DE67" s="347">
        <v>0</v>
      </c>
      <c r="DF67" s="347">
        <v>0</v>
      </c>
      <c r="DG67" s="347">
        <v>0</v>
      </c>
      <c r="DH67" s="347">
        <v>0</v>
      </c>
    </row>
    <row r="68" spans="2:112" x14ac:dyDescent="0.15">
      <c r="B68" s="10" t="s">
        <v>206</v>
      </c>
      <c r="C68" s="442" t="s">
        <v>946</v>
      </c>
      <c r="D68" s="347">
        <v>0</v>
      </c>
      <c r="E68" s="347">
        <v>0</v>
      </c>
      <c r="F68" s="347">
        <v>0</v>
      </c>
      <c r="G68" s="347">
        <v>0</v>
      </c>
      <c r="H68" s="347">
        <v>0</v>
      </c>
      <c r="I68" s="347">
        <v>0</v>
      </c>
      <c r="J68" s="347">
        <v>0</v>
      </c>
      <c r="K68" s="347">
        <v>0</v>
      </c>
      <c r="L68" s="347">
        <v>0</v>
      </c>
      <c r="M68" s="347">
        <v>0</v>
      </c>
      <c r="N68" s="347">
        <v>0</v>
      </c>
      <c r="O68" s="347">
        <v>0</v>
      </c>
      <c r="P68" s="347">
        <v>0</v>
      </c>
      <c r="Q68" s="347">
        <v>0</v>
      </c>
      <c r="R68" s="347">
        <v>0</v>
      </c>
      <c r="S68" s="347">
        <v>0</v>
      </c>
      <c r="T68" s="347">
        <v>0</v>
      </c>
      <c r="U68" s="347">
        <v>0</v>
      </c>
      <c r="V68" s="347">
        <v>0</v>
      </c>
      <c r="W68" s="347">
        <v>0</v>
      </c>
      <c r="X68" s="347">
        <v>0</v>
      </c>
      <c r="Y68" s="347">
        <v>0</v>
      </c>
      <c r="Z68" s="347">
        <v>0</v>
      </c>
      <c r="AA68" s="347">
        <v>0</v>
      </c>
      <c r="AB68" s="347">
        <v>0</v>
      </c>
      <c r="AC68" s="347">
        <v>0</v>
      </c>
      <c r="AD68" s="347">
        <v>0</v>
      </c>
      <c r="AE68" s="347">
        <v>0</v>
      </c>
      <c r="AF68" s="347">
        <v>0</v>
      </c>
      <c r="AG68" s="347">
        <v>0</v>
      </c>
      <c r="AH68" s="347">
        <v>0</v>
      </c>
      <c r="AI68" s="347">
        <v>0</v>
      </c>
      <c r="AJ68" s="347">
        <v>0</v>
      </c>
      <c r="AK68" s="347">
        <v>0</v>
      </c>
      <c r="AL68" s="347">
        <v>0</v>
      </c>
      <c r="AM68" s="347">
        <v>0</v>
      </c>
      <c r="AN68" s="347">
        <v>0</v>
      </c>
      <c r="AO68" s="347">
        <v>0</v>
      </c>
      <c r="AP68" s="347">
        <v>0</v>
      </c>
      <c r="AQ68" s="347">
        <v>0</v>
      </c>
      <c r="AR68" s="347">
        <v>0</v>
      </c>
      <c r="AS68" s="347">
        <v>0</v>
      </c>
      <c r="AT68" s="347">
        <v>0</v>
      </c>
      <c r="AU68" s="347">
        <v>0</v>
      </c>
      <c r="AV68" s="347">
        <v>0</v>
      </c>
      <c r="AW68" s="347">
        <v>0</v>
      </c>
      <c r="AX68" s="347">
        <v>0</v>
      </c>
      <c r="AY68" s="347">
        <v>0</v>
      </c>
      <c r="AZ68" s="347">
        <v>0</v>
      </c>
      <c r="BA68" s="347">
        <v>0</v>
      </c>
      <c r="BB68" s="347">
        <v>0</v>
      </c>
      <c r="BC68" s="347">
        <v>0</v>
      </c>
      <c r="BD68" s="347">
        <v>0</v>
      </c>
      <c r="BE68" s="347">
        <v>0</v>
      </c>
      <c r="BF68" s="347">
        <v>0</v>
      </c>
      <c r="BG68" s="347">
        <v>0</v>
      </c>
      <c r="BH68" s="347">
        <v>0</v>
      </c>
      <c r="BI68" s="347">
        <v>0</v>
      </c>
      <c r="BJ68" s="347">
        <v>0</v>
      </c>
      <c r="BK68" s="347">
        <v>0</v>
      </c>
      <c r="BL68" s="347">
        <v>0</v>
      </c>
      <c r="BM68" s="347">
        <v>0</v>
      </c>
      <c r="BN68" s="347">
        <v>0</v>
      </c>
      <c r="BO68" s="347">
        <v>0</v>
      </c>
      <c r="BP68" s="347">
        <v>0</v>
      </c>
      <c r="BQ68" s="347">
        <v>0</v>
      </c>
      <c r="BR68" s="347">
        <v>0</v>
      </c>
      <c r="BS68" s="347">
        <v>0</v>
      </c>
      <c r="BT68" s="347">
        <v>0</v>
      </c>
      <c r="BU68" s="347">
        <v>0</v>
      </c>
      <c r="BV68" s="347">
        <v>0</v>
      </c>
      <c r="BW68" s="347">
        <v>0</v>
      </c>
      <c r="BX68" s="347">
        <v>0</v>
      </c>
      <c r="BY68" s="347">
        <v>0</v>
      </c>
      <c r="BZ68" s="347">
        <v>0</v>
      </c>
      <c r="CA68" s="347">
        <v>0</v>
      </c>
      <c r="CB68" s="347">
        <v>0</v>
      </c>
      <c r="CC68" s="347">
        <v>0</v>
      </c>
      <c r="CD68" s="347">
        <v>0</v>
      </c>
      <c r="CE68" s="347">
        <v>0</v>
      </c>
      <c r="CF68" s="347">
        <v>0</v>
      </c>
      <c r="CG68" s="347">
        <v>0</v>
      </c>
      <c r="CH68" s="347">
        <v>0</v>
      </c>
      <c r="CI68" s="347">
        <v>0</v>
      </c>
      <c r="CJ68" s="347">
        <v>0</v>
      </c>
      <c r="CK68" s="347">
        <v>0</v>
      </c>
      <c r="CL68" s="347">
        <v>0</v>
      </c>
      <c r="CM68" s="347">
        <v>0</v>
      </c>
      <c r="CN68" s="347">
        <v>0</v>
      </c>
      <c r="CO68" s="347">
        <v>0</v>
      </c>
      <c r="CP68" s="347">
        <v>0</v>
      </c>
      <c r="CQ68" s="347">
        <v>0</v>
      </c>
      <c r="CR68" s="347">
        <v>0</v>
      </c>
      <c r="CS68" s="347">
        <v>0</v>
      </c>
      <c r="CT68" s="347">
        <v>0</v>
      </c>
      <c r="CU68" s="347">
        <v>0</v>
      </c>
      <c r="CV68" s="347">
        <v>0</v>
      </c>
      <c r="CW68" s="347">
        <v>0</v>
      </c>
      <c r="CX68" s="347">
        <v>0</v>
      </c>
      <c r="CY68" s="347">
        <v>0</v>
      </c>
      <c r="CZ68" s="347">
        <v>0</v>
      </c>
      <c r="DA68" s="347">
        <v>0</v>
      </c>
      <c r="DB68" s="347">
        <v>0</v>
      </c>
      <c r="DC68" s="347">
        <v>0</v>
      </c>
      <c r="DD68" s="347">
        <v>0</v>
      </c>
      <c r="DE68" s="347">
        <v>0</v>
      </c>
      <c r="DF68" s="347">
        <v>0</v>
      </c>
      <c r="DG68" s="347">
        <v>0</v>
      </c>
      <c r="DH68" s="347">
        <v>0</v>
      </c>
    </row>
    <row r="69" spans="2:112" x14ac:dyDescent="0.15">
      <c r="B69" s="12" t="s">
        <v>207</v>
      </c>
      <c r="C69" s="7" t="s">
        <v>816</v>
      </c>
      <c r="D69" s="673">
        <v>1.1297796491553972E-2</v>
      </c>
      <c r="E69" s="673">
        <v>2.1175018595402089E-2</v>
      </c>
      <c r="F69" s="673">
        <v>5.2803410246480977E-2</v>
      </c>
      <c r="G69" s="673">
        <v>5.7612297888124733E-3</v>
      </c>
      <c r="H69" s="673">
        <v>1.7106813801521459E-2</v>
      </c>
      <c r="I69" s="673">
        <v>7.1925754060324823E-2</v>
      </c>
      <c r="J69" s="673">
        <v>1.5667778918548939E-2</v>
      </c>
      <c r="K69" s="673">
        <v>8.128278103985297E-3</v>
      </c>
      <c r="L69" s="673">
        <v>1.4636490301122766E-2</v>
      </c>
      <c r="M69" s="673">
        <v>5.1571394132285077E-3</v>
      </c>
      <c r="N69" s="673">
        <v>0</v>
      </c>
      <c r="O69" s="673">
        <v>6.7068213636785085E-2</v>
      </c>
      <c r="P69" s="673">
        <v>1.4852950113216919E-2</v>
      </c>
      <c r="Q69" s="673">
        <v>2.1874526038728966E-2</v>
      </c>
      <c r="R69" s="673">
        <v>9.9559193602244515E-3</v>
      </c>
      <c r="S69" s="673">
        <v>0.12870430509230546</v>
      </c>
      <c r="T69" s="673">
        <v>1.4574884186352076E-2</v>
      </c>
      <c r="U69" s="673">
        <v>2.1723907438647865E-2</v>
      </c>
      <c r="V69" s="673">
        <v>0.11143887250081941</v>
      </c>
      <c r="W69" s="673">
        <v>0.11805915372738698</v>
      </c>
      <c r="X69" s="673">
        <v>0</v>
      </c>
      <c r="Y69" s="673">
        <v>3.2541208341647324E-2</v>
      </c>
      <c r="Z69" s="673">
        <v>3.3167878563560668E-2</v>
      </c>
      <c r="AA69" s="673">
        <v>3.5814984465834934E-2</v>
      </c>
      <c r="AB69" s="673">
        <v>4.3096294155786169E-2</v>
      </c>
      <c r="AC69" s="673">
        <v>5.5274560035014457E-2</v>
      </c>
      <c r="AD69" s="673">
        <v>3.7247250798155373E-3</v>
      </c>
      <c r="AE69" s="673">
        <v>3.038575078548493E-2</v>
      </c>
      <c r="AF69" s="673">
        <v>3.7122138445745627E-2</v>
      </c>
      <c r="AG69" s="673">
        <v>2.9116625736303109E-2</v>
      </c>
      <c r="AH69" s="673">
        <v>8.7576130656003837E-2</v>
      </c>
      <c r="AI69" s="673">
        <v>7.7619035113060383E-2</v>
      </c>
      <c r="AJ69" s="673">
        <v>4.5721140614183024E-2</v>
      </c>
      <c r="AK69" s="673">
        <v>0.13587940464619899</v>
      </c>
      <c r="AL69" s="673">
        <v>2.2325826654692391E-2</v>
      </c>
      <c r="AM69" s="673">
        <v>0.33052184866004092</v>
      </c>
      <c r="AN69" s="673">
        <v>4.0280804356874776E-2</v>
      </c>
      <c r="AO69" s="673">
        <v>0.11270297095216039</v>
      </c>
      <c r="AP69" s="673">
        <v>1.2076975581830593E-2</v>
      </c>
      <c r="AQ69" s="673">
        <v>0.16858492408338621</v>
      </c>
      <c r="AR69" s="673">
        <v>2.282324717790302E-2</v>
      </c>
      <c r="AS69" s="673">
        <v>7.2363322272259844E-3</v>
      </c>
      <c r="AT69" s="673">
        <v>2.6097530677287744E-2</v>
      </c>
      <c r="AU69" s="673">
        <v>1.6240618825259838E-2</v>
      </c>
      <c r="AV69" s="673">
        <v>1.8637939788203609E-2</v>
      </c>
      <c r="AW69" s="673">
        <v>2.7883993559055732E-2</v>
      </c>
      <c r="AX69" s="673">
        <v>5.2380779123187428E-2</v>
      </c>
      <c r="AY69" s="673">
        <v>3.9268384602915547E-2</v>
      </c>
      <c r="AZ69" s="673">
        <v>6.2145926477424332E-3</v>
      </c>
      <c r="BA69" s="673">
        <v>4.9611726062769368E-2</v>
      </c>
      <c r="BB69" s="673">
        <v>1.7090340693061321E-3</v>
      </c>
      <c r="BC69" s="673">
        <v>1.2958220653988231E-2</v>
      </c>
      <c r="BD69" s="673">
        <v>1.7910488618792923E-3</v>
      </c>
      <c r="BE69" s="673">
        <v>5.4046880843517386E-3</v>
      </c>
      <c r="BF69" s="673">
        <v>0</v>
      </c>
      <c r="BG69" s="673">
        <v>4.6527085410435357E-3</v>
      </c>
      <c r="BH69" s="673">
        <v>2.3286149863871414E-2</v>
      </c>
      <c r="BI69" s="673">
        <v>1.9389168306727895E-2</v>
      </c>
      <c r="BJ69" s="673">
        <v>1.4217343845352094E-2</v>
      </c>
      <c r="BK69" s="673">
        <v>7.7036572350811161E-3</v>
      </c>
      <c r="BL69" s="673">
        <v>1.115755948073445E-2</v>
      </c>
      <c r="BM69" s="673">
        <v>2.3040621800875824E-3</v>
      </c>
      <c r="BN69" s="673">
        <v>1.5520626648627058E-3</v>
      </c>
      <c r="BO69" s="673">
        <v>1.5475070263657397E-3</v>
      </c>
      <c r="BP69" s="673">
        <v>3.1704954815956047E-3</v>
      </c>
      <c r="BQ69" s="673">
        <v>0.10672724526381899</v>
      </c>
      <c r="BR69" s="673">
        <v>1.8916371734810308E-2</v>
      </c>
      <c r="BS69" s="673">
        <v>6.2346505532026732E-2</v>
      </c>
      <c r="BT69" s="673">
        <v>5.624800261881565E-2</v>
      </c>
      <c r="BU69" s="673">
        <v>8.5802904171428558E-3</v>
      </c>
      <c r="BV69" s="673">
        <v>5.3431516003626389E-3</v>
      </c>
      <c r="BW69" s="673">
        <v>1.2540517481464184E-2</v>
      </c>
      <c r="BX69" s="673">
        <v>5.0504070510888855E-3</v>
      </c>
      <c r="BY69" s="673">
        <v>0</v>
      </c>
      <c r="BZ69" s="673">
        <v>4.227098351816299E-2</v>
      </c>
      <c r="CA69" s="673">
        <v>4.4913238676006729E-3</v>
      </c>
      <c r="CB69" s="673">
        <v>1.8741926986885276E-3</v>
      </c>
      <c r="CC69" s="673">
        <v>6.5140297393143781E-4</v>
      </c>
      <c r="CD69" s="673">
        <v>1.2380250858070525E-3</v>
      </c>
      <c r="CE69" s="673">
        <v>7.9112925284575085E-4</v>
      </c>
      <c r="CF69" s="673">
        <v>4.6599576346067297E-2</v>
      </c>
      <c r="CG69" s="673">
        <v>1.6847649156444617E-2</v>
      </c>
      <c r="CH69" s="673">
        <v>5.2553860380608469E-3</v>
      </c>
      <c r="CI69" s="673">
        <v>9.3456152949555962E-3</v>
      </c>
      <c r="CJ69" s="673">
        <v>2.3724032839804892E-3</v>
      </c>
      <c r="CK69" s="673">
        <v>1.3624807486545269E-3</v>
      </c>
      <c r="CL69" s="673">
        <v>4.1604070840038964E-3</v>
      </c>
      <c r="CM69" s="673">
        <v>4.8257981491644742E-3</v>
      </c>
      <c r="CN69" s="673">
        <v>1.1095445837297298E-2</v>
      </c>
      <c r="CO69" s="673">
        <v>1.4218827714445033E-2</v>
      </c>
      <c r="CP69" s="673">
        <v>7.7996985477100387E-3</v>
      </c>
      <c r="CQ69" s="673">
        <v>6.641213032257464E-3</v>
      </c>
      <c r="CR69" s="673">
        <v>2.0820340763136033E-2</v>
      </c>
      <c r="CS69" s="673">
        <v>1.3455083287187282E-2</v>
      </c>
      <c r="CT69" s="673">
        <v>1.1808960870119185E-2</v>
      </c>
      <c r="CU69" s="673">
        <v>4.5893440784958587E-3</v>
      </c>
      <c r="CV69" s="673">
        <v>3.9649218669112604E-3</v>
      </c>
      <c r="CW69" s="673">
        <v>2.7341387270756337E-3</v>
      </c>
      <c r="CX69" s="673">
        <v>1.8615666542993077E-3</v>
      </c>
      <c r="CY69" s="673">
        <v>4.1678203135210139E-3</v>
      </c>
      <c r="CZ69" s="673">
        <v>4.2432588617127946E-2</v>
      </c>
      <c r="DA69" s="673">
        <v>1.6684034401615103E-2</v>
      </c>
      <c r="DB69" s="673">
        <v>2.0069011723924508E-2</v>
      </c>
      <c r="DC69" s="673">
        <v>2.50022984710008E-2</v>
      </c>
      <c r="DD69" s="673">
        <v>6.1739110745473343E-3</v>
      </c>
      <c r="DE69" s="673">
        <v>1.5891039767870735E-2</v>
      </c>
      <c r="DF69" s="673">
        <v>0</v>
      </c>
      <c r="DG69" s="673">
        <v>2.6583527986004554E-3</v>
      </c>
      <c r="DH69" s="673">
        <v>1.6827686029493416E-2</v>
      </c>
    </row>
    <row r="70" spans="2:112" x14ac:dyDescent="0.15">
      <c r="B70" s="10" t="s">
        <v>208</v>
      </c>
      <c r="C70" s="442" t="s">
        <v>947</v>
      </c>
      <c r="D70" s="347">
        <v>2.3534297669484795E-7</v>
      </c>
      <c r="E70" s="347">
        <v>0</v>
      </c>
      <c r="F70" s="347">
        <v>0</v>
      </c>
      <c r="G70" s="347">
        <v>0</v>
      </c>
      <c r="H70" s="347">
        <v>1.1700646905366105E-6</v>
      </c>
      <c r="I70" s="347">
        <v>2.5779840164990978E-4</v>
      </c>
      <c r="J70" s="347">
        <v>0</v>
      </c>
      <c r="K70" s="347">
        <v>6.5532524876959521E-4</v>
      </c>
      <c r="L70" s="347">
        <v>2.5348983543682715E-3</v>
      </c>
      <c r="M70" s="347">
        <v>3.3486891765676069E-4</v>
      </c>
      <c r="N70" s="347">
        <v>0</v>
      </c>
      <c r="O70" s="347">
        <v>4.3117292662273833E-3</v>
      </c>
      <c r="P70" s="347">
        <v>1.2281679820262085E-3</v>
      </c>
      <c r="Q70" s="347">
        <v>9.3346102784360515E-5</v>
      </c>
      <c r="R70" s="347">
        <v>5.036721430130414E-5</v>
      </c>
      <c r="S70" s="347">
        <v>1.1451705058772397E-3</v>
      </c>
      <c r="T70" s="347">
        <v>3.279179912036844E-4</v>
      </c>
      <c r="U70" s="347">
        <v>4.3404410466828907E-6</v>
      </c>
      <c r="V70" s="347">
        <v>1.2769037474052224E-3</v>
      </c>
      <c r="W70" s="347">
        <v>4.6560524766805838E-4</v>
      </c>
      <c r="X70" s="347">
        <v>0</v>
      </c>
      <c r="Y70" s="347">
        <v>1.4627338077848478E-3</v>
      </c>
      <c r="Z70" s="347">
        <v>2.2545314964046367E-3</v>
      </c>
      <c r="AA70" s="347">
        <v>7.3986463993129504E-4</v>
      </c>
      <c r="AB70" s="347">
        <v>1.3475533122148883E-3</v>
      </c>
      <c r="AC70" s="347">
        <v>1.0371227683078565E-3</v>
      </c>
      <c r="AD70" s="347">
        <v>0</v>
      </c>
      <c r="AE70" s="347">
        <v>1.2515968649656458E-4</v>
      </c>
      <c r="AF70" s="347">
        <v>2.7428088755739859E-3</v>
      </c>
      <c r="AG70" s="347">
        <v>2.840602168153651E-3</v>
      </c>
      <c r="AH70" s="347">
        <v>3.8133423400847654E-4</v>
      </c>
      <c r="AI70" s="347">
        <v>3.0333272053995851E-3</v>
      </c>
      <c r="AJ70" s="347">
        <v>2.8767458890767693E-4</v>
      </c>
      <c r="AK70" s="347">
        <v>1.5627084405313209E-3</v>
      </c>
      <c r="AL70" s="347">
        <v>1.8008495772711596E-4</v>
      </c>
      <c r="AM70" s="347">
        <v>3.9968061343219168E-5</v>
      </c>
      <c r="AN70" s="347">
        <v>1.6019979502820986E-3</v>
      </c>
      <c r="AO70" s="347">
        <v>1.518163170780123E-2</v>
      </c>
      <c r="AP70" s="347">
        <v>4.0733645991589053E-4</v>
      </c>
      <c r="AQ70" s="347">
        <v>5.0244918550342564E-4</v>
      </c>
      <c r="AR70" s="347">
        <v>5.4511247309354405E-3</v>
      </c>
      <c r="AS70" s="347">
        <v>4.930610071755047E-4</v>
      </c>
      <c r="AT70" s="347">
        <v>1.4484609919992546E-3</v>
      </c>
      <c r="AU70" s="347">
        <v>3.7480395892219495E-4</v>
      </c>
      <c r="AV70" s="347">
        <v>5.7413341737315242E-4</v>
      </c>
      <c r="AW70" s="347">
        <v>5.4397912046099338E-4</v>
      </c>
      <c r="AX70" s="347">
        <v>9.7546416472356931E-4</v>
      </c>
      <c r="AY70" s="347">
        <v>1.4468989225802819E-4</v>
      </c>
      <c r="AZ70" s="347">
        <v>2.0786170771620451E-4</v>
      </c>
      <c r="BA70" s="347">
        <v>1.3670280430613834E-3</v>
      </c>
      <c r="BB70" s="347">
        <v>4.9926837979729704E-5</v>
      </c>
      <c r="BC70" s="347">
        <v>1.3677811050105142E-3</v>
      </c>
      <c r="BD70" s="347">
        <v>1.3025007130639496E-5</v>
      </c>
      <c r="BE70" s="347">
        <v>2.8953686166170028E-4</v>
      </c>
      <c r="BF70" s="347">
        <v>0</v>
      </c>
      <c r="BG70" s="347">
        <v>4.3203722166832836E-3</v>
      </c>
      <c r="BH70" s="347">
        <v>1.180922759416775E-3</v>
      </c>
      <c r="BI70" s="347">
        <v>0</v>
      </c>
      <c r="BJ70" s="347">
        <v>3.1531128262453317E-3</v>
      </c>
      <c r="BK70" s="347">
        <v>8.4533345345966625E-5</v>
      </c>
      <c r="BL70" s="347">
        <v>2.1617192461982049E-4</v>
      </c>
      <c r="BM70" s="347">
        <v>1.5612121855110007E-4</v>
      </c>
      <c r="BN70" s="347">
        <v>1.9766656520416533E-4</v>
      </c>
      <c r="BO70" s="347">
        <v>1.0433723446082731E-4</v>
      </c>
      <c r="BP70" s="347">
        <v>1.4086968416373682E-4</v>
      </c>
      <c r="BQ70" s="347">
        <v>9.4208463513717634E-3</v>
      </c>
      <c r="BR70" s="347">
        <v>9.8675517931907778E-4</v>
      </c>
      <c r="BS70" s="347">
        <v>2.9831244174826987E-4</v>
      </c>
      <c r="BT70" s="347">
        <v>1.8541525615533385E-3</v>
      </c>
      <c r="BU70" s="347">
        <v>4.1128270299654597E-4</v>
      </c>
      <c r="BV70" s="347">
        <v>5.9430535811137264E-4</v>
      </c>
      <c r="BW70" s="347">
        <v>5.7544553434553121E-4</v>
      </c>
      <c r="BX70" s="347">
        <v>1.1822234204370706E-4</v>
      </c>
      <c r="BY70" s="347">
        <v>0</v>
      </c>
      <c r="BZ70" s="347">
        <v>5.0829586940917472E-4</v>
      </c>
      <c r="CA70" s="347">
        <v>1.6111178193592025E-4</v>
      </c>
      <c r="CB70" s="347">
        <v>2.392586423857695E-4</v>
      </c>
      <c r="CC70" s="347">
        <v>1.2816524606482923E-4</v>
      </c>
      <c r="CD70" s="347">
        <v>6.7340276633856409E-5</v>
      </c>
      <c r="CE70" s="347">
        <v>3.7873208912828499E-5</v>
      </c>
      <c r="CF70" s="347">
        <v>1.7789695171806043E-4</v>
      </c>
      <c r="CG70" s="347">
        <v>3.4145180616276197E-4</v>
      </c>
      <c r="CH70" s="347">
        <v>2.8409692182206254E-4</v>
      </c>
      <c r="CI70" s="347">
        <v>3.487012505932414E-4</v>
      </c>
      <c r="CJ70" s="347">
        <v>2.5806676944062574E-4</v>
      </c>
      <c r="CK70" s="347">
        <v>6.6006837000630647E-5</v>
      </c>
      <c r="CL70" s="347">
        <v>3.9823435163807778E-4</v>
      </c>
      <c r="CM70" s="347">
        <v>4.4652059186227729E-4</v>
      </c>
      <c r="CN70" s="347">
        <v>3.022183835422642E-3</v>
      </c>
      <c r="CO70" s="347">
        <v>1.8824573725363717E-3</v>
      </c>
      <c r="CP70" s="347">
        <v>6.7881208792006499E-4</v>
      </c>
      <c r="CQ70" s="347">
        <v>3.6566230776740346E-4</v>
      </c>
      <c r="CR70" s="347">
        <v>5.3488530873096133E-3</v>
      </c>
      <c r="CS70" s="347">
        <v>4.1022478901674483E-3</v>
      </c>
      <c r="CT70" s="347">
        <v>1.1800252508663339E-3</v>
      </c>
      <c r="CU70" s="347">
        <v>1.5026013531113181E-3</v>
      </c>
      <c r="CV70" s="347">
        <v>3.937707594348006E-5</v>
      </c>
      <c r="CW70" s="347">
        <v>5.235207212163427E-5</v>
      </c>
      <c r="CX70" s="347">
        <v>2.218296384786765E-4</v>
      </c>
      <c r="CY70" s="347">
        <v>2.6846958158507716E-4</v>
      </c>
      <c r="CZ70" s="347">
        <v>5.1172717038834052E-3</v>
      </c>
      <c r="DA70" s="347">
        <v>3.092683597904686E-3</v>
      </c>
      <c r="DB70" s="347">
        <v>1.6920996538689768E-3</v>
      </c>
      <c r="DC70" s="347">
        <v>4.722654293074754E-4</v>
      </c>
      <c r="DD70" s="347">
        <v>5.2078223000460403E-4</v>
      </c>
      <c r="DE70" s="347">
        <v>8.5787264649549036E-4</v>
      </c>
      <c r="DF70" s="347">
        <v>0</v>
      </c>
      <c r="DG70" s="347">
        <v>1.0601966484188198E-4</v>
      </c>
      <c r="DH70" s="347">
        <v>1.0650828158709593E-3</v>
      </c>
    </row>
    <row r="71" spans="2:112" x14ac:dyDescent="0.15">
      <c r="B71" s="10" t="s">
        <v>209</v>
      </c>
      <c r="C71" s="442" t="s">
        <v>948</v>
      </c>
      <c r="D71" s="347">
        <v>7.4839066588961646E-5</v>
      </c>
      <c r="E71" s="347">
        <v>1.317237330493114E-3</v>
      </c>
      <c r="F71" s="347">
        <v>7.4488951015486528E-4</v>
      </c>
      <c r="G71" s="347">
        <v>1.5469653574621013E-4</v>
      </c>
      <c r="H71" s="347">
        <v>5.4548415872816781E-4</v>
      </c>
      <c r="I71" s="347">
        <v>7.5792730085073468E-3</v>
      </c>
      <c r="J71" s="347">
        <v>2.0640828199863107E-3</v>
      </c>
      <c r="K71" s="347">
        <v>1.2611361160905419E-3</v>
      </c>
      <c r="L71" s="347">
        <v>1.1251215714965248E-3</v>
      </c>
      <c r="M71" s="347">
        <v>2.898157430546316E-5</v>
      </c>
      <c r="N71" s="347">
        <v>0</v>
      </c>
      <c r="O71" s="347">
        <v>5.6707666599901539E-4</v>
      </c>
      <c r="P71" s="347">
        <v>8.4241138387097054E-4</v>
      </c>
      <c r="Q71" s="347">
        <v>1.8241318218132249E-4</v>
      </c>
      <c r="R71" s="347">
        <v>4.7382490490856488E-4</v>
      </c>
      <c r="S71" s="347">
        <v>1.760486001572473E-3</v>
      </c>
      <c r="T71" s="347">
        <v>9.7924650981443895E-4</v>
      </c>
      <c r="U71" s="347">
        <v>6.0115108496558033E-4</v>
      </c>
      <c r="V71" s="347">
        <v>2.1509341199606687E-3</v>
      </c>
      <c r="W71" s="347">
        <v>1.3589669632357835E-3</v>
      </c>
      <c r="X71" s="347">
        <v>0</v>
      </c>
      <c r="Y71" s="347">
        <v>2.1109608434975121E-3</v>
      </c>
      <c r="Z71" s="347">
        <v>1.3778865466882056E-3</v>
      </c>
      <c r="AA71" s="347">
        <v>2.0097536452734319E-3</v>
      </c>
      <c r="AB71" s="347">
        <v>2.3654788206875573E-3</v>
      </c>
      <c r="AC71" s="347">
        <v>6.6148443695423869E-4</v>
      </c>
      <c r="AD71" s="347">
        <v>4.4341965235899253E-4</v>
      </c>
      <c r="AE71" s="347">
        <v>7.6606359838414528E-4</v>
      </c>
      <c r="AF71" s="347">
        <v>7.6272220640279868E-4</v>
      </c>
      <c r="AG71" s="347">
        <v>1.7445122944277194E-4</v>
      </c>
      <c r="AH71" s="347">
        <v>9.2609742544915721E-4</v>
      </c>
      <c r="AI71" s="347">
        <v>3.45352837671035E-3</v>
      </c>
      <c r="AJ71" s="347">
        <v>7.0384679171692818E-4</v>
      </c>
      <c r="AK71" s="347">
        <v>5.1836182417624305E-3</v>
      </c>
      <c r="AL71" s="347">
        <v>5.3907784731385038E-4</v>
      </c>
      <c r="AM71" s="347">
        <v>9.2642386964208003E-4</v>
      </c>
      <c r="AN71" s="347">
        <v>4.718548547883299E-3</v>
      </c>
      <c r="AO71" s="347">
        <v>1.6436180771521207E-3</v>
      </c>
      <c r="AP71" s="347">
        <v>2.9284188739899155E-3</v>
      </c>
      <c r="AQ71" s="347">
        <v>1.2490032384579082E-3</v>
      </c>
      <c r="AR71" s="347">
        <v>4.1201794311441203E-3</v>
      </c>
      <c r="AS71" s="347">
        <v>4.000306284631453E-4</v>
      </c>
      <c r="AT71" s="347">
        <v>9.7194886665812638E-4</v>
      </c>
      <c r="AU71" s="347">
        <v>8.1606252049016919E-4</v>
      </c>
      <c r="AV71" s="347">
        <v>6.392137581623451E-4</v>
      </c>
      <c r="AW71" s="347">
        <v>3.3202980889839885E-4</v>
      </c>
      <c r="AX71" s="347">
        <v>2.4513105234551946E-4</v>
      </c>
      <c r="AY71" s="347">
        <v>1.2836706378766939E-3</v>
      </c>
      <c r="AZ71" s="347">
        <v>5.6075419786166987E-4</v>
      </c>
      <c r="BA71" s="347">
        <v>1.7467580550228788E-3</v>
      </c>
      <c r="BB71" s="347">
        <v>7.6810519968814931E-4</v>
      </c>
      <c r="BC71" s="347">
        <v>4.7117212951047782E-4</v>
      </c>
      <c r="BD71" s="347">
        <v>1.3819753328441229E-4</v>
      </c>
      <c r="BE71" s="347">
        <v>0</v>
      </c>
      <c r="BF71" s="347">
        <v>0</v>
      </c>
      <c r="BG71" s="347">
        <v>3.3233632436025255E-4</v>
      </c>
      <c r="BH71" s="347">
        <v>4.5673763620145862E-4</v>
      </c>
      <c r="BI71" s="347">
        <v>1.4578322035133757E-4</v>
      </c>
      <c r="BJ71" s="347">
        <v>3.2278544952185867E-4</v>
      </c>
      <c r="BK71" s="347">
        <v>4.4491234392614012E-4</v>
      </c>
      <c r="BL71" s="347">
        <v>8.9248123164468746E-4</v>
      </c>
      <c r="BM71" s="347">
        <v>5.7505061197538326E-4</v>
      </c>
      <c r="BN71" s="347">
        <v>1.5008404155141264E-3</v>
      </c>
      <c r="BO71" s="347">
        <v>4.2785553945083149E-4</v>
      </c>
      <c r="BP71" s="347">
        <v>8.1368011599053955E-4</v>
      </c>
      <c r="BQ71" s="347">
        <v>5.997440117023222E-4</v>
      </c>
      <c r="BR71" s="347">
        <v>6.471953087886893E-3</v>
      </c>
      <c r="BS71" s="347">
        <v>4.3884780395944858E-2</v>
      </c>
      <c r="BT71" s="347">
        <v>1.3502053963532799E-2</v>
      </c>
      <c r="BU71" s="347">
        <v>3.8260350145622678E-3</v>
      </c>
      <c r="BV71" s="347">
        <v>1.8599815680829983E-3</v>
      </c>
      <c r="BW71" s="347">
        <v>3.0260802934797496E-3</v>
      </c>
      <c r="BX71" s="347">
        <v>2.3426014081051952E-4</v>
      </c>
      <c r="BY71" s="347">
        <v>0</v>
      </c>
      <c r="BZ71" s="347">
        <v>8.3432645645655959E-2</v>
      </c>
      <c r="CA71" s="347">
        <v>9.4973312403599287E-4</v>
      </c>
      <c r="CB71" s="347">
        <v>1.1533265787022615E-2</v>
      </c>
      <c r="CC71" s="347">
        <v>7.6401418527966155E-4</v>
      </c>
      <c r="CD71" s="347">
        <v>1.7301271073621571E-4</v>
      </c>
      <c r="CE71" s="347">
        <v>6.9013402907820817E-4</v>
      </c>
      <c r="CF71" s="347">
        <v>2.1995603235603896E-3</v>
      </c>
      <c r="CG71" s="347">
        <v>6.8274722218529676E-3</v>
      </c>
      <c r="CH71" s="347">
        <v>3.9724727177411611E-4</v>
      </c>
      <c r="CI71" s="347">
        <v>4.8411983513206823E-3</v>
      </c>
      <c r="CJ71" s="347">
        <v>3.1595392699685629E-4</v>
      </c>
      <c r="CK71" s="347">
        <v>5.0283510262272876E-4</v>
      </c>
      <c r="CL71" s="347">
        <v>2.5467729100725456E-3</v>
      </c>
      <c r="CM71" s="347">
        <v>1.8142136762147739E-3</v>
      </c>
      <c r="CN71" s="347">
        <v>5.2041855201360801E-3</v>
      </c>
      <c r="CO71" s="347">
        <v>5.286924026909539E-3</v>
      </c>
      <c r="CP71" s="347">
        <v>1.1470018761577503E-2</v>
      </c>
      <c r="CQ71" s="347">
        <v>2.6925337696382372E-3</v>
      </c>
      <c r="CR71" s="347">
        <v>4.0076303522324922E-3</v>
      </c>
      <c r="CS71" s="347">
        <v>3.7054662561076895E-3</v>
      </c>
      <c r="CT71" s="347">
        <v>6.8503522194020092E-3</v>
      </c>
      <c r="CU71" s="347">
        <v>3.1750777461432705E-3</v>
      </c>
      <c r="CV71" s="347">
        <v>3.8920970816721606E-4</v>
      </c>
      <c r="CW71" s="347">
        <v>2.4135192571329698E-4</v>
      </c>
      <c r="CX71" s="347">
        <v>6.7267994598170673E-4</v>
      </c>
      <c r="CY71" s="347">
        <v>1.0053173496109859E-3</v>
      </c>
      <c r="CZ71" s="347">
        <v>1.0792758720817962E-2</v>
      </c>
      <c r="DA71" s="347">
        <v>7.8741410283649071E-3</v>
      </c>
      <c r="DB71" s="347">
        <v>1.0735781205156933E-2</v>
      </c>
      <c r="DC71" s="347">
        <v>5.480868277910474E-3</v>
      </c>
      <c r="DD71" s="347">
        <v>1.1849682624742439E-3</v>
      </c>
      <c r="DE71" s="347">
        <v>5.4610815730329132E-3</v>
      </c>
      <c r="DF71" s="347">
        <v>0</v>
      </c>
      <c r="DG71" s="347">
        <v>6.5162787989990381E-4</v>
      </c>
      <c r="DH71" s="347">
        <v>2.8699098317114544E-3</v>
      </c>
    </row>
    <row r="72" spans="2:112" x14ac:dyDescent="0.15">
      <c r="B72" s="10" t="s">
        <v>210</v>
      </c>
      <c r="C72" s="442" t="s">
        <v>949</v>
      </c>
      <c r="D72" s="347">
        <v>0</v>
      </c>
      <c r="E72" s="347">
        <v>7.3923311324382185E-5</v>
      </c>
      <c r="F72" s="347">
        <v>1.4734078222843489E-4</v>
      </c>
      <c r="G72" s="347">
        <v>0</v>
      </c>
      <c r="H72" s="347">
        <v>0</v>
      </c>
      <c r="I72" s="347">
        <v>2.2222222222222223E-2</v>
      </c>
      <c r="J72" s="347">
        <v>2.0106091718001371E-3</v>
      </c>
      <c r="K72" s="347">
        <v>5.4798670094674854E-4</v>
      </c>
      <c r="L72" s="347">
        <v>3.6307584937744157E-4</v>
      </c>
      <c r="M72" s="347">
        <v>2.5556479160272058E-5</v>
      </c>
      <c r="N72" s="347">
        <v>0</v>
      </c>
      <c r="O72" s="347">
        <v>1.1782080684713058E-5</v>
      </c>
      <c r="P72" s="347">
        <v>2.5849214967708299E-4</v>
      </c>
      <c r="Q72" s="347">
        <v>5.9113915685172281E-5</v>
      </c>
      <c r="R72" s="347">
        <v>7.0514100021825798E-4</v>
      </c>
      <c r="S72" s="347">
        <v>1.1744712437674889E-3</v>
      </c>
      <c r="T72" s="347">
        <v>1.8018586526965339E-3</v>
      </c>
      <c r="U72" s="347">
        <v>2.12753951971573E-3</v>
      </c>
      <c r="V72" s="347">
        <v>7.7775046432863541E-3</v>
      </c>
      <c r="W72" s="347">
        <v>3.33265031512372E-3</v>
      </c>
      <c r="X72" s="347">
        <v>0</v>
      </c>
      <c r="Y72" s="347">
        <v>2.3046899331608246E-3</v>
      </c>
      <c r="Z72" s="347">
        <v>2.7553508173890718E-4</v>
      </c>
      <c r="AA72" s="347">
        <v>6.9535306654816868E-4</v>
      </c>
      <c r="AB72" s="347">
        <v>2.4133982811434746E-3</v>
      </c>
      <c r="AC72" s="347">
        <v>1.7428264923163349E-3</v>
      </c>
      <c r="AD72" s="347">
        <v>0</v>
      </c>
      <c r="AE72" s="347">
        <v>1.5105479404757795E-5</v>
      </c>
      <c r="AF72" s="347">
        <v>1.3160696894793389E-4</v>
      </c>
      <c r="AG72" s="347">
        <v>5.77472873892018E-5</v>
      </c>
      <c r="AH72" s="347">
        <v>1.2093742849983112E-3</v>
      </c>
      <c r="AI72" s="347">
        <v>1.6269664101688685E-2</v>
      </c>
      <c r="AJ72" s="347">
        <v>3.2889164360897778E-3</v>
      </c>
      <c r="AK72" s="347">
        <v>4.040173041373659E-3</v>
      </c>
      <c r="AL72" s="347">
        <v>5.6238295949030074E-3</v>
      </c>
      <c r="AM72" s="347">
        <v>2.9826911450163557E-7</v>
      </c>
      <c r="AN72" s="347">
        <v>2.4834466041491048E-4</v>
      </c>
      <c r="AO72" s="347">
        <v>1.6409713491695891E-4</v>
      </c>
      <c r="AP72" s="347">
        <v>0</v>
      </c>
      <c r="AQ72" s="347">
        <v>0</v>
      </c>
      <c r="AR72" s="347">
        <v>3.6888545654710069E-3</v>
      </c>
      <c r="AS72" s="347">
        <v>3.9001197229412201E-4</v>
      </c>
      <c r="AT72" s="347">
        <v>2.9939712966952769E-4</v>
      </c>
      <c r="AU72" s="347">
        <v>2.3383159517628193E-3</v>
      </c>
      <c r="AV72" s="347">
        <v>8.8928273886602403E-5</v>
      </c>
      <c r="AW72" s="347">
        <v>2.9947786684953625E-4</v>
      </c>
      <c r="AX72" s="347">
        <v>3.1548976854954141E-4</v>
      </c>
      <c r="AY72" s="347">
        <v>1.2192384202305408E-3</v>
      </c>
      <c r="AZ72" s="347">
        <v>6.3728509933899972E-4</v>
      </c>
      <c r="BA72" s="347">
        <v>0</v>
      </c>
      <c r="BB72" s="347">
        <v>2.9572050187993748E-4</v>
      </c>
      <c r="BC72" s="347">
        <v>3.3001790914735283E-4</v>
      </c>
      <c r="BD72" s="347">
        <v>1.1038141636135167E-6</v>
      </c>
      <c r="BE72" s="347">
        <v>0</v>
      </c>
      <c r="BF72" s="347">
        <v>0</v>
      </c>
      <c r="BG72" s="347">
        <v>0</v>
      </c>
      <c r="BH72" s="347">
        <v>1.6341988818217328E-4</v>
      </c>
      <c r="BI72" s="347">
        <v>6.7424739412493624E-4</v>
      </c>
      <c r="BJ72" s="347">
        <v>3.2771347165196337E-3</v>
      </c>
      <c r="BK72" s="347">
        <v>1.2568773715913457E-4</v>
      </c>
      <c r="BL72" s="347">
        <v>0</v>
      </c>
      <c r="BM72" s="347">
        <v>1.0923042086519756E-3</v>
      </c>
      <c r="BN72" s="347">
        <v>6.7225638569916616E-4</v>
      </c>
      <c r="BO72" s="347">
        <v>3.6442724627802118E-3</v>
      </c>
      <c r="BP72" s="347">
        <v>6.3621399675740003E-3</v>
      </c>
      <c r="BQ72" s="347">
        <v>1.8014739201984306E-2</v>
      </c>
      <c r="BR72" s="347">
        <v>1.0979560725921876E-2</v>
      </c>
      <c r="BS72" s="347">
        <v>2.5115470228895191E-3</v>
      </c>
      <c r="BT72" s="347">
        <v>0</v>
      </c>
      <c r="BU72" s="347">
        <v>2.520066242013994E-3</v>
      </c>
      <c r="BV72" s="347">
        <v>6.7474561531200138E-3</v>
      </c>
      <c r="BW72" s="347">
        <v>6.7830294869714784E-4</v>
      </c>
      <c r="BX72" s="347">
        <v>0</v>
      </c>
      <c r="BY72" s="347">
        <v>0</v>
      </c>
      <c r="BZ72" s="347">
        <v>0.55832179936737769</v>
      </c>
      <c r="CA72" s="347">
        <v>2.7949035405526344E-3</v>
      </c>
      <c r="CB72" s="347">
        <v>0</v>
      </c>
      <c r="CC72" s="347">
        <v>7.21022833322964E-3</v>
      </c>
      <c r="CD72" s="347">
        <v>1.4203618348464175E-3</v>
      </c>
      <c r="CE72" s="347">
        <v>8.6224672291539545E-3</v>
      </c>
      <c r="CF72" s="347">
        <v>8.0960784914338498E-3</v>
      </c>
      <c r="CG72" s="347">
        <v>1.9990569674544299E-2</v>
      </c>
      <c r="CH72" s="347">
        <v>1.9251840117741486E-3</v>
      </c>
      <c r="CI72" s="347">
        <v>1.5715946109106541E-2</v>
      </c>
      <c r="CJ72" s="347">
        <v>4.3392730731257089E-3</v>
      </c>
      <c r="CK72" s="347">
        <v>1.580116498953776E-3</v>
      </c>
      <c r="CL72" s="347">
        <v>9.4612774187562663E-3</v>
      </c>
      <c r="CM72" s="347">
        <v>4.7424271795498685E-3</v>
      </c>
      <c r="CN72" s="347">
        <v>2.307518649474205E-2</v>
      </c>
      <c r="CO72" s="347">
        <v>6.9827289805040283E-3</v>
      </c>
      <c r="CP72" s="347">
        <v>4.019088898729057E-3</v>
      </c>
      <c r="CQ72" s="347">
        <v>3.1785814901308064E-3</v>
      </c>
      <c r="CR72" s="347">
        <v>1.1220081958011068E-2</v>
      </c>
      <c r="CS72" s="347">
        <v>2.9991334763318145E-3</v>
      </c>
      <c r="CT72" s="347">
        <v>3.1858229904631608E-3</v>
      </c>
      <c r="CU72" s="347">
        <v>5.028301181650778E-5</v>
      </c>
      <c r="CV72" s="347">
        <v>8.2266161363000231E-4</v>
      </c>
      <c r="CW72" s="347">
        <v>2.6383078153953545E-4</v>
      </c>
      <c r="CX72" s="347">
        <v>2.5817620173043503E-3</v>
      </c>
      <c r="CY72" s="347">
        <v>2.8816076189518329E-3</v>
      </c>
      <c r="CZ72" s="347">
        <v>4.6974480155284701E-2</v>
      </c>
      <c r="DA72" s="347">
        <v>2.0144188628387152E-2</v>
      </c>
      <c r="DB72" s="347">
        <v>8.5733559797734477E-3</v>
      </c>
      <c r="DC72" s="347">
        <v>1.7130645091685538E-2</v>
      </c>
      <c r="DD72" s="347">
        <v>3.74862571355971E-4</v>
      </c>
      <c r="DE72" s="347">
        <v>1.6706039594090127E-2</v>
      </c>
      <c r="DF72" s="347">
        <v>0</v>
      </c>
      <c r="DG72" s="347">
        <v>9.0994192501966352E-3</v>
      </c>
      <c r="DH72" s="347">
        <v>5.0206218154641774E-3</v>
      </c>
    </row>
    <row r="73" spans="2:112" x14ac:dyDescent="0.15">
      <c r="B73" s="674" t="s">
        <v>211</v>
      </c>
      <c r="C73" s="677" t="s">
        <v>950</v>
      </c>
      <c r="D73" s="676">
        <v>7.3596612567330646E-2</v>
      </c>
      <c r="E73" s="676">
        <v>5.9075862366068418E-2</v>
      </c>
      <c r="F73" s="676">
        <v>3.8583765438511983E-2</v>
      </c>
      <c r="G73" s="676">
        <v>1.5063210317967054E-2</v>
      </c>
      <c r="H73" s="676">
        <v>5.4310424714761628E-2</v>
      </c>
      <c r="I73" s="676">
        <v>1.2064965197215777E-2</v>
      </c>
      <c r="J73" s="676">
        <v>5.9034907597535933E-3</v>
      </c>
      <c r="K73" s="676">
        <v>4.4183356001217637E-2</v>
      </c>
      <c r="L73" s="676">
        <v>3.757316138327451E-2</v>
      </c>
      <c r="M73" s="676">
        <v>5.9444633995650129E-2</v>
      </c>
      <c r="N73" s="676">
        <v>0</v>
      </c>
      <c r="O73" s="676">
        <v>7.1593557148470099E-2</v>
      </c>
      <c r="P73" s="676">
        <v>8.6732262902809595E-2</v>
      </c>
      <c r="Q73" s="676">
        <v>5.2059549425176599E-2</v>
      </c>
      <c r="R73" s="676">
        <v>6.8760574783187797E-2</v>
      </c>
      <c r="S73" s="676">
        <v>5.4694982031593793E-2</v>
      </c>
      <c r="T73" s="676">
        <v>5.5642386837304221E-2</v>
      </c>
      <c r="U73" s="676">
        <v>3.3451779146785036E-2</v>
      </c>
      <c r="V73" s="676">
        <v>1.927988091336174E-2</v>
      </c>
      <c r="W73" s="676">
        <v>2.3250896950823993E-2</v>
      </c>
      <c r="X73" s="676">
        <v>0</v>
      </c>
      <c r="Y73" s="676">
        <v>5.9686507270383521E-2</v>
      </c>
      <c r="Z73" s="676">
        <v>2.9000859120496242E-2</v>
      </c>
      <c r="AA73" s="676">
        <v>6.6933436869497306E-2</v>
      </c>
      <c r="AB73" s="676">
        <v>5.640991758578854E-2</v>
      </c>
      <c r="AC73" s="676">
        <v>7.9649990806449245E-2</v>
      </c>
      <c r="AD73" s="676">
        <v>4.0794608017027311E-3</v>
      </c>
      <c r="AE73" s="676">
        <v>2.962831888961779E-2</v>
      </c>
      <c r="AF73" s="676">
        <v>5.4522773190144952E-2</v>
      </c>
      <c r="AG73" s="676">
        <v>5.3466731918749871E-2</v>
      </c>
      <c r="AH73" s="676">
        <v>8.6639137966725871E-2</v>
      </c>
      <c r="AI73" s="676">
        <v>2.7693883446700106E-2</v>
      </c>
      <c r="AJ73" s="676">
        <v>2.8833708525616598E-2</v>
      </c>
      <c r="AK73" s="676">
        <v>2.2201894307548643E-2</v>
      </c>
      <c r="AL73" s="676">
        <v>1.5021204121002968E-2</v>
      </c>
      <c r="AM73" s="676">
        <v>9.6916583375016435E-3</v>
      </c>
      <c r="AN73" s="676">
        <v>2.396700863609812E-2</v>
      </c>
      <c r="AO73" s="676">
        <v>3.5624958644875269E-2</v>
      </c>
      <c r="AP73" s="676">
        <v>4.0942818768302615E-2</v>
      </c>
      <c r="AQ73" s="676">
        <v>1.3258962717049912E-2</v>
      </c>
      <c r="AR73" s="676">
        <v>2.284378645722079E-2</v>
      </c>
      <c r="AS73" s="676">
        <v>2.1910801041653993E-2</v>
      </c>
      <c r="AT73" s="676">
        <v>3.2683782283453866E-2</v>
      </c>
      <c r="AU73" s="676">
        <v>3.2116180366652196E-2</v>
      </c>
      <c r="AV73" s="676">
        <v>3.9896031926810467E-2</v>
      </c>
      <c r="AW73" s="676">
        <v>2.8953144011238378E-2</v>
      </c>
      <c r="AX73" s="676">
        <v>2.4208779691518793E-2</v>
      </c>
      <c r="AY73" s="676">
        <v>3.3312812990801112E-2</v>
      </c>
      <c r="AZ73" s="676">
        <v>4.0523584745218236E-2</v>
      </c>
      <c r="BA73" s="676">
        <v>4.378287037916042E-2</v>
      </c>
      <c r="BB73" s="676">
        <v>1.5216164005822238E-2</v>
      </c>
      <c r="BC73" s="676">
        <v>4.5030828542370449E-2</v>
      </c>
      <c r="BD73" s="676">
        <v>3.2464278366037137E-2</v>
      </c>
      <c r="BE73" s="676">
        <v>2.7783474683620659E-2</v>
      </c>
      <c r="BF73" s="676">
        <v>0</v>
      </c>
      <c r="BG73" s="676">
        <v>1.3293452974410104E-2</v>
      </c>
      <c r="BH73" s="676">
        <v>4.0529407563735576E-2</v>
      </c>
      <c r="BI73" s="676">
        <v>3.4204388074932576E-2</v>
      </c>
      <c r="BJ73" s="676">
        <v>2.5410524776863265E-2</v>
      </c>
      <c r="BK73" s="676">
        <v>0.11562159537780566</v>
      </c>
      <c r="BL73" s="676">
        <v>2.1565722956120186E-3</v>
      </c>
      <c r="BM73" s="676">
        <v>5.5469745241840923E-2</v>
      </c>
      <c r="BN73" s="676">
        <v>6.1508988459408651E-2</v>
      </c>
      <c r="BO73" s="676">
        <v>3.7680195809044158E-2</v>
      </c>
      <c r="BP73" s="676">
        <v>3.3877860418302569E-2</v>
      </c>
      <c r="BQ73" s="676">
        <v>2.1979218838194727E-3</v>
      </c>
      <c r="BR73" s="676">
        <v>5.5737920268348531E-3</v>
      </c>
      <c r="BS73" s="676">
        <v>2.3744981542248831E-2</v>
      </c>
      <c r="BT73" s="676">
        <v>2.4238809565670979E-2</v>
      </c>
      <c r="BU73" s="676">
        <v>5.0693705908760834E-3</v>
      </c>
      <c r="BV73" s="676">
        <v>5.4389098137281686E-3</v>
      </c>
      <c r="BW73" s="676">
        <v>1.5403340060764219E-3</v>
      </c>
      <c r="BX73" s="676">
        <v>4.0875374761611717E-3</v>
      </c>
      <c r="BY73" s="676">
        <v>6.7541918951483614E-4</v>
      </c>
      <c r="BZ73" s="676">
        <v>2.1842984658394264E-3</v>
      </c>
      <c r="CA73" s="676">
        <v>1.1489339440328129E-2</v>
      </c>
      <c r="CB73" s="676">
        <v>8.6068809342226549E-2</v>
      </c>
      <c r="CC73" s="676">
        <v>6.1195794189012626E-3</v>
      </c>
      <c r="CD73" s="676">
        <v>1.4089657880314572E-3</v>
      </c>
      <c r="CE73" s="676">
        <v>2.2597681317987669E-3</v>
      </c>
      <c r="CF73" s="676">
        <v>6.9474061210688899E-3</v>
      </c>
      <c r="CG73" s="676">
        <v>2.1372537213685493E-2</v>
      </c>
      <c r="CH73" s="676">
        <v>3.6452321373042864E-3</v>
      </c>
      <c r="CI73" s="676">
        <v>4.3475334727527066E-3</v>
      </c>
      <c r="CJ73" s="676">
        <v>1.8313685655918089E-3</v>
      </c>
      <c r="CK73" s="676">
        <v>6.2002837359932013E-3</v>
      </c>
      <c r="CL73" s="676">
        <v>4.8844371014534127E-3</v>
      </c>
      <c r="CM73" s="676">
        <v>3.3473700039434978E-2</v>
      </c>
      <c r="CN73" s="676">
        <v>1.1873009299296874E-2</v>
      </c>
      <c r="CO73" s="676">
        <v>7.4664181763548993E-3</v>
      </c>
      <c r="CP73" s="676">
        <v>4.932956891926582E-2</v>
      </c>
      <c r="CQ73" s="676">
        <v>4.925391853051328E-2</v>
      </c>
      <c r="CR73" s="676">
        <v>3.1300390361341995E-2</v>
      </c>
      <c r="CS73" s="676">
        <v>2.2259800934463926E-2</v>
      </c>
      <c r="CT73" s="676">
        <v>1.9096591200682668E-2</v>
      </c>
      <c r="CU73" s="676">
        <v>5.6371559747316544E-2</v>
      </c>
      <c r="CV73" s="676">
        <v>1.6821461144936375E-2</v>
      </c>
      <c r="CW73" s="676">
        <v>3.9518420091364716E-3</v>
      </c>
      <c r="CX73" s="676">
        <v>3.6660692953190577E-2</v>
      </c>
      <c r="CY73" s="676">
        <v>8.2725250583791602E-3</v>
      </c>
      <c r="CZ73" s="676">
        <v>5.9932155919800084E-2</v>
      </c>
      <c r="DA73" s="676">
        <v>0.1014702682270414</v>
      </c>
      <c r="DB73" s="676">
        <v>3.9265546532612813E-2</v>
      </c>
      <c r="DC73" s="676">
        <v>1.6168476986207297E-2</v>
      </c>
      <c r="DD73" s="676">
        <v>3.3669703305080269E-2</v>
      </c>
      <c r="DE73" s="676">
        <v>2.6440251001631873E-2</v>
      </c>
      <c r="DF73" s="676">
        <v>0.23189485617909603</v>
      </c>
      <c r="DG73" s="676">
        <v>4.0346962632211193E-3</v>
      </c>
      <c r="DH73" s="676">
        <v>3.1304654491608332E-2</v>
      </c>
    </row>
    <row r="74" spans="2:112" x14ac:dyDescent="0.15">
      <c r="B74" s="10" t="s">
        <v>212</v>
      </c>
      <c r="C74" s="442" t="s">
        <v>951</v>
      </c>
      <c r="D74" s="347">
        <v>4.6128007908779181E-3</v>
      </c>
      <c r="E74" s="347">
        <v>6.4896692974443981E-3</v>
      </c>
      <c r="F74" s="347">
        <v>8.950008028183647E-3</v>
      </c>
      <c r="G74" s="347">
        <v>7.8890368559631739E-3</v>
      </c>
      <c r="H74" s="347">
        <v>9.3787705334652544E-3</v>
      </c>
      <c r="I74" s="347">
        <v>2.6243877287960814E-2</v>
      </c>
      <c r="J74" s="347">
        <v>3.255475701574264E-2</v>
      </c>
      <c r="K74" s="347">
        <v>2.4079553014373332E-3</v>
      </c>
      <c r="L74" s="347">
        <v>2.6840224153494081E-2</v>
      </c>
      <c r="M74" s="347">
        <v>3.0670409680899693E-3</v>
      </c>
      <c r="N74" s="347">
        <v>0</v>
      </c>
      <c r="O74" s="347">
        <v>1.1378416355167236E-2</v>
      </c>
      <c r="P74" s="347">
        <v>1.5831433173834428E-2</v>
      </c>
      <c r="Q74" s="347">
        <v>7.1095181169888166E-3</v>
      </c>
      <c r="R74" s="347">
        <v>1.4891906361752257E-2</v>
      </c>
      <c r="S74" s="347">
        <v>6.3476793001681535E-3</v>
      </c>
      <c r="T74" s="347">
        <v>6.6113225236839055E-3</v>
      </c>
      <c r="U74" s="347">
        <v>8.9073084346344041E-3</v>
      </c>
      <c r="V74" s="347">
        <v>1.0785398230088495E-2</v>
      </c>
      <c r="W74" s="347">
        <v>4.2217703570967113E-3</v>
      </c>
      <c r="X74" s="347">
        <v>0</v>
      </c>
      <c r="Y74" s="347">
        <v>7.0473575246595491E-3</v>
      </c>
      <c r="Z74" s="347">
        <v>6.1230018164201592E-3</v>
      </c>
      <c r="AA74" s="347">
        <v>4.4694856332351089E-3</v>
      </c>
      <c r="AB74" s="347">
        <v>7.3077177195273978E-3</v>
      </c>
      <c r="AC74" s="347">
        <v>4.3510876026942183E-3</v>
      </c>
      <c r="AD74" s="347">
        <v>2.8378857750975522E-3</v>
      </c>
      <c r="AE74" s="347">
        <v>1.2731761212581569E-3</v>
      </c>
      <c r="AF74" s="347">
        <v>3.8736317860341876E-3</v>
      </c>
      <c r="AG74" s="347">
        <v>5.8201807923451889E-3</v>
      </c>
      <c r="AH74" s="347">
        <v>7.1255025440441037E-3</v>
      </c>
      <c r="AI74" s="347">
        <v>7.2222076319037737E-3</v>
      </c>
      <c r="AJ74" s="347">
        <v>6.5693849321652644E-3</v>
      </c>
      <c r="AK74" s="347">
        <v>1.1301050063842357E-2</v>
      </c>
      <c r="AL74" s="347">
        <v>1.6042862573990787E-2</v>
      </c>
      <c r="AM74" s="347">
        <v>2.5355857423784039E-3</v>
      </c>
      <c r="AN74" s="347">
        <v>4.9109282144018914E-3</v>
      </c>
      <c r="AO74" s="347">
        <v>9.1947330113147617E-3</v>
      </c>
      <c r="AP74" s="347">
        <v>4.6568465552546401E-3</v>
      </c>
      <c r="AQ74" s="347">
        <v>6.2084004621718826E-3</v>
      </c>
      <c r="AR74" s="347">
        <v>1.2023694112620976E-2</v>
      </c>
      <c r="AS74" s="347">
        <v>1.2275716280244714E-2</v>
      </c>
      <c r="AT74" s="347">
        <v>9.355553743968386E-3</v>
      </c>
      <c r="AU74" s="347">
        <v>6.7934325131358596E-3</v>
      </c>
      <c r="AV74" s="347">
        <v>8.0748655712070301E-3</v>
      </c>
      <c r="AW74" s="347">
        <v>1.1978752985736462E-2</v>
      </c>
      <c r="AX74" s="347">
        <v>6.6244819578485433E-3</v>
      </c>
      <c r="AY74" s="347">
        <v>5.6632528141618852E-3</v>
      </c>
      <c r="AZ74" s="347">
        <v>5.2140219728721571E-3</v>
      </c>
      <c r="BA74" s="347">
        <v>4.8605441531071412E-3</v>
      </c>
      <c r="BB74" s="347">
        <v>2.772859770874219E-3</v>
      </c>
      <c r="BC74" s="347">
        <v>1.2884846781864743E-2</v>
      </c>
      <c r="BD74" s="347">
        <v>2.1692155943332831E-3</v>
      </c>
      <c r="BE74" s="347">
        <v>6.538707459193399E-3</v>
      </c>
      <c r="BF74" s="347">
        <v>0</v>
      </c>
      <c r="BG74" s="347">
        <v>3.3233632436025259E-3</v>
      </c>
      <c r="BH74" s="347">
        <v>3.4350969806854819E-3</v>
      </c>
      <c r="BI74" s="347">
        <v>8.1274145345870685E-3</v>
      </c>
      <c r="BJ74" s="347">
        <v>1.0675738607850175E-2</v>
      </c>
      <c r="BK74" s="347">
        <v>2.5796017700837604E-2</v>
      </c>
      <c r="BL74" s="347">
        <v>1.50702713163532E-3</v>
      </c>
      <c r="BM74" s="347">
        <v>9.3502507044506081E-3</v>
      </c>
      <c r="BN74" s="347">
        <v>4.8756168883652418E-3</v>
      </c>
      <c r="BO74" s="347">
        <v>1.2918200701355133E-2</v>
      </c>
      <c r="BP74" s="347">
        <v>1.1892542774479755E-2</v>
      </c>
      <c r="BQ74" s="347">
        <v>2.1266983074562554E-2</v>
      </c>
      <c r="BR74" s="347">
        <v>5.3003722480452009E-3</v>
      </c>
      <c r="BS74" s="347">
        <v>5.4861936445143623E-3</v>
      </c>
      <c r="BT74" s="347">
        <v>1.0727041894250748E-2</v>
      </c>
      <c r="BU74" s="347">
        <v>1.1077463420393476E-2</v>
      </c>
      <c r="BV74" s="347">
        <v>4.8116459448915121E-2</v>
      </c>
      <c r="BW74" s="347">
        <v>9.2124356888439382E-2</v>
      </c>
      <c r="BX74" s="347">
        <v>5.5601637996249523E-2</v>
      </c>
      <c r="BY74" s="347">
        <v>5.3978301198373352E-2</v>
      </c>
      <c r="BZ74" s="347">
        <v>5.4106034639676615E-2</v>
      </c>
      <c r="CA74" s="347">
        <v>1.0065217830778402E-2</v>
      </c>
      <c r="CB74" s="347">
        <v>4.8781561948142677E-2</v>
      </c>
      <c r="CC74" s="347">
        <v>2.3817582280843651E-2</v>
      </c>
      <c r="CD74" s="347">
        <v>1.1426090938381575E-2</v>
      </c>
      <c r="CE74" s="347">
        <v>2.4070528331264335E-3</v>
      </c>
      <c r="CF74" s="347">
        <v>5.5984524143326041E-3</v>
      </c>
      <c r="CG74" s="347">
        <v>1.1553060959052109E-2</v>
      </c>
      <c r="CH74" s="347">
        <v>4.794644325306442E-4</v>
      </c>
      <c r="CI74" s="347">
        <v>6.9323972527879597E-3</v>
      </c>
      <c r="CJ74" s="347">
        <v>2.440962375611332E-3</v>
      </c>
      <c r="CK74" s="347">
        <v>1.8594001441875766E-3</v>
      </c>
      <c r="CL74" s="347">
        <v>2.839025539097264E-3</v>
      </c>
      <c r="CM74" s="347">
        <v>2.3395019326209123E-3</v>
      </c>
      <c r="CN74" s="347">
        <v>9.1873287999059516E-4</v>
      </c>
      <c r="CO74" s="347">
        <v>4.6288881558502243E-4</v>
      </c>
      <c r="CP74" s="347">
        <v>2.99423030347825E-3</v>
      </c>
      <c r="CQ74" s="347">
        <v>3.5191146004996247E-3</v>
      </c>
      <c r="CR74" s="347">
        <v>1.1881299725936004E-2</v>
      </c>
      <c r="CS74" s="347">
        <v>9.4094766704912944E-3</v>
      </c>
      <c r="CT74" s="347">
        <v>6.4887438509879294E-3</v>
      </c>
      <c r="CU74" s="347">
        <v>2.451410076081368E-2</v>
      </c>
      <c r="CV74" s="347">
        <v>4.6048373597533748E-2</v>
      </c>
      <c r="CW74" s="347">
        <v>1.6350409869400806E-3</v>
      </c>
      <c r="CX74" s="347">
        <v>3.9676283471516416E-3</v>
      </c>
      <c r="CY74" s="347">
        <v>3.048587950868824E-3</v>
      </c>
      <c r="CZ74" s="347">
        <v>2.6072338410792116E-2</v>
      </c>
      <c r="DA74" s="347">
        <v>8.3626286629340501E-3</v>
      </c>
      <c r="DB74" s="347">
        <v>3.7986066924111618E-3</v>
      </c>
      <c r="DC74" s="347">
        <v>1.1904015851006543E-2</v>
      </c>
      <c r="DD74" s="347">
        <v>1.1902515604597978E-2</v>
      </c>
      <c r="DE74" s="347">
        <v>6.0078140917965359E-3</v>
      </c>
      <c r="DF74" s="347">
        <v>0</v>
      </c>
      <c r="DG74" s="347">
        <v>2.6122480545710198E-3</v>
      </c>
      <c r="DH74" s="347">
        <v>1.1909787423791122E-2</v>
      </c>
    </row>
    <row r="75" spans="2:112" x14ac:dyDescent="0.15">
      <c r="B75" s="10" t="s">
        <v>213</v>
      </c>
      <c r="C75" s="442" t="s">
        <v>952</v>
      </c>
      <c r="D75" s="347">
        <v>6.0090906716084507E-5</v>
      </c>
      <c r="E75" s="347">
        <v>0</v>
      </c>
      <c r="F75" s="347">
        <v>7.5748273940515881E-4</v>
      </c>
      <c r="G75" s="347">
        <v>4.1982110172635007E-4</v>
      </c>
      <c r="H75" s="347">
        <v>4.2754163792207744E-4</v>
      </c>
      <c r="I75" s="347">
        <v>8.1464294921371489E-3</v>
      </c>
      <c r="J75" s="347">
        <v>7.8071526351813827E-4</v>
      </c>
      <c r="K75" s="347">
        <v>8.7842690537572152E-4</v>
      </c>
      <c r="L75" s="347">
        <v>6.6481973709344561E-4</v>
      </c>
      <c r="M75" s="347">
        <v>2.5503785388807581E-4</v>
      </c>
      <c r="N75" s="347">
        <v>0</v>
      </c>
      <c r="O75" s="347">
        <v>1.0260655483252284E-3</v>
      </c>
      <c r="P75" s="347">
        <v>1.5637233790516552E-3</v>
      </c>
      <c r="Q75" s="347">
        <v>3.2092675405488973E-4</v>
      </c>
      <c r="R75" s="347">
        <v>1.6826380481398642E-3</v>
      </c>
      <c r="S75" s="347">
        <v>3.7277049871483708E-4</v>
      </c>
      <c r="T75" s="347">
        <v>4.8117176028856785E-4</v>
      </c>
      <c r="U75" s="347">
        <v>1.3542176065650619E-3</v>
      </c>
      <c r="V75" s="347">
        <v>6.3503769255981643E-4</v>
      </c>
      <c r="W75" s="347">
        <v>5.1356878754696834E-4</v>
      </c>
      <c r="X75" s="347">
        <v>0</v>
      </c>
      <c r="Y75" s="347">
        <v>5.904250321210221E-4</v>
      </c>
      <c r="Z75" s="347">
        <v>7.6136360517279635E-4</v>
      </c>
      <c r="AA75" s="347">
        <v>5.5620764387150448E-4</v>
      </c>
      <c r="AB75" s="347">
        <v>1.6590298051783511E-3</v>
      </c>
      <c r="AC75" s="347">
        <v>3.833090240058839E-4</v>
      </c>
      <c r="AD75" s="347">
        <v>8.8683930471798505E-5</v>
      </c>
      <c r="AE75" s="347">
        <v>6.0637710181956294E-4</v>
      </c>
      <c r="AF75" s="347">
        <v>1.5673193574708491E-3</v>
      </c>
      <c r="AG75" s="347">
        <v>7.432569711960965E-4</v>
      </c>
      <c r="AH75" s="347">
        <v>1.4708606168898381E-3</v>
      </c>
      <c r="AI75" s="347">
        <v>6.5656433017307031E-4</v>
      </c>
      <c r="AJ75" s="347">
        <v>1.1920487988585499E-3</v>
      </c>
      <c r="AK75" s="347">
        <v>6.0983744020734476E-4</v>
      </c>
      <c r="AL75" s="347">
        <v>6.2382370977366965E-4</v>
      </c>
      <c r="AM75" s="347">
        <v>2.0849011103664326E-4</v>
      </c>
      <c r="AN75" s="347">
        <v>4.4771995117054284E-4</v>
      </c>
      <c r="AO75" s="347">
        <v>1.3683583669688347E-3</v>
      </c>
      <c r="AP75" s="347">
        <v>6.6054561067441708E-4</v>
      </c>
      <c r="AQ75" s="347">
        <v>4.3532034695438493E-4</v>
      </c>
      <c r="AR75" s="347">
        <v>3.0808918976650947E-4</v>
      </c>
      <c r="AS75" s="347">
        <v>1.9872720129555537E-3</v>
      </c>
      <c r="AT75" s="347">
        <v>1.3504411861755194E-3</v>
      </c>
      <c r="AU75" s="347">
        <v>1.5621261928601175E-3</v>
      </c>
      <c r="AV75" s="347">
        <v>1.3352613755755263E-3</v>
      </c>
      <c r="AW75" s="347">
        <v>8.5358425817017578E-4</v>
      </c>
      <c r="AX75" s="347">
        <v>6.5989407800484527E-4</v>
      </c>
      <c r="AY75" s="347">
        <v>4.550949267428293E-4</v>
      </c>
      <c r="AZ75" s="347">
        <v>6.0752308209781596E-4</v>
      </c>
      <c r="BA75" s="347">
        <v>8.5439252691336454E-4</v>
      </c>
      <c r="BB75" s="347">
        <v>2.1890998191112255E-4</v>
      </c>
      <c r="BC75" s="347">
        <v>1.3641617660268444E-3</v>
      </c>
      <c r="BD75" s="347">
        <v>1.108891708766139E-3</v>
      </c>
      <c r="BE75" s="347">
        <v>4.8256143610283386E-4</v>
      </c>
      <c r="BF75" s="347">
        <v>0</v>
      </c>
      <c r="BG75" s="347">
        <v>3.3233632436025255E-4</v>
      </c>
      <c r="BH75" s="347">
        <v>1.949378822239971E-4</v>
      </c>
      <c r="BI75" s="347">
        <v>2.2596399154457322E-3</v>
      </c>
      <c r="BJ75" s="347">
        <v>1.0307779622135689E-3</v>
      </c>
      <c r="BK75" s="347">
        <v>6.2565798364613455E-4</v>
      </c>
      <c r="BL75" s="347">
        <v>2.1617192461982051E-5</v>
      </c>
      <c r="BM75" s="347">
        <v>2.3446388517870758E-3</v>
      </c>
      <c r="BN75" s="347">
        <v>8.7505467903843963E-4</v>
      </c>
      <c r="BO75" s="347">
        <v>5.1196908411220855E-4</v>
      </c>
      <c r="BP75" s="347">
        <v>5.4863733007053258E-4</v>
      </c>
      <c r="BQ75" s="347">
        <v>3.8708292589854278E-3</v>
      </c>
      <c r="BR75" s="347">
        <v>2.740307727087346E-3</v>
      </c>
      <c r="BS75" s="347">
        <v>3.3301841854136343E-4</v>
      </c>
      <c r="BT75" s="347">
        <v>1.7325369388026689E-3</v>
      </c>
      <c r="BU75" s="347">
        <v>5.1722608811653348E-3</v>
      </c>
      <c r="BV75" s="347">
        <v>5.6430186413985867E-3</v>
      </c>
      <c r="BW75" s="347">
        <v>1.4140746345529139E-2</v>
      </c>
      <c r="BX75" s="347">
        <v>6.5273510600881754E-2</v>
      </c>
      <c r="BY75" s="347">
        <v>7.7659094623888335E-3</v>
      </c>
      <c r="BZ75" s="347">
        <v>8.6547675061562186E-4</v>
      </c>
      <c r="CA75" s="347">
        <v>3.5048471493800575E-3</v>
      </c>
      <c r="CB75" s="347">
        <v>1.0855828903979844E-2</v>
      </c>
      <c r="CC75" s="347">
        <v>2.1442792260312326E-2</v>
      </c>
      <c r="CD75" s="347">
        <v>8.7542359624013339E-4</v>
      </c>
      <c r="CE75" s="347">
        <v>6.518400067330149E-3</v>
      </c>
      <c r="CF75" s="347">
        <v>2.5241339010327449E-2</v>
      </c>
      <c r="CG75" s="347">
        <v>1.7286323499781965E-2</v>
      </c>
      <c r="CH75" s="347">
        <v>4.6570730365158158E-3</v>
      </c>
      <c r="CI75" s="347">
        <v>3.9061325207790367E-3</v>
      </c>
      <c r="CJ75" s="347">
        <v>1.6353930489489278E-3</v>
      </c>
      <c r="CK75" s="347">
        <v>5.7176865786772698E-3</v>
      </c>
      <c r="CL75" s="347">
        <v>1.3688413735516724E-2</v>
      </c>
      <c r="CM75" s="347">
        <v>5.6477438434630765E-3</v>
      </c>
      <c r="CN75" s="347">
        <v>1.9794339989479526E-3</v>
      </c>
      <c r="CO75" s="347">
        <v>4.5967462878897524E-4</v>
      </c>
      <c r="CP75" s="347">
        <v>1.7977755355100634E-2</v>
      </c>
      <c r="CQ75" s="347">
        <v>6.3114944889092212E-3</v>
      </c>
      <c r="CR75" s="347">
        <v>5.2425450331456602E-3</v>
      </c>
      <c r="CS75" s="347">
        <v>1.7992751819674089E-3</v>
      </c>
      <c r="CT75" s="347">
        <v>2.4549970057609616E-3</v>
      </c>
      <c r="CU75" s="347">
        <v>1.284527101863869E-2</v>
      </c>
      <c r="CV75" s="347">
        <v>7.3312817724731742E-3</v>
      </c>
      <c r="CW75" s="347">
        <v>4.3715459093658448E-4</v>
      </c>
      <c r="CX75" s="347">
        <v>6.0586707989908524E-4</v>
      </c>
      <c r="CY75" s="347">
        <v>2.6149288091469993E-3</v>
      </c>
      <c r="CZ75" s="347">
        <v>4.3030140050893785E-3</v>
      </c>
      <c r="DA75" s="347">
        <v>1.5566274408712196E-2</v>
      </c>
      <c r="DB75" s="347">
        <v>9.5045597579023373E-3</v>
      </c>
      <c r="DC75" s="347">
        <v>1.7646628377579682E-3</v>
      </c>
      <c r="DD75" s="347">
        <v>7.1249047119470461E-3</v>
      </c>
      <c r="DE75" s="347">
        <v>6.3922126308739663E-3</v>
      </c>
      <c r="DF75" s="347">
        <v>0</v>
      </c>
      <c r="DG75" s="347">
        <v>5.1832780430512079E-3</v>
      </c>
      <c r="DH75" s="347">
        <v>4.3079977171119003E-3</v>
      </c>
    </row>
    <row r="76" spans="2:112" x14ac:dyDescent="0.15">
      <c r="B76" s="10" t="s">
        <v>214</v>
      </c>
      <c r="C76" s="442" t="s">
        <v>953</v>
      </c>
      <c r="D76" s="347">
        <v>0</v>
      </c>
      <c r="E76" s="347">
        <v>0</v>
      </c>
      <c r="F76" s="347">
        <v>0</v>
      </c>
      <c r="G76" s="347">
        <v>0</v>
      </c>
      <c r="H76" s="347">
        <v>0</v>
      </c>
      <c r="I76" s="347">
        <v>0</v>
      </c>
      <c r="J76" s="347">
        <v>0</v>
      </c>
      <c r="K76" s="347">
        <v>0</v>
      </c>
      <c r="L76" s="347">
        <v>0</v>
      </c>
      <c r="M76" s="347">
        <v>0</v>
      </c>
      <c r="N76" s="347">
        <v>0</v>
      </c>
      <c r="O76" s="347">
        <v>0</v>
      </c>
      <c r="P76" s="347">
        <v>0</v>
      </c>
      <c r="Q76" s="347">
        <v>0</v>
      </c>
      <c r="R76" s="347">
        <v>0</v>
      </c>
      <c r="S76" s="347">
        <v>0</v>
      </c>
      <c r="T76" s="347">
        <v>0</v>
      </c>
      <c r="U76" s="347">
        <v>0</v>
      </c>
      <c r="V76" s="347">
        <v>0</v>
      </c>
      <c r="W76" s="347">
        <v>0</v>
      </c>
      <c r="X76" s="347">
        <v>0</v>
      </c>
      <c r="Y76" s="347">
        <v>0</v>
      </c>
      <c r="Z76" s="347">
        <v>0</v>
      </c>
      <c r="AA76" s="347">
        <v>0</v>
      </c>
      <c r="AB76" s="347">
        <v>0</v>
      </c>
      <c r="AC76" s="347">
        <v>0</v>
      </c>
      <c r="AD76" s="347">
        <v>0</v>
      </c>
      <c r="AE76" s="347">
        <v>0</v>
      </c>
      <c r="AF76" s="347">
        <v>0</v>
      </c>
      <c r="AG76" s="347">
        <v>0</v>
      </c>
      <c r="AH76" s="347">
        <v>0</v>
      </c>
      <c r="AI76" s="347">
        <v>0</v>
      </c>
      <c r="AJ76" s="347">
        <v>0</v>
      </c>
      <c r="AK76" s="347">
        <v>0</v>
      </c>
      <c r="AL76" s="347">
        <v>0</v>
      </c>
      <c r="AM76" s="347">
        <v>0</v>
      </c>
      <c r="AN76" s="347">
        <v>0</v>
      </c>
      <c r="AO76" s="347">
        <v>0</v>
      </c>
      <c r="AP76" s="347">
        <v>0</v>
      </c>
      <c r="AQ76" s="347">
        <v>0</v>
      </c>
      <c r="AR76" s="347">
        <v>0</v>
      </c>
      <c r="AS76" s="347">
        <v>0</v>
      </c>
      <c r="AT76" s="347">
        <v>0</v>
      </c>
      <c r="AU76" s="347">
        <v>0</v>
      </c>
      <c r="AV76" s="347">
        <v>0</v>
      </c>
      <c r="AW76" s="347">
        <v>0</v>
      </c>
      <c r="AX76" s="347">
        <v>0</v>
      </c>
      <c r="AY76" s="347">
        <v>0</v>
      </c>
      <c r="AZ76" s="347">
        <v>0</v>
      </c>
      <c r="BA76" s="347">
        <v>0</v>
      </c>
      <c r="BB76" s="347">
        <v>0</v>
      </c>
      <c r="BC76" s="347">
        <v>0</v>
      </c>
      <c r="BD76" s="347">
        <v>0</v>
      </c>
      <c r="BE76" s="347">
        <v>0</v>
      </c>
      <c r="BF76" s="347">
        <v>0</v>
      </c>
      <c r="BG76" s="347">
        <v>0</v>
      </c>
      <c r="BH76" s="347">
        <v>0</v>
      </c>
      <c r="BI76" s="347">
        <v>0</v>
      </c>
      <c r="BJ76" s="347">
        <v>0</v>
      </c>
      <c r="BK76" s="347">
        <v>0</v>
      </c>
      <c r="BL76" s="347">
        <v>0</v>
      </c>
      <c r="BM76" s="347">
        <v>0</v>
      </c>
      <c r="BN76" s="347">
        <v>0</v>
      </c>
      <c r="BO76" s="347">
        <v>0</v>
      </c>
      <c r="BP76" s="347">
        <v>0</v>
      </c>
      <c r="BQ76" s="347">
        <v>0</v>
      </c>
      <c r="BR76" s="347">
        <v>0</v>
      </c>
      <c r="BS76" s="347">
        <v>0</v>
      </c>
      <c r="BT76" s="347">
        <v>0</v>
      </c>
      <c r="BU76" s="347">
        <v>0</v>
      </c>
      <c r="BV76" s="347">
        <v>0</v>
      </c>
      <c r="BW76" s="347">
        <v>0</v>
      </c>
      <c r="BX76" s="347">
        <v>0</v>
      </c>
      <c r="BY76" s="347">
        <v>0</v>
      </c>
      <c r="BZ76" s="347">
        <v>0</v>
      </c>
      <c r="CA76" s="347">
        <v>0</v>
      </c>
      <c r="CB76" s="347">
        <v>0</v>
      </c>
      <c r="CC76" s="347">
        <v>0</v>
      </c>
      <c r="CD76" s="347">
        <v>0</v>
      </c>
      <c r="CE76" s="347">
        <v>0</v>
      </c>
      <c r="CF76" s="347">
        <v>0</v>
      </c>
      <c r="CG76" s="347">
        <v>0</v>
      </c>
      <c r="CH76" s="347">
        <v>0</v>
      </c>
      <c r="CI76" s="347">
        <v>0</v>
      </c>
      <c r="CJ76" s="347">
        <v>0</v>
      </c>
      <c r="CK76" s="347">
        <v>0</v>
      </c>
      <c r="CL76" s="347">
        <v>0</v>
      </c>
      <c r="CM76" s="347">
        <v>0</v>
      </c>
      <c r="CN76" s="347">
        <v>0</v>
      </c>
      <c r="CO76" s="347">
        <v>0</v>
      </c>
      <c r="CP76" s="347">
        <v>0</v>
      </c>
      <c r="CQ76" s="347">
        <v>0</v>
      </c>
      <c r="CR76" s="347">
        <v>0</v>
      </c>
      <c r="CS76" s="347">
        <v>0</v>
      </c>
      <c r="CT76" s="347">
        <v>0</v>
      </c>
      <c r="CU76" s="347">
        <v>0</v>
      </c>
      <c r="CV76" s="347">
        <v>0</v>
      </c>
      <c r="CW76" s="347">
        <v>0</v>
      </c>
      <c r="CX76" s="347">
        <v>0</v>
      </c>
      <c r="CY76" s="347">
        <v>0</v>
      </c>
      <c r="CZ76" s="347">
        <v>0</v>
      </c>
      <c r="DA76" s="347">
        <v>0</v>
      </c>
      <c r="DB76" s="347">
        <v>0</v>
      </c>
      <c r="DC76" s="347">
        <v>0</v>
      </c>
      <c r="DD76" s="347">
        <v>0</v>
      </c>
      <c r="DE76" s="347">
        <v>0</v>
      </c>
      <c r="DF76" s="347">
        <v>0</v>
      </c>
      <c r="DG76" s="347">
        <v>0</v>
      </c>
      <c r="DH76" s="347">
        <v>0</v>
      </c>
    </row>
    <row r="77" spans="2:112" x14ac:dyDescent="0.15">
      <c r="B77" s="10" t="s">
        <v>215</v>
      </c>
      <c r="C77" s="442" t="s">
        <v>954</v>
      </c>
      <c r="D77" s="347">
        <v>0</v>
      </c>
      <c r="E77" s="347">
        <v>0</v>
      </c>
      <c r="F77" s="347">
        <v>0</v>
      </c>
      <c r="G77" s="347">
        <v>0</v>
      </c>
      <c r="H77" s="347">
        <v>0</v>
      </c>
      <c r="I77" s="347">
        <v>0</v>
      </c>
      <c r="J77" s="347">
        <v>0</v>
      </c>
      <c r="K77" s="347">
        <v>0</v>
      </c>
      <c r="L77" s="347">
        <v>0</v>
      </c>
      <c r="M77" s="347">
        <v>0</v>
      </c>
      <c r="N77" s="347">
        <v>0</v>
      </c>
      <c r="O77" s="347">
        <v>0</v>
      </c>
      <c r="P77" s="347">
        <v>0</v>
      </c>
      <c r="Q77" s="347">
        <v>0</v>
      </c>
      <c r="R77" s="347">
        <v>0</v>
      </c>
      <c r="S77" s="347">
        <v>0</v>
      </c>
      <c r="T77" s="347">
        <v>0</v>
      </c>
      <c r="U77" s="347">
        <v>0</v>
      </c>
      <c r="V77" s="347">
        <v>0</v>
      </c>
      <c r="W77" s="347">
        <v>0</v>
      </c>
      <c r="X77" s="347">
        <v>0</v>
      </c>
      <c r="Y77" s="347">
        <v>0</v>
      </c>
      <c r="Z77" s="347">
        <v>0</v>
      </c>
      <c r="AA77" s="347">
        <v>0</v>
      </c>
      <c r="AB77" s="347">
        <v>0</v>
      </c>
      <c r="AC77" s="347">
        <v>0</v>
      </c>
      <c r="AD77" s="347">
        <v>0</v>
      </c>
      <c r="AE77" s="347">
        <v>0</v>
      </c>
      <c r="AF77" s="347">
        <v>0</v>
      </c>
      <c r="AG77" s="347">
        <v>0</v>
      </c>
      <c r="AH77" s="347">
        <v>0</v>
      </c>
      <c r="AI77" s="347">
        <v>0</v>
      </c>
      <c r="AJ77" s="347">
        <v>0</v>
      </c>
      <c r="AK77" s="347">
        <v>0</v>
      </c>
      <c r="AL77" s="347">
        <v>0</v>
      </c>
      <c r="AM77" s="347">
        <v>0</v>
      </c>
      <c r="AN77" s="347">
        <v>0</v>
      </c>
      <c r="AO77" s="347">
        <v>0</v>
      </c>
      <c r="AP77" s="347">
        <v>0</v>
      </c>
      <c r="AQ77" s="347">
        <v>0</v>
      </c>
      <c r="AR77" s="347">
        <v>0</v>
      </c>
      <c r="AS77" s="347">
        <v>0</v>
      </c>
      <c r="AT77" s="347">
        <v>0</v>
      </c>
      <c r="AU77" s="347">
        <v>0</v>
      </c>
      <c r="AV77" s="347">
        <v>0</v>
      </c>
      <c r="AW77" s="347">
        <v>0</v>
      </c>
      <c r="AX77" s="347">
        <v>0</v>
      </c>
      <c r="AY77" s="347">
        <v>0</v>
      </c>
      <c r="AZ77" s="347">
        <v>0</v>
      </c>
      <c r="BA77" s="347">
        <v>0</v>
      </c>
      <c r="BB77" s="347">
        <v>0</v>
      </c>
      <c r="BC77" s="347">
        <v>0</v>
      </c>
      <c r="BD77" s="347">
        <v>0</v>
      </c>
      <c r="BE77" s="347">
        <v>0</v>
      </c>
      <c r="BF77" s="347">
        <v>0</v>
      </c>
      <c r="BG77" s="347">
        <v>0</v>
      </c>
      <c r="BH77" s="347">
        <v>0</v>
      </c>
      <c r="BI77" s="347">
        <v>0</v>
      </c>
      <c r="BJ77" s="347">
        <v>0</v>
      </c>
      <c r="BK77" s="347">
        <v>0</v>
      </c>
      <c r="BL77" s="347">
        <v>0</v>
      </c>
      <c r="BM77" s="347">
        <v>0</v>
      </c>
      <c r="BN77" s="347">
        <v>0</v>
      </c>
      <c r="BO77" s="347">
        <v>0</v>
      </c>
      <c r="BP77" s="347">
        <v>0</v>
      </c>
      <c r="BQ77" s="347">
        <v>0</v>
      </c>
      <c r="BR77" s="347">
        <v>0</v>
      </c>
      <c r="BS77" s="347">
        <v>0</v>
      </c>
      <c r="BT77" s="347">
        <v>0</v>
      </c>
      <c r="BU77" s="347">
        <v>0</v>
      </c>
      <c r="BV77" s="347">
        <v>0</v>
      </c>
      <c r="BW77" s="347">
        <v>0</v>
      </c>
      <c r="BX77" s="347">
        <v>0</v>
      </c>
      <c r="BY77" s="347">
        <v>0</v>
      </c>
      <c r="BZ77" s="347">
        <v>0</v>
      </c>
      <c r="CA77" s="347">
        <v>0</v>
      </c>
      <c r="CB77" s="347">
        <v>0</v>
      </c>
      <c r="CC77" s="347">
        <v>0</v>
      </c>
      <c r="CD77" s="347">
        <v>0</v>
      </c>
      <c r="CE77" s="347">
        <v>0</v>
      </c>
      <c r="CF77" s="347">
        <v>0</v>
      </c>
      <c r="CG77" s="347">
        <v>0</v>
      </c>
      <c r="CH77" s="347">
        <v>0</v>
      </c>
      <c r="CI77" s="347">
        <v>0</v>
      </c>
      <c r="CJ77" s="347">
        <v>0</v>
      </c>
      <c r="CK77" s="347">
        <v>0</v>
      </c>
      <c r="CL77" s="347">
        <v>0</v>
      </c>
      <c r="CM77" s="347">
        <v>0</v>
      </c>
      <c r="CN77" s="347">
        <v>0</v>
      </c>
      <c r="CO77" s="347">
        <v>0</v>
      </c>
      <c r="CP77" s="347">
        <v>0</v>
      </c>
      <c r="CQ77" s="347">
        <v>0</v>
      </c>
      <c r="CR77" s="347">
        <v>0</v>
      </c>
      <c r="CS77" s="347">
        <v>0</v>
      </c>
      <c r="CT77" s="347">
        <v>0</v>
      </c>
      <c r="CU77" s="347">
        <v>0</v>
      </c>
      <c r="CV77" s="347">
        <v>0</v>
      </c>
      <c r="CW77" s="347">
        <v>0</v>
      </c>
      <c r="CX77" s="347">
        <v>0</v>
      </c>
      <c r="CY77" s="347">
        <v>0</v>
      </c>
      <c r="CZ77" s="347">
        <v>0</v>
      </c>
      <c r="DA77" s="347">
        <v>0</v>
      </c>
      <c r="DB77" s="347">
        <v>0</v>
      </c>
      <c r="DC77" s="347">
        <v>0</v>
      </c>
      <c r="DD77" s="347">
        <v>0</v>
      </c>
      <c r="DE77" s="347">
        <v>0</v>
      </c>
      <c r="DF77" s="347">
        <v>0</v>
      </c>
      <c r="DG77" s="347">
        <v>0</v>
      </c>
      <c r="DH77" s="347">
        <v>0</v>
      </c>
    </row>
    <row r="78" spans="2:112" x14ac:dyDescent="0.15">
      <c r="B78" s="10" t="s">
        <v>216</v>
      </c>
      <c r="C78" s="442" t="s">
        <v>955</v>
      </c>
      <c r="D78" s="347">
        <v>1.582289279978361E-4</v>
      </c>
      <c r="E78" s="347">
        <v>1.8341047236216832E-4</v>
      </c>
      <c r="F78" s="347">
        <v>7.9337344276849558E-5</v>
      </c>
      <c r="G78" s="347">
        <v>3.0914983794564949E-4</v>
      </c>
      <c r="H78" s="347">
        <v>2.0733546316308737E-4</v>
      </c>
      <c r="I78" s="347">
        <v>2.165506573859242E-3</v>
      </c>
      <c r="J78" s="347">
        <v>6.8446269678302531E-4</v>
      </c>
      <c r="K78" s="347">
        <v>2.6389305940364532E-4</v>
      </c>
      <c r="L78" s="347">
        <v>2.6873699231805476E-4</v>
      </c>
      <c r="M78" s="347">
        <v>2.0471530213949887E-4</v>
      </c>
      <c r="N78" s="347">
        <v>0</v>
      </c>
      <c r="O78" s="347">
        <v>6.2291348315700345E-4</v>
      </c>
      <c r="P78" s="347">
        <v>5.7863489723285698E-4</v>
      </c>
      <c r="Q78" s="347">
        <v>1.6719887680390552E-4</v>
      </c>
      <c r="R78" s="347">
        <v>4.3465040489643942E-4</v>
      </c>
      <c r="S78" s="347">
        <v>6.1612940508107348E-4</v>
      </c>
      <c r="T78" s="347">
        <v>6.9302255872943615E-4</v>
      </c>
      <c r="U78" s="347">
        <v>7.2557706163715646E-4</v>
      </c>
      <c r="V78" s="347">
        <v>4.9505626570523322E-4</v>
      </c>
      <c r="W78" s="347">
        <v>4.9627581058382393E-4</v>
      </c>
      <c r="X78" s="347">
        <v>0</v>
      </c>
      <c r="Y78" s="347">
        <v>5.1335569399883231E-4</v>
      </c>
      <c r="Z78" s="347">
        <v>5.4325805771203689E-4</v>
      </c>
      <c r="AA78" s="347">
        <v>4.582073730615958E-4</v>
      </c>
      <c r="AB78" s="347">
        <v>4.8427697157722547E-4</v>
      </c>
      <c r="AC78" s="347">
        <v>6.887830784520091E-4</v>
      </c>
      <c r="AD78" s="347">
        <v>8.8683930471798505E-5</v>
      </c>
      <c r="AE78" s="347">
        <v>4.3374305147947378E-4</v>
      </c>
      <c r="AF78" s="347">
        <v>9.0429940027103063E-4</v>
      </c>
      <c r="AG78" s="347">
        <v>4.4444247362369975E-4</v>
      </c>
      <c r="AH78" s="347">
        <v>5.8834424675593521E-4</v>
      </c>
      <c r="AI78" s="347">
        <v>5.5151403734537909E-4</v>
      </c>
      <c r="AJ78" s="347">
        <v>5.4689295881984947E-4</v>
      </c>
      <c r="AK78" s="347">
        <v>2.8586130009719286E-4</v>
      </c>
      <c r="AL78" s="347">
        <v>6.4383314952112705E-4</v>
      </c>
      <c r="AM78" s="347">
        <v>6.111534156138513E-4</v>
      </c>
      <c r="AN78" s="347">
        <v>3.3928777549642697E-4</v>
      </c>
      <c r="AO78" s="347">
        <v>9.9516972143187991E-4</v>
      </c>
      <c r="AP78" s="347">
        <v>1.9816368320232512E-4</v>
      </c>
      <c r="AQ78" s="347">
        <v>6.8349362886295951E-4</v>
      </c>
      <c r="AR78" s="347">
        <v>5.2169769467128935E-4</v>
      </c>
      <c r="AS78" s="347">
        <v>9.2171636755014521E-4</v>
      </c>
      <c r="AT78" s="347">
        <v>4.8087934441248288E-4</v>
      </c>
      <c r="AU78" s="347">
        <v>4.2087915008993525E-4</v>
      </c>
      <c r="AV78" s="347">
        <v>8.2865995566513224E-4</v>
      </c>
      <c r="AW78" s="347">
        <v>5.5519145605560161E-4</v>
      </c>
      <c r="AX78" s="347">
        <v>6.0367135957697384E-4</v>
      </c>
      <c r="AY78" s="347">
        <v>6.1493204209661981E-4</v>
      </c>
      <c r="AZ78" s="347">
        <v>5.1398531362552389E-4</v>
      </c>
      <c r="BA78" s="347">
        <v>2.0885150657882245E-4</v>
      </c>
      <c r="BB78" s="347">
        <v>1.6514261793295211E-4</v>
      </c>
      <c r="BC78" s="347">
        <v>5.1986869038167245E-4</v>
      </c>
      <c r="BD78" s="347">
        <v>2.6204548244184887E-4</v>
      </c>
      <c r="BE78" s="347">
        <v>6.2732986693368395E-4</v>
      </c>
      <c r="BF78" s="347">
        <v>0</v>
      </c>
      <c r="BG78" s="347">
        <v>3.3233632436025255E-4</v>
      </c>
      <c r="BH78" s="347">
        <v>2.0641553323344741E-4</v>
      </c>
      <c r="BI78" s="347">
        <v>1.4578322035133757E-4</v>
      </c>
      <c r="BJ78" s="347">
        <v>8.4269178424790578E-4</v>
      </c>
      <c r="BK78" s="347">
        <v>1.0383141826376294E-3</v>
      </c>
      <c r="BL78" s="347">
        <v>7.0616162042474691E-4</v>
      </c>
      <c r="BM78" s="347">
        <v>9.8601312229769258E-4</v>
      </c>
      <c r="BN78" s="347">
        <v>7.2661469113031161E-4</v>
      </c>
      <c r="BO78" s="347">
        <v>4.6963901867612206E-4</v>
      </c>
      <c r="BP78" s="347">
        <v>4.0714925396577846E-4</v>
      </c>
      <c r="BQ78" s="347">
        <v>3.0996843870988259E-4</v>
      </c>
      <c r="BR78" s="347">
        <v>2.1690284127447222E-4</v>
      </c>
      <c r="BS78" s="347">
        <v>2.9190110863076711E-3</v>
      </c>
      <c r="BT78" s="347">
        <v>7.8756800809734687E-3</v>
      </c>
      <c r="BU78" s="347">
        <v>1.2641801586109616E-3</v>
      </c>
      <c r="BV78" s="347">
        <v>3.8660349870625671E-3</v>
      </c>
      <c r="BW78" s="347">
        <v>3.5709465965315569E-4</v>
      </c>
      <c r="BX78" s="347">
        <v>6.9519877223527741E-5</v>
      </c>
      <c r="BY78" s="347">
        <v>1.0360833904221235E-6</v>
      </c>
      <c r="BZ78" s="347">
        <v>2.8162338710508328E-4</v>
      </c>
      <c r="CA78" s="347">
        <v>1.3554834828665577E-3</v>
      </c>
      <c r="CB78" s="347">
        <v>2.4249686840413837E-4</v>
      </c>
      <c r="CC78" s="347">
        <v>6.8313320475331298E-4</v>
      </c>
      <c r="CD78" s="347">
        <v>2.3517296609054471E-4</v>
      </c>
      <c r="CE78" s="347">
        <v>1.3886843268037115E-3</v>
      </c>
      <c r="CF78" s="347">
        <v>3.9467204520231947E-4</v>
      </c>
      <c r="CG78" s="347">
        <v>6.5788118988916887E-4</v>
      </c>
      <c r="CH78" s="347">
        <v>8.3763820216304393E-4</v>
      </c>
      <c r="CI78" s="347">
        <v>5.7664532342384834E-4</v>
      </c>
      <c r="CJ78" s="347">
        <v>4.5501246190847168E-4</v>
      </c>
      <c r="CK78" s="347">
        <v>1.7965068372341453E-4</v>
      </c>
      <c r="CL78" s="347">
        <v>7.0511745415487604E-4</v>
      </c>
      <c r="CM78" s="347">
        <v>9.3140205931409726E-4</v>
      </c>
      <c r="CN78" s="347">
        <v>8.1720273397366521E-3</v>
      </c>
      <c r="CO78" s="347">
        <v>2.2669659472520725E-3</v>
      </c>
      <c r="CP78" s="347">
        <v>6.6737894229049631E-3</v>
      </c>
      <c r="CQ78" s="347">
        <v>6.5702686342639603E-4</v>
      </c>
      <c r="CR78" s="347">
        <v>4.9534054547945624E-3</v>
      </c>
      <c r="CS78" s="347">
        <v>1.1351672275055292E-3</v>
      </c>
      <c r="CT78" s="347">
        <v>1.9209123522019852E-4</v>
      </c>
      <c r="CU78" s="347">
        <v>4.8131261310846406E-3</v>
      </c>
      <c r="CV78" s="347">
        <v>3.8723325261792941E-4</v>
      </c>
      <c r="CW78" s="347">
        <v>1.5587311868983764E-4</v>
      </c>
      <c r="CX78" s="347">
        <v>1.3317060364969376E-4</v>
      </c>
      <c r="CY78" s="347">
        <v>3.9656458341678084E-4</v>
      </c>
      <c r="CZ78" s="347">
        <v>1.7737014431349886E-4</v>
      </c>
      <c r="DA78" s="347">
        <v>4.254077212385327E-4</v>
      </c>
      <c r="DB78" s="347">
        <v>3.9500198649997087E-4</v>
      </c>
      <c r="DC78" s="347">
        <v>3.2216120068372475E-4</v>
      </c>
      <c r="DD78" s="347">
        <v>1.5598308338302149E-4</v>
      </c>
      <c r="DE78" s="347">
        <v>5.9897076094469223E-4</v>
      </c>
      <c r="DF78" s="347">
        <v>6.5024845756493806E-4</v>
      </c>
      <c r="DG78" s="347">
        <v>1.2386666253069576E-4</v>
      </c>
      <c r="DH78" s="347">
        <v>1.3708455379193921E-3</v>
      </c>
    </row>
    <row r="79" spans="2:112" x14ac:dyDescent="0.15">
      <c r="B79" s="12" t="s">
        <v>217</v>
      </c>
      <c r="C79" s="7" t="s">
        <v>956</v>
      </c>
      <c r="D79" s="673">
        <v>1.0309199094117814E-2</v>
      </c>
      <c r="E79" s="673">
        <v>3.571687509251871E-2</v>
      </c>
      <c r="F79" s="673">
        <v>7.8657309897333695E-3</v>
      </c>
      <c r="G79" s="673">
        <v>3.185678408766137E-2</v>
      </c>
      <c r="H79" s="673">
        <v>1.2245195012341843E-2</v>
      </c>
      <c r="I79" s="673">
        <v>1.0157257025006444E-2</v>
      </c>
      <c r="J79" s="673">
        <v>8.1707734428473656E-3</v>
      </c>
      <c r="K79" s="673">
        <v>1.6275379477691452E-2</v>
      </c>
      <c r="L79" s="673">
        <v>1.2766255622876791E-2</v>
      </c>
      <c r="M79" s="673">
        <v>2.8436720708520453E-2</v>
      </c>
      <c r="N79" s="673">
        <v>0</v>
      </c>
      <c r="O79" s="673">
        <v>1.1567954174877838E-2</v>
      </c>
      <c r="P79" s="673">
        <v>9.0392987332563578E-3</v>
      </c>
      <c r="Q79" s="673">
        <v>1.6558394168103178E-2</v>
      </c>
      <c r="R79" s="673">
        <v>2.0523707101590672E-2</v>
      </c>
      <c r="S79" s="673">
        <v>1.7819189487329329E-2</v>
      </c>
      <c r="T79" s="673">
        <v>1.9675079472221062E-2</v>
      </c>
      <c r="U79" s="673">
        <v>8.9007977730643801E-3</v>
      </c>
      <c r="V79" s="673">
        <v>8.2998743581339449E-3</v>
      </c>
      <c r="W79" s="673">
        <v>6.9723325419893054E-3</v>
      </c>
      <c r="X79" s="673">
        <v>0</v>
      </c>
      <c r="Y79" s="673">
        <v>1.7975895244821839E-2</v>
      </c>
      <c r="Z79" s="673">
        <v>1.2393166814428072E-2</v>
      </c>
      <c r="AA79" s="673">
        <v>1.8275928365542506E-2</v>
      </c>
      <c r="AB79" s="673">
        <v>1.4209572130041799E-2</v>
      </c>
      <c r="AC79" s="673">
        <v>2.0490224943062029E-2</v>
      </c>
      <c r="AD79" s="673">
        <v>1.6849946789641718E-3</v>
      </c>
      <c r="AE79" s="673">
        <v>7.0430376687497839E-2</v>
      </c>
      <c r="AF79" s="673">
        <v>8.7644259184371798E-3</v>
      </c>
      <c r="AG79" s="673">
        <v>8.5117284438345642E-3</v>
      </c>
      <c r="AH79" s="673">
        <v>8.2804005098983478E-3</v>
      </c>
      <c r="AI79" s="673">
        <v>1.3223205609685637E-2</v>
      </c>
      <c r="AJ79" s="673">
        <v>4.0642594780329104E-2</v>
      </c>
      <c r="AK79" s="673">
        <v>1.2215806224153374E-2</v>
      </c>
      <c r="AL79" s="673">
        <v>1.1164090353213692E-2</v>
      </c>
      <c r="AM79" s="673">
        <v>6.1103410796805062E-3</v>
      </c>
      <c r="AN79" s="673">
        <v>1.0671824773604111E-2</v>
      </c>
      <c r="AO79" s="673">
        <v>3.4608615099583143E-2</v>
      </c>
      <c r="AP79" s="673">
        <v>1.6249422022590661E-2</v>
      </c>
      <c r="AQ79" s="673">
        <v>6.8552783609171835E-3</v>
      </c>
      <c r="AR79" s="673">
        <v>8.5813108989631764E-3</v>
      </c>
      <c r="AS79" s="673">
        <v>9.7009216448057205E-3</v>
      </c>
      <c r="AT79" s="673">
        <v>1.2478600626550363E-2</v>
      </c>
      <c r="AU79" s="673">
        <v>8.1455621616353148E-3</v>
      </c>
      <c r="AV79" s="673">
        <v>9.3686716612113585E-3</v>
      </c>
      <c r="AW79" s="673">
        <v>5.9823235720909773E-3</v>
      </c>
      <c r="AX79" s="673">
        <v>6.6592597251046402E-3</v>
      </c>
      <c r="AY79" s="673">
        <v>7.1246207259679697E-3</v>
      </c>
      <c r="AZ79" s="673">
        <v>8.4476887667753846E-3</v>
      </c>
      <c r="BA79" s="673">
        <v>7.328789230856861E-3</v>
      </c>
      <c r="BB79" s="673">
        <v>2.5270661069740114E-3</v>
      </c>
      <c r="BC79" s="673">
        <v>7.4943349119135153E-3</v>
      </c>
      <c r="BD79" s="673">
        <v>5.3771203166268853E-3</v>
      </c>
      <c r="BE79" s="673">
        <v>9.6271006502515345E-3</v>
      </c>
      <c r="BF79" s="673">
        <v>0</v>
      </c>
      <c r="BG79" s="673">
        <v>1.3293452974410104E-2</v>
      </c>
      <c r="BH79" s="673">
        <v>7.2819319182179107E-3</v>
      </c>
      <c r="BI79" s="673">
        <v>7.8722938989722289E-3</v>
      </c>
      <c r="BJ79" s="673">
        <v>5.9965815953157506E-3</v>
      </c>
      <c r="BK79" s="673">
        <v>1.8800883373458865E-2</v>
      </c>
      <c r="BL79" s="673">
        <v>0.18907528856378461</v>
      </c>
      <c r="BM79" s="673">
        <v>2.0152057613331633E-2</v>
      </c>
      <c r="BN79" s="673">
        <v>1.9527746066126499E-2</v>
      </c>
      <c r="BO79" s="673">
        <v>1.8329768579042258E-2</v>
      </c>
      <c r="BP79" s="673">
        <v>1.9633944127298703E-2</v>
      </c>
      <c r="BQ79" s="673">
        <v>1.5212223838711474E-3</v>
      </c>
      <c r="BR79" s="673">
        <v>1.4142981741974214E-2</v>
      </c>
      <c r="BS79" s="673">
        <v>1.3402600457906949E-2</v>
      </c>
      <c r="BT79" s="673">
        <v>4.295615329396691E-2</v>
      </c>
      <c r="BU79" s="673">
        <v>2.6144635584092741E-3</v>
      </c>
      <c r="BV79" s="673">
        <v>8.8549763405576225E-3</v>
      </c>
      <c r="BW79" s="673">
        <v>9.1333340409519091E-4</v>
      </c>
      <c r="BX79" s="673">
        <v>7.9517375278962961E-4</v>
      </c>
      <c r="BY79" s="673">
        <v>5.1625534453792022E-5</v>
      </c>
      <c r="BZ79" s="673">
        <v>9.9941958106803948E-4</v>
      </c>
      <c r="CA79" s="673">
        <v>3.1136439756077171E-3</v>
      </c>
      <c r="CB79" s="673">
        <v>3.1417268830214906E-3</v>
      </c>
      <c r="CC79" s="673">
        <v>2.3996764760778944E-3</v>
      </c>
      <c r="CD79" s="673">
        <v>2.4408260269133185E-3</v>
      </c>
      <c r="CE79" s="673">
        <v>1.4349738043638353E-3</v>
      </c>
      <c r="CF79" s="673">
        <v>2.151257177729658E-3</v>
      </c>
      <c r="CG79" s="673">
        <v>9.2032991021381398E-3</v>
      </c>
      <c r="CH79" s="673">
        <v>8.1920039333992153E-2</v>
      </c>
      <c r="CI79" s="673">
        <v>4.988637638976199E-3</v>
      </c>
      <c r="CJ79" s="673">
        <v>1.5571321990684372E-3</v>
      </c>
      <c r="CK79" s="673">
        <v>3.9207127119360446E-3</v>
      </c>
      <c r="CL79" s="673">
        <v>6.8160164432248416E-3</v>
      </c>
      <c r="CM79" s="673">
        <v>1.7952378297564801E-2</v>
      </c>
      <c r="CN79" s="673">
        <v>8.2525751214574013E-3</v>
      </c>
      <c r="CO79" s="673">
        <v>2.6652955251907757E-3</v>
      </c>
      <c r="CP79" s="673">
        <v>1.4602915138672673E-2</v>
      </c>
      <c r="CQ79" s="673">
        <v>8.3082491966306668E-3</v>
      </c>
      <c r="CR79" s="673">
        <v>7.2477348823760954E-3</v>
      </c>
      <c r="CS79" s="673">
        <v>3.9576443289534892E-3</v>
      </c>
      <c r="CT79" s="673">
        <v>3.1975750510686218E-3</v>
      </c>
      <c r="CU79" s="673">
        <v>1.8836423926559622E-2</v>
      </c>
      <c r="CV79" s="673">
        <v>2.7767680117054818E-3</v>
      </c>
      <c r="CW79" s="673">
        <v>1.9592097499079404E-3</v>
      </c>
      <c r="CX79" s="673">
        <v>5.4234024169872892E-3</v>
      </c>
      <c r="CY79" s="673">
        <v>2.8377154371544357E-3</v>
      </c>
      <c r="CZ79" s="673">
        <v>7.2153173423658602E-3</v>
      </c>
      <c r="DA79" s="673">
        <v>1.2618232650291711E-2</v>
      </c>
      <c r="DB79" s="673">
        <v>3.2590855563578722E-3</v>
      </c>
      <c r="DC79" s="673">
        <v>2.737338239239872E-3</v>
      </c>
      <c r="DD79" s="673">
        <v>5.5424311724644572E-3</v>
      </c>
      <c r="DE79" s="673">
        <v>1.7766829715193357E-2</v>
      </c>
      <c r="DF79" s="673">
        <v>4.5946657612860015E-2</v>
      </c>
      <c r="DG79" s="673">
        <v>2.6031120914684128E-2</v>
      </c>
      <c r="DH79" s="673">
        <v>1.0510869851729627E-2</v>
      </c>
    </row>
    <row r="80" spans="2:112" x14ac:dyDescent="0.15">
      <c r="B80" s="10" t="s">
        <v>218</v>
      </c>
      <c r="C80" s="442" t="s">
        <v>957</v>
      </c>
      <c r="D80" s="347">
        <v>6.5757416461284163E-2</v>
      </c>
      <c r="E80" s="347">
        <v>1.4452992702536353E-2</v>
      </c>
      <c r="F80" s="347">
        <v>1.9730441927897465E-2</v>
      </c>
      <c r="G80" s="347">
        <v>3.8625000760104833E-2</v>
      </c>
      <c r="H80" s="347">
        <v>2.487183111379862E-2</v>
      </c>
      <c r="I80" s="347">
        <v>6.4140242330497546E-2</v>
      </c>
      <c r="J80" s="347">
        <v>0.25156143052703628</v>
      </c>
      <c r="K80" s="347">
        <v>6.8315614170809374E-3</v>
      </c>
      <c r="L80" s="347">
        <v>7.3562459970360899E-3</v>
      </c>
      <c r="M80" s="347">
        <v>3.3241865728366243E-3</v>
      </c>
      <c r="N80" s="347">
        <v>0</v>
      </c>
      <c r="O80" s="347">
        <v>2.1919280452964655E-2</v>
      </c>
      <c r="P80" s="347">
        <v>1.4971847694840109E-2</v>
      </c>
      <c r="Q80" s="347">
        <v>2.4349069415426767E-2</v>
      </c>
      <c r="R80" s="347">
        <v>1.2297062099044329E-2</v>
      </c>
      <c r="S80" s="347">
        <v>7.2928994002573041E-3</v>
      </c>
      <c r="T80" s="347">
        <v>4.9660982379197156E-3</v>
      </c>
      <c r="U80" s="347">
        <v>1.7062997161351557E-2</v>
      </c>
      <c r="V80" s="347">
        <v>5.5821861684693542E-3</v>
      </c>
      <c r="W80" s="347">
        <v>5.2534758883695919E-3</v>
      </c>
      <c r="X80" s="347">
        <v>0</v>
      </c>
      <c r="Y80" s="347">
        <v>5.2649971125391815E-3</v>
      </c>
      <c r="Z80" s="347">
        <v>7.6812002097022551E-4</v>
      </c>
      <c r="AA80" s="347">
        <v>6.424254393741149E-3</v>
      </c>
      <c r="AB80" s="347">
        <v>4.9807196776908047E-4</v>
      </c>
      <c r="AC80" s="347">
        <v>7.8015456445694313E-4</v>
      </c>
      <c r="AD80" s="347">
        <v>2.6605179141539552E-4</v>
      </c>
      <c r="AE80" s="347">
        <v>3.4526810068017814E-4</v>
      </c>
      <c r="AF80" s="347">
        <v>2.021562804839627E-3</v>
      </c>
      <c r="AG80" s="347">
        <v>2.5380587881494907E-3</v>
      </c>
      <c r="AH80" s="347">
        <v>2.3076168789427236E-2</v>
      </c>
      <c r="AI80" s="347">
        <v>8.9818000367676027E-3</v>
      </c>
      <c r="AJ80" s="347">
        <v>4.1424251545861865E-2</v>
      </c>
      <c r="AK80" s="347">
        <v>5.5838240618985005E-3</v>
      </c>
      <c r="AL80" s="347">
        <v>0.15789919715065578</v>
      </c>
      <c r="AM80" s="347">
        <v>3.4611148046769791E-3</v>
      </c>
      <c r="AN80" s="347">
        <v>7.0550870430545693E-3</v>
      </c>
      <c r="AO80" s="347">
        <v>3.996559253622709E-3</v>
      </c>
      <c r="AP80" s="347">
        <v>5.3173921659290576E-3</v>
      </c>
      <c r="AQ80" s="347">
        <v>7.2214356620937687E-4</v>
      </c>
      <c r="AR80" s="347">
        <v>2.6208120409471074E-3</v>
      </c>
      <c r="AS80" s="347">
        <v>1.270794973210829E-2</v>
      </c>
      <c r="AT80" s="347">
        <v>1.0726375285810226E-2</v>
      </c>
      <c r="AU80" s="347">
        <v>8.9102331227460807E-3</v>
      </c>
      <c r="AV80" s="347">
        <v>7.2252550948768849E-3</v>
      </c>
      <c r="AW80" s="347">
        <v>7.6142609334739582E-3</v>
      </c>
      <c r="AX80" s="347">
        <v>6.5540429234753382E-3</v>
      </c>
      <c r="AY80" s="347">
        <v>9.5698799051286462E-4</v>
      </c>
      <c r="AZ80" s="347">
        <v>3.8015071863461312E-3</v>
      </c>
      <c r="BA80" s="347">
        <v>4.6896656477244678E-3</v>
      </c>
      <c r="BB80" s="347">
        <v>2.9034376548212042E-3</v>
      </c>
      <c r="BC80" s="347">
        <v>2.7181235767360736E-3</v>
      </c>
      <c r="BD80" s="347">
        <v>4.0090530422442924E-4</v>
      </c>
      <c r="BE80" s="347">
        <v>6.1044021667008485E-3</v>
      </c>
      <c r="BF80" s="347">
        <v>0</v>
      </c>
      <c r="BG80" s="347">
        <v>6.646726487205051E-4</v>
      </c>
      <c r="BH80" s="347">
        <v>1.837699456068653E-3</v>
      </c>
      <c r="BI80" s="347">
        <v>3.0432247248341716E-3</v>
      </c>
      <c r="BJ80" s="347">
        <v>4.6734076533826353E-4</v>
      </c>
      <c r="BK80" s="347">
        <v>5.9906890969224857E-2</v>
      </c>
      <c r="BL80" s="347">
        <v>1.4733660748016623E-2</v>
      </c>
      <c r="BM80" s="347">
        <v>2.3549215742006791E-2</v>
      </c>
      <c r="BN80" s="347">
        <v>2.3718657376464811E-2</v>
      </c>
      <c r="BO80" s="347">
        <v>3.0655166168888581E-2</v>
      </c>
      <c r="BP80" s="347">
        <v>1.3642715645946867E-2</v>
      </c>
      <c r="BQ80" s="347">
        <v>8.9607034113223152E-3</v>
      </c>
      <c r="BR80" s="347">
        <v>8.7647077692459274E-3</v>
      </c>
      <c r="BS80" s="347">
        <v>1.2149476257667768E-2</v>
      </c>
      <c r="BT80" s="347">
        <v>2.856587788120718E-2</v>
      </c>
      <c r="BU80" s="347">
        <v>4.5767283803542759E-2</v>
      </c>
      <c r="BV80" s="347">
        <v>1.1909445078635067E-2</v>
      </c>
      <c r="BW80" s="347">
        <v>5.6382037203552039E-3</v>
      </c>
      <c r="BX80" s="347">
        <v>4.499002627491552E-3</v>
      </c>
      <c r="BY80" s="347">
        <v>1.4551612583411412E-3</v>
      </c>
      <c r="BZ80" s="347">
        <v>4.2793017113772411E-3</v>
      </c>
      <c r="CA80" s="347">
        <v>2.7529694014646077E-3</v>
      </c>
      <c r="CB80" s="347">
        <v>0</v>
      </c>
      <c r="CC80" s="347">
        <v>6.7025446400796364E-3</v>
      </c>
      <c r="CD80" s="347">
        <v>3.0199524059644836E-3</v>
      </c>
      <c r="CE80" s="347">
        <v>1.3466029835672354E-3</v>
      </c>
      <c r="CF80" s="347">
        <v>1.1102654788019877E-2</v>
      </c>
      <c r="CG80" s="347">
        <v>9.4819342019763029E-3</v>
      </c>
      <c r="CH80" s="347">
        <v>9.9490904828345213E-3</v>
      </c>
      <c r="CI80" s="347">
        <v>9.4149337660175188E-3</v>
      </c>
      <c r="CJ80" s="347">
        <v>9.2991352822872093E-3</v>
      </c>
      <c r="CK80" s="347">
        <v>1.7827606020757593E-2</v>
      </c>
      <c r="CL80" s="347">
        <v>1.3406509490181526E-3</v>
      </c>
      <c r="CM80" s="347">
        <v>2.0375251199800319E-2</v>
      </c>
      <c r="CN80" s="347">
        <v>1.7662863731481831E-2</v>
      </c>
      <c r="CO80" s="347">
        <v>1.8705602896955744E-2</v>
      </c>
      <c r="CP80" s="347">
        <v>9.5834672424704569E-3</v>
      </c>
      <c r="CQ80" s="347">
        <v>6.1340182223777618E-3</v>
      </c>
      <c r="CR80" s="347">
        <v>1.2751926031589072E-2</v>
      </c>
      <c r="CS80" s="347">
        <v>8.4857262893152825E-3</v>
      </c>
      <c r="CT80" s="347">
        <v>9.3063637915461756E-3</v>
      </c>
      <c r="CU80" s="347">
        <v>1.8665869386479305E-2</v>
      </c>
      <c r="CV80" s="347">
        <v>1.3301849916783619E-2</v>
      </c>
      <c r="CW80" s="347">
        <v>1.1490540394651807E-2</v>
      </c>
      <c r="CX80" s="347">
        <v>5.0333572791616318E-3</v>
      </c>
      <c r="CY80" s="347">
        <v>8.0167736110700986E-3</v>
      </c>
      <c r="CZ80" s="347">
        <v>7.7960972846633475E-2</v>
      </c>
      <c r="DA80" s="347">
        <v>8.0680414498512272E-3</v>
      </c>
      <c r="DB80" s="347">
        <v>2.1756515362436665E-2</v>
      </c>
      <c r="DC80" s="347">
        <v>5.0287168152385812E-2</v>
      </c>
      <c r="DD80" s="347">
        <v>1.4745433092062726E-2</v>
      </c>
      <c r="DE80" s="347">
        <v>4.2708405091542834E-2</v>
      </c>
      <c r="DF80" s="347">
        <v>0</v>
      </c>
      <c r="DG80" s="347">
        <v>1.0886031197401816E-2</v>
      </c>
      <c r="DH80" s="347">
        <v>1.5402477734152176E-2</v>
      </c>
    </row>
    <row r="81" spans="2:112" x14ac:dyDescent="0.15">
      <c r="B81" s="10" t="s">
        <v>219</v>
      </c>
      <c r="C81" s="442" t="s">
        <v>958</v>
      </c>
      <c r="D81" s="347">
        <v>2.1868853871074255E-3</v>
      </c>
      <c r="E81" s="347">
        <v>4.4690835113435391E-3</v>
      </c>
      <c r="F81" s="347">
        <v>6.3721740006485509E-4</v>
      </c>
      <c r="G81" s="347">
        <v>6.5916291174878837E-4</v>
      </c>
      <c r="H81" s="347">
        <v>1.9830256375214473E-3</v>
      </c>
      <c r="I81" s="347">
        <v>5.1559680329981957E-4</v>
      </c>
      <c r="J81" s="347">
        <v>2.5667351129363451E-4</v>
      </c>
      <c r="K81" s="347">
        <v>8.2046500775966339E-4</v>
      </c>
      <c r="L81" s="347">
        <v>7.2716609506734962E-4</v>
      </c>
      <c r="M81" s="347">
        <v>4.3604095886855933E-3</v>
      </c>
      <c r="N81" s="347">
        <v>0</v>
      </c>
      <c r="O81" s="347">
        <v>3.908577201059158E-4</v>
      </c>
      <c r="P81" s="347">
        <v>2.1489636974858004E-4</v>
      </c>
      <c r="Q81" s="347">
        <v>3.7046833594010383E-3</v>
      </c>
      <c r="R81" s="347">
        <v>9.9428611935537437E-4</v>
      </c>
      <c r="S81" s="347">
        <v>1.9653198636756038E-3</v>
      </c>
      <c r="T81" s="347">
        <v>1.1494032681366258E-3</v>
      </c>
      <c r="U81" s="347">
        <v>4.6153356463061399E-4</v>
      </c>
      <c r="V81" s="347">
        <v>1.6114934993991042E-3</v>
      </c>
      <c r="W81" s="347">
        <v>5.0577063378434289E-3</v>
      </c>
      <c r="X81" s="347">
        <v>0</v>
      </c>
      <c r="Y81" s="347">
        <v>2.77502404457775E-3</v>
      </c>
      <c r="Z81" s="347">
        <v>2.3096385127524179E-3</v>
      </c>
      <c r="AA81" s="347">
        <v>3.7954532362906223E-3</v>
      </c>
      <c r="AB81" s="347">
        <v>1.0709273359466381E-3</v>
      </c>
      <c r="AC81" s="347">
        <v>2.7034679427089502E-3</v>
      </c>
      <c r="AD81" s="347">
        <v>3.281305427456545E-3</v>
      </c>
      <c r="AE81" s="347">
        <v>4.0590581086213445E-3</v>
      </c>
      <c r="AF81" s="347">
        <v>4.0279708678004006E-4</v>
      </c>
      <c r="AG81" s="347">
        <v>8.0009723312892344E-4</v>
      </c>
      <c r="AH81" s="347">
        <v>7.0819214887288501E-4</v>
      </c>
      <c r="AI81" s="347">
        <v>2.2191874359849778E-3</v>
      </c>
      <c r="AJ81" s="347">
        <v>8.4048110573752954E-3</v>
      </c>
      <c r="AK81" s="347">
        <v>1.0862729403693329E-3</v>
      </c>
      <c r="AL81" s="347">
        <v>3.2474143684255749E-3</v>
      </c>
      <c r="AM81" s="347">
        <v>4.8877359793383021E-3</v>
      </c>
      <c r="AN81" s="347">
        <v>2.5254203495713432E-3</v>
      </c>
      <c r="AO81" s="347">
        <v>7.9772381393502286E-3</v>
      </c>
      <c r="AP81" s="347">
        <v>4.2825373758724706E-3</v>
      </c>
      <c r="AQ81" s="347">
        <v>1.2636495305049716E-2</v>
      </c>
      <c r="AR81" s="347">
        <v>5.3402126226194976E-4</v>
      </c>
      <c r="AS81" s="347">
        <v>1.6781249083114055E-3</v>
      </c>
      <c r="AT81" s="347">
        <v>2.025904402545021E-3</v>
      </c>
      <c r="AU81" s="347">
        <v>8.9403592092788349E-4</v>
      </c>
      <c r="AV81" s="347">
        <v>1.1027997473456359E-3</v>
      </c>
      <c r="AW81" s="347">
        <v>4.3402589398483515E-4</v>
      </c>
      <c r="AX81" s="347">
        <v>2.5958832279840069E-4</v>
      </c>
      <c r="AY81" s="347">
        <v>4.4695612030331525E-4</v>
      </c>
      <c r="AZ81" s="347">
        <v>7.1145393595591815E-4</v>
      </c>
      <c r="BA81" s="347">
        <v>5.6959501794224307E-4</v>
      </c>
      <c r="BB81" s="347">
        <v>1.3057788394698537E-4</v>
      </c>
      <c r="BC81" s="347">
        <v>5.9258450087176719E-4</v>
      </c>
      <c r="BD81" s="347">
        <v>3.238590756042058E-4</v>
      </c>
      <c r="BE81" s="347">
        <v>0</v>
      </c>
      <c r="BF81" s="347">
        <v>0</v>
      </c>
      <c r="BG81" s="347">
        <v>2.9910269192422734E-3</v>
      </c>
      <c r="BH81" s="347">
        <v>1.1676232590407452E-3</v>
      </c>
      <c r="BI81" s="347">
        <v>4.9201836868576431E-4</v>
      </c>
      <c r="BJ81" s="347">
        <v>9.4618024898010479E-4</v>
      </c>
      <c r="BK81" s="347">
        <v>8.620176663568965E-4</v>
      </c>
      <c r="BL81" s="347">
        <v>4.4764058638178637E-2</v>
      </c>
      <c r="BM81" s="347">
        <v>9.284140419828018E-4</v>
      </c>
      <c r="BN81" s="347">
        <v>7.6776354821367875E-4</v>
      </c>
      <c r="BO81" s="347">
        <v>1.7351682920723501E-3</v>
      </c>
      <c r="BP81" s="347">
        <v>2.0471246815436102E-3</v>
      </c>
      <c r="BQ81" s="347">
        <v>1.007496800146279E-3</v>
      </c>
      <c r="BR81" s="347">
        <v>2.6914282135607043E-3</v>
      </c>
      <c r="BS81" s="347">
        <v>6.0271829926937298E-4</v>
      </c>
      <c r="BT81" s="347">
        <v>6.9880414542197809E-4</v>
      </c>
      <c r="BU81" s="347">
        <v>1.0026482763350363E-4</v>
      </c>
      <c r="BV81" s="347">
        <v>2.3041295407708084E-4</v>
      </c>
      <c r="BW81" s="347">
        <v>1.2383325069359257E-4</v>
      </c>
      <c r="BX81" s="347">
        <v>8.4040664887591749E-5</v>
      </c>
      <c r="BY81" s="347">
        <v>1.2683089779305306E-5</v>
      </c>
      <c r="BZ81" s="347">
        <v>6.5254199451177832E-5</v>
      </c>
      <c r="CA81" s="347">
        <v>6.1038076198291925E-3</v>
      </c>
      <c r="CB81" s="347">
        <v>6.6693577866891703E-3</v>
      </c>
      <c r="CC81" s="347">
        <v>0.27703788962856968</v>
      </c>
      <c r="CD81" s="347">
        <v>1.0929844899802848E-3</v>
      </c>
      <c r="CE81" s="347">
        <v>5.0497611883771327E-5</v>
      </c>
      <c r="CF81" s="347">
        <v>1.0014066818566316E-4</v>
      </c>
      <c r="CG81" s="347">
        <v>6.9593612401112556E-4</v>
      </c>
      <c r="CH81" s="347">
        <v>1.4050180145125499E-3</v>
      </c>
      <c r="CI81" s="347">
        <v>9.7100874146264178E-5</v>
      </c>
      <c r="CJ81" s="347">
        <v>4.3657912123414124E-5</v>
      </c>
      <c r="CK81" s="347">
        <v>2.2230604537004851E-4</v>
      </c>
      <c r="CL81" s="347">
        <v>1.9269404111519893E-4</v>
      </c>
      <c r="CM81" s="347">
        <v>5.6978687209000792E-4</v>
      </c>
      <c r="CN81" s="347">
        <v>2.6616271122324389E-4</v>
      </c>
      <c r="CO81" s="347">
        <v>2.0855480610923238E-4</v>
      </c>
      <c r="CP81" s="347">
        <v>5.1168688557153518E-4</v>
      </c>
      <c r="CQ81" s="347">
        <v>2.0308750858406258E-4</v>
      </c>
      <c r="CR81" s="347">
        <v>5.5536793813237828E-4</v>
      </c>
      <c r="CS81" s="347">
        <v>1.5923954919107991E-4</v>
      </c>
      <c r="CT81" s="347">
        <v>1.6435975407925438E-4</v>
      </c>
      <c r="CU81" s="347">
        <v>6.7111965771311961E-4</v>
      </c>
      <c r="CV81" s="347">
        <v>9.6086146703781462E-5</v>
      </c>
      <c r="CW81" s="347">
        <v>3.2239411645526193E-5</v>
      </c>
      <c r="CX81" s="347">
        <v>6.2070426950598895E-4</v>
      </c>
      <c r="CY81" s="347">
        <v>1.3639102620140319E-4</v>
      </c>
      <c r="CZ81" s="347">
        <v>4.4986218053705962E-4</v>
      </c>
      <c r="DA81" s="347">
        <v>3.6039925004813358E-4</v>
      </c>
      <c r="DB81" s="347">
        <v>2.3541811994374478E-4</v>
      </c>
      <c r="DC81" s="347">
        <v>1.713064509168554E-4</v>
      </c>
      <c r="DD81" s="347">
        <v>2.5410147454330923E-4</v>
      </c>
      <c r="DE81" s="347">
        <v>2.9469860927647121E-4</v>
      </c>
      <c r="DF81" s="347">
        <v>2.9989323394466285E-3</v>
      </c>
      <c r="DG81" s="347">
        <v>2.2648689924137513E-4</v>
      </c>
      <c r="DH81" s="347">
        <v>1.7337113860203257E-3</v>
      </c>
    </row>
    <row r="82" spans="2:112" x14ac:dyDescent="0.15">
      <c r="B82" s="10" t="s">
        <v>220</v>
      </c>
      <c r="C82" s="442" t="s">
        <v>959</v>
      </c>
      <c r="D82" s="347">
        <v>8.6292424788110908E-7</v>
      </c>
      <c r="E82" s="347">
        <v>0</v>
      </c>
      <c r="F82" s="347">
        <v>2.8271799666909088E-4</v>
      </c>
      <c r="G82" s="347">
        <v>1.3621078619163154E-4</v>
      </c>
      <c r="H82" s="347">
        <v>7.3246049627591814E-5</v>
      </c>
      <c r="I82" s="347">
        <v>5.8778035576179432E-3</v>
      </c>
      <c r="J82" s="347">
        <v>1.2619780971937029E-3</v>
      </c>
      <c r="K82" s="347">
        <v>5.5138407157929367E-5</v>
      </c>
      <c r="L82" s="347">
        <v>7.4909266151374144E-5</v>
      </c>
      <c r="M82" s="347">
        <v>1.5281193724698756E-5</v>
      </c>
      <c r="N82" s="347">
        <v>0</v>
      </c>
      <c r="O82" s="347">
        <v>6.7260312778383671E-4</v>
      </c>
      <c r="P82" s="347">
        <v>9.7231800082964095E-4</v>
      </c>
      <c r="Q82" s="347">
        <v>1.3106490153254015E-4</v>
      </c>
      <c r="R82" s="347">
        <v>4.9994123824998176E-4</v>
      </c>
      <c r="S82" s="347">
        <v>8.4375272998773169E-5</v>
      </c>
      <c r="T82" s="347">
        <v>2.6368663210193179E-4</v>
      </c>
      <c r="U82" s="347">
        <v>5.5774667449875136E-4</v>
      </c>
      <c r="V82" s="347">
        <v>3.1069048399431882E-4</v>
      </c>
      <c r="W82" s="347">
        <v>4.0459040442073749E-4</v>
      </c>
      <c r="X82" s="347">
        <v>0</v>
      </c>
      <c r="Y82" s="347">
        <v>1.0082358617354959E-4</v>
      </c>
      <c r="Z82" s="347">
        <v>5.2446677627543707E-4</v>
      </c>
      <c r="AA82" s="347">
        <v>3.8900870855841599E-5</v>
      </c>
      <c r="AB82" s="347">
        <v>2.5941853364998902E-3</v>
      </c>
      <c r="AC82" s="347">
        <v>6.8381968908877812E-4</v>
      </c>
      <c r="AD82" s="347">
        <v>0</v>
      </c>
      <c r="AE82" s="347">
        <v>1.9852915789110245E-4</v>
      </c>
      <c r="AF82" s="347">
        <v>3.9043400787887057E-4</v>
      </c>
      <c r="AG82" s="347">
        <v>5.0843815860126195E-4</v>
      </c>
      <c r="AH82" s="347">
        <v>1.8521948508983145E-4</v>
      </c>
      <c r="AI82" s="347">
        <v>4.8585760432807209E-4</v>
      </c>
      <c r="AJ82" s="347">
        <v>1.9741501928131151E-4</v>
      </c>
      <c r="AK82" s="347">
        <v>2.4774646008423381E-4</v>
      </c>
      <c r="AL82" s="347">
        <v>2.5659163911445285E-4</v>
      </c>
      <c r="AM82" s="347">
        <v>2.1713991535719069E-4</v>
      </c>
      <c r="AN82" s="347">
        <v>3.1480309066678794E-4</v>
      </c>
      <c r="AO82" s="347">
        <v>3.2025408588632302E-4</v>
      </c>
      <c r="AP82" s="347">
        <v>4.7339102098333224E-4</v>
      </c>
      <c r="AQ82" s="347">
        <v>8.1164868427476445E-4</v>
      </c>
      <c r="AR82" s="347">
        <v>1.2323567590660379E-4</v>
      </c>
      <c r="AS82" s="347">
        <v>9.2958816882580638E-4</v>
      </c>
      <c r="AT82" s="347">
        <v>6.8905012014704907E-4</v>
      </c>
      <c r="AU82" s="347">
        <v>6.9555817435915611E-4</v>
      </c>
      <c r="AV82" s="347">
        <v>1.4186177024767528E-3</v>
      </c>
      <c r="AW82" s="347">
        <v>1.2539731453711862E-3</v>
      </c>
      <c r="AX82" s="347">
        <v>3.0006868006646811E-4</v>
      </c>
      <c r="AY82" s="347">
        <v>4.8177212562790326E-4</v>
      </c>
      <c r="AZ82" s="347">
        <v>4.6343712561271964E-4</v>
      </c>
      <c r="BA82" s="347">
        <v>1.8986500598074769E-4</v>
      </c>
      <c r="BB82" s="347">
        <v>1.4593998794074837E-4</v>
      </c>
      <c r="BC82" s="347">
        <v>2.7605685520900203E-4</v>
      </c>
      <c r="BD82" s="347">
        <v>2.053094344321141E-4</v>
      </c>
      <c r="BE82" s="347">
        <v>1.5683246673342099E-4</v>
      </c>
      <c r="BF82" s="347">
        <v>0</v>
      </c>
      <c r="BG82" s="347">
        <v>0</v>
      </c>
      <c r="BH82" s="347">
        <v>4.1483510077013216E-4</v>
      </c>
      <c r="BI82" s="347">
        <v>1.2756031780742036E-4</v>
      </c>
      <c r="BJ82" s="347">
        <v>1.7083810051029668E-4</v>
      </c>
      <c r="BK82" s="347">
        <v>5.8728429398250488E-4</v>
      </c>
      <c r="BL82" s="347">
        <v>0</v>
      </c>
      <c r="BM82" s="347">
        <v>1.2375884868345523E-4</v>
      </c>
      <c r="BN82" s="347">
        <v>2.1306174960948975E-4</v>
      </c>
      <c r="BO82" s="347">
        <v>9.0976238196926272E-5</v>
      </c>
      <c r="BP82" s="347">
        <v>2.6256921815593791E-4</v>
      </c>
      <c r="BQ82" s="347">
        <v>1.5345782950543379E-3</v>
      </c>
      <c r="BR82" s="347">
        <v>7.4846755087669984E-5</v>
      </c>
      <c r="BS82" s="347">
        <v>1.3127337023647221E-3</v>
      </c>
      <c r="BT82" s="347">
        <v>4.6365470488298382E-3</v>
      </c>
      <c r="BU82" s="347">
        <v>1.1183476420053577E-3</v>
      </c>
      <c r="BV82" s="347">
        <v>1.0097426566574429E-3</v>
      </c>
      <c r="BW82" s="347">
        <v>1.4733629623339686E-4</v>
      </c>
      <c r="BX82" s="347">
        <v>1.0383005692534272E-4</v>
      </c>
      <c r="BY82" s="347">
        <v>0</v>
      </c>
      <c r="BZ82" s="347">
        <v>1.0303294650185974E-5</v>
      </c>
      <c r="CA82" s="347">
        <v>1.4649630023423017E-4</v>
      </c>
      <c r="CB82" s="347">
        <v>1.8504148676393619E-7</v>
      </c>
      <c r="CC82" s="347">
        <v>2.1464567908915572E-4</v>
      </c>
      <c r="CD82" s="347">
        <v>1.8492675967912875E-3</v>
      </c>
      <c r="CE82" s="347">
        <v>2.7352873103709472E-4</v>
      </c>
      <c r="CF82" s="347">
        <v>1.6375944562126092E-4</v>
      </c>
      <c r="CG82" s="347">
        <v>1.1783997066120969E-3</v>
      </c>
      <c r="CH82" s="347">
        <v>2.4232897609515702E-2</v>
      </c>
      <c r="CI82" s="347">
        <v>8.6473875738755186E-4</v>
      </c>
      <c r="CJ82" s="347">
        <v>9.3718984691595658E-4</v>
      </c>
      <c r="CK82" s="347">
        <v>1.3086166788379746E-3</v>
      </c>
      <c r="CL82" s="347">
        <v>8.9388624628439499E-4</v>
      </c>
      <c r="CM82" s="347">
        <v>8.8997231367739116E-3</v>
      </c>
      <c r="CN82" s="347">
        <v>9.5938399186729236E-4</v>
      </c>
      <c r="CO82" s="347">
        <v>1.3359537832998934E-3</v>
      </c>
      <c r="CP82" s="347">
        <v>2.140703912214559E-3</v>
      </c>
      <c r="CQ82" s="347">
        <v>3.9686945949925787E-4</v>
      </c>
      <c r="CR82" s="347">
        <v>9.7601791107422914E-5</v>
      </c>
      <c r="CS82" s="347">
        <v>5.8690311788256477E-5</v>
      </c>
      <c r="CT82" s="347">
        <v>1.3713555612991285E-4</v>
      </c>
      <c r="CU82" s="347">
        <v>5.8890013839153254E-3</v>
      </c>
      <c r="CV82" s="347">
        <v>1.2103509713746901E-3</v>
      </c>
      <c r="CW82" s="347">
        <v>1.4129143984465927E-3</v>
      </c>
      <c r="CX82" s="347">
        <v>9.3483397093804168E-5</v>
      </c>
      <c r="CY82" s="347">
        <v>1.904613700558984E-3</v>
      </c>
      <c r="CZ82" s="347">
        <v>3.379330370489041E-4</v>
      </c>
      <c r="DA82" s="347">
        <v>1.617577904898312E-4</v>
      </c>
      <c r="DB82" s="347">
        <v>5.4615982490202825E-4</v>
      </c>
      <c r="DC82" s="347">
        <v>6.9704651167154194E-4</v>
      </c>
      <c r="DD82" s="347">
        <v>5.8619449077812913E-4</v>
      </c>
      <c r="DE82" s="347">
        <v>5.6088471186447025E-4</v>
      </c>
      <c r="DF82" s="347">
        <v>1.3546842865936209E-5</v>
      </c>
      <c r="DG82" s="347">
        <v>2.5138771030243437E-3</v>
      </c>
      <c r="DH82" s="347">
        <v>7.1758754293915739E-4</v>
      </c>
    </row>
    <row r="83" spans="2:112" x14ac:dyDescent="0.15">
      <c r="B83" s="674" t="s">
        <v>221</v>
      </c>
      <c r="C83" s="677" t="s">
        <v>960</v>
      </c>
      <c r="D83" s="676">
        <v>4.0745714031768007E-4</v>
      </c>
      <c r="E83" s="676">
        <v>1.1746611237168257E-3</v>
      </c>
      <c r="F83" s="676">
        <v>2.4053067868060738E-4</v>
      </c>
      <c r="G83" s="676">
        <v>1.1407653343549143E-4</v>
      </c>
      <c r="H83" s="676">
        <v>5.3237943419415777E-4</v>
      </c>
      <c r="I83" s="676">
        <v>1.5467904098994585E-4</v>
      </c>
      <c r="J83" s="676">
        <v>7.4863107460643389E-5</v>
      </c>
      <c r="K83" s="676">
        <v>6.2628691194412448E-4</v>
      </c>
      <c r="L83" s="676">
        <v>4.3962375572587705E-4</v>
      </c>
      <c r="M83" s="676">
        <v>9.3742219435307198E-4</v>
      </c>
      <c r="N83" s="676">
        <v>0</v>
      </c>
      <c r="O83" s="676">
        <v>3.0530956904734709E-4</v>
      </c>
      <c r="P83" s="676">
        <v>2.6465720946495207E-4</v>
      </c>
      <c r="Q83" s="676">
        <v>5.0207207745476081E-4</v>
      </c>
      <c r="R83" s="676">
        <v>6.044065716156496E-4</v>
      </c>
      <c r="S83" s="676">
        <v>7.4689751307274125E-4</v>
      </c>
      <c r="T83" s="676">
        <v>7.1894047555996787E-4</v>
      </c>
      <c r="U83" s="676">
        <v>4.4489520728499624E-4</v>
      </c>
      <c r="V83" s="676">
        <v>3.4824647656506066E-4</v>
      </c>
      <c r="W83" s="676">
        <v>2.9659086904713737E-4</v>
      </c>
      <c r="X83" s="676">
        <v>0</v>
      </c>
      <c r="Y83" s="676">
        <v>8.063247532989372E-4</v>
      </c>
      <c r="Z83" s="676">
        <v>5.6141592516762773E-4</v>
      </c>
      <c r="AA83" s="676">
        <v>7.4996390448040776E-4</v>
      </c>
      <c r="AB83" s="676">
        <v>4.4942645488201287E-4</v>
      </c>
      <c r="AC83" s="676">
        <v>8.0745320595471354E-4</v>
      </c>
      <c r="AD83" s="676">
        <v>3.5473572188719402E-4</v>
      </c>
      <c r="AE83" s="676">
        <v>2.147136001104858E-3</v>
      </c>
      <c r="AF83" s="676">
        <v>2.5663358944847108E-4</v>
      </c>
      <c r="AG83" s="676">
        <v>2.8017008541357942E-4</v>
      </c>
      <c r="AH83" s="676">
        <v>1.9611474891864506E-4</v>
      </c>
      <c r="AI83" s="676">
        <v>5.3838275074191764E-4</v>
      </c>
      <c r="AJ83" s="676">
        <v>1.6744706365167097E-3</v>
      </c>
      <c r="AK83" s="676">
        <v>4.1926324014254952E-4</v>
      </c>
      <c r="AL83" s="676">
        <v>5.5908728706130777E-4</v>
      </c>
      <c r="AM83" s="676">
        <v>2.3951009894481335E-4</v>
      </c>
      <c r="AN83" s="676">
        <v>4.5471557540758254E-4</v>
      </c>
      <c r="AO83" s="676">
        <v>2.1994309534837555E-3</v>
      </c>
      <c r="AP83" s="676">
        <v>4.8440011449457252E-4</v>
      </c>
      <c r="AQ83" s="676">
        <v>4.8820973490211396E-4</v>
      </c>
      <c r="AR83" s="676">
        <v>4.9294270362641517E-4</v>
      </c>
      <c r="AS83" s="676">
        <v>2.7551304464814121E-4</v>
      </c>
      <c r="AT83" s="676">
        <v>4.3914813995287285E-4</v>
      </c>
      <c r="AU83" s="676">
        <v>2.4012263089341569E-4</v>
      </c>
      <c r="AV83" s="676">
        <v>2.3937084249175687E-4</v>
      </c>
      <c r="AW83" s="676">
        <v>2.5064995377624232E-4</v>
      </c>
      <c r="AX83" s="676">
        <v>1.2561761660170132E-4</v>
      </c>
      <c r="AY83" s="676">
        <v>1.9804429002817609E-4</v>
      </c>
      <c r="AZ83" s="676">
        <v>2.3526166009697693E-4</v>
      </c>
      <c r="BA83" s="676">
        <v>2.0885150657882245E-4</v>
      </c>
      <c r="BB83" s="676">
        <v>9.217262396257792E-5</v>
      </c>
      <c r="BC83" s="676">
        <v>4.2477878435616401E-4</v>
      </c>
      <c r="BD83" s="676">
        <v>1.9471281846142436E-4</v>
      </c>
      <c r="BE83" s="676">
        <v>0</v>
      </c>
      <c r="BF83" s="676">
        <v>0</v>
      </c>
      <c r="BG83" s="676">
        <v>9.9700897308075765E-4</v>
      </c>
      <c r="BH83" s="676">
        <v>2.4886462347474769E-4</v>
      </c>
      <c r="BI83" s="676">
        <v>1.4578322035133757E-4</v>
      </c>
      <c r="BJ83" s="676">
        <v>3.8027904103974698E-4</v>
      </c>
      <c r="BK83" s="676">
        <v>5.4668604259924466E-4</v>
      </c>
      <c r="BL83" s="676">
        <v>3.582277607985597E-4</v>
      </c>
      <c r="BM83" s="676">
        <v>5.1705566169269249E-4</v>
      </c>
      <c r="BN83" s="676">
        <v>5.2011014969346005E-4</v>
      </c>
      <c r="BO83" s="676">
        <v>5.0364882734787021E-4</v>
      </c>
      <c r="BP83" s="676">
        <v>5.6149988244369204E-4</v>
      </c>
      <c r="BQ83" s="676">
        <v>8.8244413174652387E-5</v>
      </c>
      <c r="BR83" s="676">
        <v>4.9337758965953889E-4</v>
      </c>
      <c r="BS83" s="676">
        <v>2.8294643675590782E-4</v>
      </c>
      <c r="BT83" s="676">
        <v>1.9854818921914418E-4</v>
      </c>
      <c r="BU83" s="676">
        <v>3.6279120333963622E-5</v>
      </c>
      <c r="BV83" s="676">
        <v>6.8558627336512995E-5</v>
      </c>
      <c r="BW83" s="676">
        <v>3.8666300726774821E-5</v>
      </c>
      <c r="BX83" s="676">
        <v>3.4695687338914028E-5</v>
      </c>
      <c r="BY83" s="676">
        <v>2.572344969323893E-6</v>
      </c>
      <c r="BZ83" s="676">
        <v>2.7784551240001513E-3</v>
      </c>
      <c r="CA83" s="676">
        <v>5.7007208300937956E-4</v>
      </c>
      <c r="CB83" s="676">
        <v>5.3319704411028217E-4</v>
      </c>
      <c r="CC83" s="676">
        <v>1.598954768867044E-4</v>
      </c>
      <c r="CD83" s="676">
        <v>2.16524889484246E-4</v>
      </c>
      <c r="CE83" s="676">
        <v>5.7651440233972271E-4</v>
      </c>
      <c r="CF83" s="676">
        <v>4.4768769306531763E-5</v>
      </c>
      <c r="CG83" s="676">
        <v>1.9314182318061577E-4</v>
      </c>
      <c r="CH83" s="676">
        <v>4.5203157790198083E-3</v>
      </c>
      <c r="CI83" s="676">
        <v>3.3925706736655097E-5</v>
      </c>
      <c r="CJ83" s="676">
        <v>1.9080124557640247E-5</v>
      </c>
      <c r="CK83" s="676">
        <v>1.2080496583134289E-4</v>
      </c>
      <c r="CL83" s="676">
        <v>6.4231347038399634E-5</v>
      </c>
      <c r="CM83" s="676">
        <v>5.4779330341867005E-4</v>
      </c>
      <c r="CN83" s="676">
        <v>1.3411316603862325E-4</v>
      </c>
      <c r="CO83" s="676">
        <v>1.6144401107002666E-4</v>
      </c>
      <c r="CP83" s="676">
        <v>5.549942553805076E-4</v>
      </c>
      <c r="CQ83" s="676">
        <v>2.9874193471178821E-4</v>
      </c>
      <c r="CR83" s="676">
        <v>4.4264474276887577E-4</v>
      </c>
      <c r="CS83" s="676">
        <v>2.2898003190206299E-4</v>
      </c>
      <c r="CT83" s="676">
        <v>1.1363143491899068E-4</v>
      </c>
      <c r="CU83" s="676">
        <v>5.5424563024772313E-4</v>
      </c>
      <c r="CV83" s="676">
        <v>5.3972439999750662E-5</v>
      </c>
      <c r="CW83" s="676">
        <v>2.659012024708995E-4</v>
      </c>
      <c r="CX83" s="676">
        <v>1.9069884801511171E-4</v>
      </c>
      <c r="CY83" s="676">
        <v>7.0059377606669336E-5</v>
      </c>
      <c r="CZ83" s="676">
        <v>3.1933777998377922E-4</v>
      </c>
      <c r="DA83" s="676">
        <v>4.3440765791754964E-4</v>
      </c>
      <c r="DB83" s="676">
        <v>1.2945443255041062E-4</v>
      </c>
      <c r="DC83" s="676">
        <v>6.9235575452704975E-5</v>
      </c>
      <c r="DD83" s="676">
        <v>1.9875263850417256E-4</v>
      </c>
      <c r="DE83" s="676">
        <v>1.1300942432000273E-4</v>
      </c>
      <c r="DF83" s="676">
        <v>1.6586415733980647E-3</v>
      </c>
      <c r="DG83" s="676">
        <v>4.3767637189233841E-5</v>
      </c>
      <c r="DH83" s="676">
        <v>3.2640455232145997E-4</v>
      </c>
    </row>
    <row r="84" spans="2:112" x14ac:dyDescent="0.15">
      <c r="B84" s="10" t="s">
        <v>222</v>
      </c>
      <c r="C84" s="442" t="s">
        <v>961</v>
      </c>
      <c r="D84" s="347">
        <v>3.8022011314819632E-3</v>
      </c>
      <c r="E84" s="347">
        <v>6.6311914210461917E-3</v>
      </c>
      <c r="F84" s="347">
        <v>1.6843444122267663E-3</v>
      </c>
      <c r="G84" s="347">
        <v>6.0248949535119886E-4</v>
      </c>
      <c r="H84" s="347">
        <v>4.0268946389507981E-3</v>
      </c>
      <c r="I84" s="347">
        <v>9.7963392626965705E-4</v>
      </c>
      <c r="J84" s="347">
        <v>4.0639972621492131E-4</v>
      </c>
      <c r="K84" s="347">
        <v>4.6388341362567373E-3</v>
      </c>
      <c r="L84" s="347">
        <v>4.3241373885880728E-3</v>
      </c>
      <c r="M84" s="347">
        <v>3.5314575228921501E-2</v>
      </c>
      <c r="N84" s="347">
        <v>0</v>
      </c>
      <c r="O84" s="347">
        <v>3.4582968131520804E-3</v>
      </c>
      <c r="P84" s="347">
        <v>2.2898793497799514E-3</v>
      </c>
      <c r="Q84" s="347">
        <v>4.0249761840652019E-3</v>
      </c>
      <c r="R84" s="347">
        <v>3.0220328580782482E-3</v>
      </c>
      <c r="S84" s="347">
        <v>3.4409375802039875E-3</v>
      </c>
      <c r="T84" s="347">
        <v>4.3711130167666387E-3</v>
      </c>
      <c r="U84" s="347">
        <v>2.2881358384429971E-3</v>
      </c>
      <c r="V84" s="347">
        <v>5.2714956844750359E-3</v>
      </c>
      <c r="W84" s="347">
        <v>4.4371168626754914E-3</v>
      </c>
      <c r="X84" s="347">
        <v>0</v>
      </c>
      <c r="Y84" s="347">
        <v>3.3973853435233779E-3</v>
      </c>
      <c r="Z84" s="347">
        <v>2.29612568115756E-3</v>
      </c>
      <c r="AA84" s="347">
        <v>7.7027464762917898E-3</v>
      </c>
      <c r="AB84" s="347">
        <v>2.905661829463353E-3</v>
      </c>
      <c r="AC84" s="347">
        <v>4.5618060420241149E-3</v>
      </c>
      <c r="AD84" s="347">
        <v>6.4739269244412914E-3</v>
      </c>
      <c r="AE84" s="347">
        <v>1.1972171391085178E-2</v>
      </c>
      <c r="AF84" s="347">
        <v>2.7866778652232971E-3</v>
      </c>
      <c r="AG84" s="347">
        <v>2.6063880391963994E-3</v>
      </c>
      <c r="AH84" s="347">
        <v>1.3205059760522102E-2</v>
      </c>
      <c r="AI84" s="347">
        <v>5.0030201959187963E-3</v>
      </c>
      <c r="AJ84" s="347">
        <v>6.1647730683229368E-3</v>
      </c>
      <c r="AK84" s="347">
        <v>4.6309530615745243E-3</v>
      </c>
      <c r="AL84" s="347">
        <v>4.200805321098542E-3</v>
      </c>
      <c r="AM84" s="347">
        <v>2.9585313467417229E-3</v>
      </c>
      <c r="AN84" s="347">
        <v>2.9101796826085284E-3</v>
      </c>
      <c r="AO84" s="347">
        <v>7.4981803745120092E-3</v>
      </c>
      <c r="AP84" s="347">
        <v>3.9302463835127815E-3</v>
      </c>
      <c r="AQ84" s="347">
        <v>5.9948087031522074E-3</v>
      </c>
      <c r="AR84" s="347">
        <v>5.6154389654775793E-3</v>
      </c>
      <c r="AS84" s="347">
        <v>1.9629409908307827E-3</v>
      </c>
      <c r="AT84" s="347">
        <v>3.5151261058769183E-3</v>
      </c>
      <c r="AU84" s="347">
        <v>2.0095871840083643E-3</v>
      </c>
      <c r="AV84" s="347">
        <v>1.8347307033446392E-3</v>
      </c>
      <c r="AW84" s="347">
        <v>2.2768275021954475E-3</v>
      </c>
      <c r="AX84" s="347">
        <v>1.1298356858926678E-3</v>
      </c>
      <c r="AY84" s="347">
        <v>1.6334132368191466E-3</v>
      </c>
      <c r="AZ84" s="347">
        <v>2.2586064195253951E-3</v>
      </c>
      <c r="BA84" s="347">
        <v>2.0125690633959253E-3</v>
      </c>
      <c r="BB84" s="347">
        <v>7.0281625771465657E-4</v>
      </c>
      <c r="BC84" s="347">
        <v>3.569655330348585E-3</v>
      </c>
      <c r="BD84" s="347">
        <v>1.4270109507195543E-3</v>
      </c>
      <c r="BE84" s="347">
        <v>1.809605385385627E-3</v>
      </c>
      <c r="BF84" s="347">
        <v>0</v>
      </c>
      <c r="BG84" s="347">
        <v>2.3263542705217678E-3</v>
      </c>
      <c r="BH84" s="347">
        <v>1.5225195156504149E-3</v>
      </c>
      <c r="BI84" s="347">
        <v>2.4418689408849041E-3</v>
      </c>
      <c r="BJ84" s="347">
        <v>1.5933938220671904E-3</v>
      </c>
      <c r="BK84" s="347">
        <v>3.791765451110529E-3</v>
      </c>
      <c r="BL84" s="347">
        <v>1.0337135557296368E-2</v>
      </c>
      <c r="BM84" s="347">
        <v>2.3228165198121041E-3</v>
      </c>
      <c r="BN84" s="347">
        <v>2.5062790019853135E-3</v>
      </c>
      <c r="BO84" s="347">
        <v>2.3443082581038389E-3</v>
      </c>
      <c r="BP84" s="347">
        <v>2.6990334657640289E-3</v>
      </c>
      <c r="BQ84" s="347">
        <v>7.1644923561258313E-4</v>
      </c>
      <c r="BR84" s="347">
        <v>1.6160789159745888E-2</v>
      </c>
      <c r="BS84" s="347">
        <v>1.1807980043268551E-3</v>
      </c>
      <c r="BT84" s="347">
        <v>8.3421323337280339E-4</v>
      </c>
      <c r="BU84" s="347">
        <v>2.9448939455299639E-4</v>
      </c>
      <c r="BV84" s="347">
        <v>6.2424728923384974E-4</v>
      </c>
      <c r="BW84" s="347">
        <v>5.104962579613408E-4</v>
      </c>
      <c r="BX84" s="347">
        <v>3.7445641816887215E-4</v>
      </c>
      <c r="BY84" s="347">
        <v>1.0575195984998227E-5</v>
      </c>
      <c r="BZ84" s="347">
        <v>3.0222997640545524E-4</v>
      </c>
      <c r="CA84" s="347">
        <v>2.2141771811625836E-4</v>
      </c>
      <c r="CB84" s="347">
        <v>1.2508804505242087E-3</v>
      </c>
      <c r="CC84" s="347">
        <v>8.3494058358738257E-4</v>
      </c>
      <c r="CD84" s="347">
        <v>8.0290329832674947E-4</v>
      </c>
      <c r="CE84" s="347">
        <v>1.3045216403307594E-4</v>
      </c>
      <c r="CF84" s="347">
        <v>3.3340951878285495E-4</v>
      </c>
      <c r="CG84" s="347">
        <v>1.1924748192325466E-3</v>
      </c>
      <c r="CH84" s="347">
        <v>1.9943766718167713E-4</v>
      </c>
      <c r="CI84" s="347">
        <v>5.5445607739609013E-4</v>
      </c>
      <c r="CJ84" s="347">
        <v>3.6575628601171389E-4</v>
      </c>
      <c r="CK84" s="347">
        <v>7.1408811632521876E-4</v>
      </c>
      <c r="CL84" s="347">
        <v>9.1422617284655486E-4</v>
      </c>
      <c r="CM84" s="347">
        <v>3.3148911292776853E-3</v>
      </c>
      <c r="CN84" s="347">
        <v>4.204416690050671E-3</v>
      </c>
      <c r="CO84" s="347">
        <v>8.0510787545558802E-4</v>
      </c>
      <c r="CP84" s="347">
        <v>2.0684424723047307E-3</v>
      </c>
      <c r="CQ84" s="347">
        <v>1.0439620113602416E-3</v>
      </c>
      <c r="CR84" s="347">
        <v>2.0088556442016061E-3</v>
      </c>
      <c r="CS84" s="347">
        <v>8.7903743790590625E-4</v>
      </c>
      <c r="CT84" s="347">
        <v>7.0782914668287948E-4</v>
      </c>
      <c r="CU84" s="347">
        <v>2.7279666410721607E-3</v>
      </c>
      <c r="CV84" s="347">
        <v>3.2307446478723985E-4</v>
      </c>
      <c r="CW84" s="347">
        <v>3.3333776994961482E-4</v>
      </c>
      <c r="CX84" s="347">
        <v>1.0430635319356397E-3</v>
      </c>
      <c r="CY84" s="347">
        <v>4.7437178995021799E-4</v>
      </c>
      <c r="CZ84" s="347">
        <v>2.539325392681765E-3</v>
      </c>
      <c r="DA84" s="347">
        <v>2.8166587542223362E-3</v>
      </c>
      <c r="DB84" s="347">
        <v>8.4081547611144418E-4</v>
      </c>
      <c r="DC84" s="347">
        <v>4.0340511442632976E-4</v>
      </c>
      <c r="DD84" s="347">
        <v>8.4784353387222977E-4</v>
      </c>
      <c r="DE84" s="347">
        <v>7.5547736700112323E-4</v>
      </c>
      <c r="DF84" s="347">
        <v>7.3804893288978712E-3</v>
      </c>
      <c r="DG84" s="347">
        <v>2.2946139885617742E-4</v>
      </c>
      <c r="DH84" s="347">
        <v>2.2463598267693143E-3</v>
      </c>
    </row>
    <row r="85" spans="2:112" x14ac:dyDescent="0.15">
      <c r="B85" s="10" t="s">
        <v>223</v>
      </c>
      <c r="C85" s="442" t="s">
        <v>962</v>
      </c>
      <c r="D85" s="347">
        <v>3.8439352860158497E-6</v>
      </c>
      <c r="E85" s="347">
        <v>0</v>
      </c>
      <c r="F85" s="347">
        <v>2.8334765813160553E-5</v>
      </c>
      <c r="G85" s="347">
        <v>0</v>
      </c>
      <c r="H85" s="347">
        <v>2.3642327136982749E-3</v>
      </c>
      <c r="I85" s="347">
        <v>0</v>
      </c>
      <c r="J85" s="347">
        <v>2.0319986310746066E-4</v>
      </c>
      <c r="K85" s="347">
        <v>1.7035059097376929E-4</v>
      </c>
      <c r="L85" s="347">
        <v>2.4626421247264251E-4</v>
      </c>
      <c r="M85" s="347">
        <v>1.1803404808043177E-4</v>
      </c>
      <c r="N85" s="347">
        <v>0</v>
      </c>
      <c r="O85" s="347">
        <v>1.5419157765646219E-4</v>
      </c>
      <c r="P85" s="347">
        <v>2.0873130996071097E-4</v>
      </c>
      <c r="Q85" s="347">
        <v>6.6562586026199346E-5</v>
      </c>
      <c r="R85" s="347">
        <v>2.1452702387592503E-4</v>
      </c>
      <c r="S85" s="347">
        <v>1.0087050321846902E-3</v>
      </c>
      <c r="T85" s="347">
        <v>4.0567174169527968E-5</v>
      </c>
      <c r="U85" s="347">
        <v>6.4383208859129543E-4</v>
      </c>
      <c r="V85" s="347">
        <v>2.0450945045340325E-3</v>
      </c>
      <c r="W85" s="347">
        <v>7.5371276952572864E-4</v>
      </c>
      <c r="X85" s="347">
        <v>0</v>
      </c>
      <c r="Y85" s="347">
        <v>3.842909462531105E-4</v>
      </c>
      <c r="Z85" s="347">
        <v>8.6355439410891214E-5</v>
      </c>
      <c r="AA85" s="347">
        <v>5.2665794389447087E-4</v>
      </c>
      <c r="AB85" s="347">
        <v>2.2435020122543129E-4</v>
      </c>
      <c r="AC85" s="347">
        <v>1.5792602519371318E-4</v>
      </c>
      <c r="AD85" s="347">
        <v>0</v>
      </c>
      <c r="AE85" s="347">
        <v>2.1579256292511133E-6</v>
      </c>
      <c r="AF85" s="347">
        <v>8.4846614071736168E-4</v>
      </c>
      <c r="AG85" s="347">
        <v>1.2647966086116625E-4</v>
      </c>
      <c r="AH85" s="347">
        <v>3.704389701796629E-4</v>
      </c>
      <c r="AI85" s="347">
        <v>2.4949444546576672E-3</v>
      </c>
      <c r="AJ85" s="347">
        <v>1.0226453701509379E-5</v>
      </c>
      <c r="AK85" s="347">
        <v>1.162502620395251E-3</v>
      </c>
      <c r="AL85" s="347">
        <v>4.7081034699899602E-5</v>
      </c>
      <c r="AM85" s="347">
        <v>0</v>
      </c>
      <c r="AN85" s="347">
        <v>2.633852525245459E-3</v>
      </c>
      <c r="AO85" s="347">
        <v>1.6409713491695891E-4</v>
      </c>
      <c r="AP85" s="347">
        <v>5.5045467556201423E-5</v>
      </c>
      <c r="AQ85" s="347">
        <v>1.8999495516607268E-3</v>
      </c>
      <c r="AR85" s="347">
        <v>5.7099196503393088E-4</v>
      </c>
      <c r="AS85" s="347">
        <v>2.1468548933621393E-5</v>
      </c>
      <c r="AT85" s="347">
        <v>4.7408589252370914E-4</v>
      </c>
      <c r="AU85" s="347">
        <v>1.8252864193374032E-4</v>
      </c>
      <c r="AV85" s="347">
        <v>2.5296639313607451E-4</v>
      </c>
      <c r="AW85" s="347">
        <v>2.2424671189216481E-4</v>
      </c>
      <c r="AX85" s="347">
        <v>1.6874847345279696E-4</v>
      </c>
      <c r="AY85" s="347">
        <v>9.0205104704614453E-5</v>
      </c>
      <c r="AZ85" s="347">
        <v>1.0326947569718706E-3</v>
      </c>
      <c r="BA85" s="347">
        <v>3.797300119614954E-5</v>
      </c>
      <c r="BB85" s="347">
        <v>7.2969993970374187E-5</v>
      </c>
      <c r="BC85" s="347">
        <v>1.8155920465354864E-3</v>
      </c>
      <c r="BD85" s="347">
        <v>1.0817378803412464E-5</v>
      </c>
      <c r="BE85" s="347">
        <v>7.479702259593924E-4</v>
      </c>
      <c r="BF85" s="347">
        <v>0</v>
      </c>
      <c r="BG85" s="347">
        <v>6.646726487205051E-4</v>
      </c>
      <c r="BH85" s="347">
        <v>5.7679750945904189E-4</v>
      </c>
      <c r="BI85" s="347">
        <v>4.9201836868576431E-4</v>
      </c>
      <c r="BJ85" s="347">
        <v>4.0738316275532288E-4</v>
      </c>
      <c r="BK85" s="347">
        <v>3.3868952181377414E-4</v>
      </c>
      <c r="BL85" s="347">
        <v>5.044011574462478E-5</v>
      </c>
      <c r="BM85" s="347">
        <v>0</v>
      </c>
      <c r="BN85" s="347">
        <v>0</v>
      </c>
      <c r="BO85" s="347">
        <v>7.7736705535424306E-6</v>
      </c>
      <c r="BP85" s="347">
        <v>0</v>
      </c>
      <c r="BQ85" s="347">
        <v>0</v>
      </c>
      <c r="BR85" s="347">
        <v>0</v>
      </c>
      <c r="BS85" s="347">
        <v>0</v>
      </c>
      <c r="BT85" s="347">
        <v>0</v>
      </c>
      <c r="BU85" s="347">
        <v>1.1181487433193163E-3</v>
      </c>
      <c r="BV85" s="347">
        <v>1.4495252636862748E-5</v>
      </c>
      <c r="BW85" s="347">
        <v>0</v>
      </c>
      <c r="BX85" s="347">
        <v>0</v>
      </c>
      <c r="BY85" s="347">
        <v>0</v>
      </c>
      <c r="BZ85" s="347">
        <v>3.1665458891571561E-3</v>
      </c>
      <c r="CA85" s="347">
        <v>2.3244899196886111E-2</v>
      </c>
      <c r="CB85" s="347">
        <v>0.1300089458306776</v>
      </c>
      <c r="CC85" s="347">
        <v>5.8706526472967091E-2</v>
      </c>
      <c r="CD85" s="347">
        <v>0.64934674751643884</v>
      </c>
      <c r="CE85" s="347">
        <v>8.1553643192290703E-3</v>
      </c>
      <c r="CF85" s="347">
        <v>4.7737645586859662E-3</v>
      </c>
      <c r="CG85" s="347">
        <v>8.4437643211012787E-3</v>
      </c>
      <c r="CH85" s="347">
        <v>0</v>
      </c>
      <c r="CI85" s="347">
        <v>0</v>
      </c>
      <c r="CJ85" s="347">
        <v>0</v>
      </c>
      <c r="CK85" s="347">
        <v>0</v>
      </c>
      <c r="CL85" s="347">
        <v>0</v>
      </c>
      <c r="CM85" s="347">
        <v>8.3984743624038866E-4</v>
      </c>
      <c r="CN85" s="347">
        <v>2.0702776954671659E-4</v>
      </c>
      <c r="CO85" s="347">
        <v>9.6425603881415241E-7</v>
      </c>
      <c r="CP85" s="347">
        <v>6.0135376363316E-5</v>
      </c>
      <c r="CQ85" s="347">
        <v>0</v>
      </c>
      <c r="CR85" s="347">
        <v>0</v>
      </c>
      <c r="CS85" s="347">
        <v>0</v>
      </c>
      <c r="CT85" s="347">
        <v>0</v>
      </c>
      <c r="CU85" s="347">
        <v>0</v>
      </c>
      <c r="CV85" s="347">
        <v>3.1439326387460395E-3</v>
      </c>
      <c r="CW85" s="347">
        <v>0</v>
      </c>
      <c r="CX85" s="347">
        <v>1.8205140621967705E-7</v>
      </c>
      <c r="CY85" s="347">
        <v>0</v>
      </c>
      <c r="CZ85" s="347">
        <v>2.7859986296725946E-2</v>
      </c>
      <c r="DA85" s="347">
        <v>3.8465086513498458E-3</v>
      </c>
      <c r="DB85" s="347">
        <v>0</v>
      </c>
      <c r="DC85" s="347">
        <v>6.6927722937614809E-4</v>
      </c>
      <c r="DD85" s="347">
        <v>0</v>
      </c>
      <c r="DE85" s="347">
        <v>0</v>
      </c>
      <c r="DF85" s="347">
        <v>0</v>
      </c>
      <c r="DG85" s="347">
        <v>2.3375317687182075E-3</v>
      </c>
      <c r="DH85" s="347">
        <v>3.9831934944691847E-3</v>
      </c>
    </row>
    <row r="86" spans="2:112" x14ac:dyDescent="0.15">
      <c r="B86" s="10" t="s">
        <v>224</v>
      </c>
      <c r="C86" s="442" t="s">
        <v>963</v>
      </c>
      <c r="D86" s="347">
        <v>1.071595020550541E-4</v>
      </c>
      <c r="E86" s="347">
        <v>2.1429969234520215E-4</v>
      </c>
      <c r="F86" s="347">
        <v>1.6056367294124314E-4</v>
      </c>
      <c r="G86" s="347">
        <v>1.4861569707694085E-4</v>
      </c>
      <c r="H86" s="347">
        <v>2.1856808419223883E-4</v>
      </c>
      <c r="I86" s="347">
        <v>2.3201856148491878E-3</v>
      </c>
      <c r="J86" s="347">
        <v>3.3153661875427791E-4</v>
      </c>
      <c r="K86" s="347">
        <v>5.4403840534676353E-5</v>
      </c>
      <c r="L86" s="347">
        <v>1.9211105548404495E-4</v>
      </c>
      <c r="M86" s="347">
        <v>9.2214100062837328E-6</v>
      </c>
      <c r="N86" s="347">
        <v>0</v>
      </c>
      <c r="O86" s="347">
        <v>2.1924915361118212E-4</v>
      </c>
      <c r="P86" s="347">
        <v>3.2234455462287011E-4</v>
      </c>
      <c r="Q86" s="347">
        <v>7.0524644718235021E-5</v>
      </c>
      <c r="R86" s="347">
        <v>3.4697414296453962E-4</v>
      </c>
      <c r="S86" s="347">
        <v>6.3756235224153351E-5</v>
      </c>
      <c r="T86" s="347">
        <v>1.8367914971202941E-4</v>
      </c>
      <c r="U86" s="347">
        <v>2.4595832597869711E-4</v>
      </c>
      <c r="V86" s="347">
        <v>1.6388069485414618E-4</v>
      </c>
      <c r="W86" s="347">
        <v>1.0571555728412817E-4</v>
      </c>
      <c r="X86" s="347">
        <v>0</v>
      </c>
      <c r="Y86" s="347">
        <v>7.7069338122189742E-5</v>
      </c>
      <c r="Z86" s="347">
        <v>1.2478255425876945E-4</v>
      </c>
      <c r="AA86" s="347">
        <v>1.2418354927057126E-4</v>
      </c>
      <c r="AB86" s="347">
        <v>2.0547283801552446E-4</v>
      </c>
      <c r="AC86" s="347">
        <v>4.5527816977273319E-4</v>
      </c>
      <c r="AD86" s="347">
        <v>0</v>
      </c>
      <c r="AE86" s="347">
        <v>3.7547905948969373E-4</v>
      </c>
      <c r="AF86" s="347">
        <v>2.2732112818279489E-4</v>
      </c>
      <c r="AG86" s="347">
        <v>1.674973676105644E-4</v>
      </c>
      <c r="AH86" s="347">
        <v>7.6266846801695298E-5</v>
      </c>
      <c r="AI86" s="347">
        <v>1.5757543924153688E-4</v>
      </c>
      <c r="AJ86" s="347">
        <v>1.4539349393015511E-4</v>
      </c>
      <c r="AK86" s="347">
        <v>7.6229680025918095E-5</v>
      </c>
      <c r="AL86" s="347">
        <v>1.1064043154476406E-4</v>
      </c>
      <c r="AM86" s="347">
        <v>5.9952092014828745E-5</v>
      </c>
      <c r="AN86" s="347">
        <v>5.5964993896317855E-5</v>
      </c>
      <c r="AO86" s="347">
        <v>8.9988751406074236E-5</v>
      </c>
      <c r="AP86" s="347">
        <v>2.2018187022480569E-4</v>
      </c>
      <c r="AQ86" s="347">
        <v>7.5265667464075904E-5</v>
      </c>
      <c r="AR86" s="347">
        <v>3.2862846908427676E-5</v>
      </c>
      <c r="AS86" s="347">
        <v>1.6101411700216044E-4</v>
      </c>
      <c r="AT86" s="347">
        <v>2.2661014514695208E-4</v>
      </c>
      <c r="AU86" s="347">
        <v>2.1619897394093514E-4</v>
      </c>
      <c r="AV86" s="347">
        <v>2.8439217413359568E-4</v>
      </c>
      <c r="AW86" s="347">
        <v>1.6637659269418681E-4</v>
      </c>
      <c r="AX86" s="347">
        <v>5.6303036597054108E-5</v>
      </c>
      <c r="AY86" s="347">
        <v>9.0205104704614453E-5</v>
      </c>
      <c r="AZ86" s="347">
        <v>1.724307348100333E-4</v>
      </c>
      <c r="BA86" s="347">
        <v>2.2783800717689722E-4</v>
      </c>
      <c r="BB86" s="347">
        <v>4.608631198128896E-5</v>
      </c>
      <c r="BC86" s="347">
        <v>4.6722375971011069E-5</v>
      </c>
      <c r="BD86" s="347">
        <v>2.3709928234418338E-4</v>
      </c>
      <c r="BE86" s="347">
        <v>0</v>
      </c>
      <c r="BF86" s="347">
        <v>0</v>
      </c>
      <c r="BG86" s="347">
        <v>0</v>
      </c>
      <c r="BH86" s="347">
        <v>1.2880475021716446E-4</v>
      </c>
      <c r="BI86" s="347">
        <v>5.4668707631751588E-5</v>
      </c>
      <c r="BJ86" s="347">
        <v>1.1662985707914486E-4</v>
      </c>
      <c r="BK86" s="347">
        <v>2.4247722743974635E-4</v>
      </c>
      <c r="BL86" s="347">
        <v>3.6234532126750866E-4</v>
      </c>
      <c r="BM86" s="347">
        <v>2.699338342935819E-4</v>
      </c>
      <c r="BN86" s="347">
        <v>9.1981475221688278E-4</v>
      </c>
      <c r="BO86" s="347">
        <v>4.9204905331875603E-4</v>
      </c>
      <c r="BP86" s="347">
        <v>5.1054438650386801E-4</v>
      </c>
      <c r="BQ86" s="347">
        <v>1.1102101171027213E-3</v>
      </c>
      <c r="BR86" s="347">
        <v>2.3813487996260717E-3</v>
      </c>
      <c r="BS86" s="347">
        <v>5.6483314902958375E-4</v>
      </c>
      <c r="BT86" s="347">
        <v>1.3538966053505046E-3</v>
      </c>
      <c r="BU86" s="347">
        <v>6.8984031279762075E-4</v>
      </c>
      <c r="BV86" s="347">
        <v>7.0668554071685683E-3</v>
      </c>
      <c r="BW86" s="347">
        <v>4.4807419077497879E-4</v>
      </c>
      <c r="BX86" s="347">
        <v>4.0683905968519189E-4</v>
      </c>
      <c r="BY86" s="347">
        <v>0</v>
      </c>
      <c r="BZ86" s="347">
        <v>1.191747747871511E-3</v>
      </c>
      <c r="CA86" s="347">
        <v>2.8022112814034798E-4</v>
      </c>
      <c r="CB86" s="347">
        <v>0</v>
      </c>
      <c r="CC86" s="347">
        <v>8.6418216885460089E-4</v>
      </c>
      <c r="CD86" s="347">
        <v>3.6363749382282463E-4</v>
      </c>
      <c r="CE86" s="347">
        <v>8.6266753634776027E-4</v>
      </c>
      <c r="CF86" s="347">
        <v>8.1172847505790486E-4</v>
      </c>
      <c r="CG86" s="347">
        <v>1.5552999445596952E-3</v>
      </c>
      <c r="CH86" s="347">
        <v>1.1340269965338547E-2</v>
      </c>
      <c r="CI86" s="347">
        <v>2.5371844084053599E-3</v>
      </c>
      <c r="CJ86" s="347">
        <v>1.0439091876620801E-3</v>
      </c>
      <c r="CK86" s="347">
        <v>5.2712063699088534E-4</v>
      </c>
      <c r="CL86" s="347">
        <v>1.9226583213494293E-3</v>
      </c>
      <c r="CM86" s="347">
        <v>4.4191728679153219E-3</v>
      </c>
      <c r="CN86" s="347">
        <v>5.2663160404716435E-3</v>
      </c>
      <c r="CO86" s="347">
        <v>8.8454420627218251E-4</v>
      </c>
      <c r="CP86" s="347">
        <v>1.2224226918079284E-2</v>
      </c>
      <c r="CQ86" s="347">
        <v>3.3653004389414784E-4</v>
      </c>
      <c r="CR86" s="347">
        <v>6.4463004568038763E-3</v>
      </c>
      <c r="CS86" s="347">
        <v>3.6276759800092893E-3</v>
      </c>
      <c r="CT86" s="347">
        <v>1.6795301001977306E-3</v>
      </c>
      <c r="CU86" s="347">
        <v>8.9352005997721407E-3</v>
      </c>
      <c r="CV86" s="347">
        <v>1.5235431584154969E-3</v>
      </c>
      <c r="CW86" s="347">
        <v>1.4907030705821285E-4</v>
      </c>
      <c r="CX86" s="347">
        <v>6.7732225684030852E-4</v>
      </c>
      <c r="CY86" s="347">
        <v>1.3100043767924163E-3</v>
      </c>
      <c r="CZ86" s="347">
        <v>1.408948323780616E-3</v>
      </c>
      <c r="DA86" s="347">
        <v>6.4654902249437741E-4</v>
      </c>
      <c r="DB86" s="347">
        <v>1.8519388546116928E-3</v>
      </c>
      <c r="DC86" s="347">
        <v>4.4731060129877685E-4</v>
      </c>
      <c r="DD86" s="347">
        <v>1.8089005960063298E-3</v>
      </c>
      <c r="DE86" s="347">
        <v>1.9194952495458291E-3</v>
      </c>
      <c r="DF86" s="347">
        <v>0</v>
      </c>
      <c r="DG86" s="347">
        <v>1.9886654567535377E-4</v>
      </c>
      <c r="DH86" s="347">
        <v>1.3584162632461893E-3</v>
      </c>
    </row>
    <row r="87" spans="2:112" x14ac:dyDescent="0.15">
      <c r="B87" s="10" t="s">
        <v>225</v>
      </c>
      <c r="C87" s="442" t="s">
        <v>964</v>
      </c>
      <c r="D87" s="347">
        <v>1.9266745025418218E-4</v>
      </c>
      <c r="E87" s="347">
        <v>3.1439176421900917E-4</v>
      </c>
      <c r="F87" s="347">
        <v>1.1327609710639075E-3</v>
      </c>
      <c r="G87" s="347">
        <v>1.9040322041215924E-3</v>
      </c>
      <c r="H87" s="347">
        <v>3.1846820747025461E-3</v>
      </c>
      <c r="I87" s="347">
        <v>1.3611755607115236E-2</v>
      </c>
      <c r="J87" s="347">
        <v>1.069472963723477E-3</v>
      </c>
      <c r="K87" s="347">
        <v>7.2155102089724971E-4</v>
      </c>
      <c r="L87" s="347">
        <v>3.1173178986952053E-4</v>
      </c>
      <c r="M87" s="347">
        <v>2.8138473962031505E-4</v>
      </c>
      <c r="N87" s="347">
        <v>0</v>
      </c>
      <c r="O87" s="347">
        <v>1.2115052530150602E-3</v>
      </c>
      <c r="P87" s="347">
        <v>1.8107661319798384E-3</v>
      </c>
      <c r="Q87" s="347">
        <v>5.1586004170304492E-4</v>
      </c>
      <c r="R87" s="347">
        <v>1.7162161910074002E-3</v>
      </c>
      <c r="S87" s="347">
        <v>3.7249919558622363E-4</v>
      </c>
      <c r="T87" s="347">
        <v>9.758659119669783E-4</v>
      </c>
      <c r="U87" s="347">
        <v>1.5090266705634183E-3</v>
      </c>
      <c r="V87" s="347">
        <v>8.0916093084234674E-4</v>
      </c>
      <c r="W87" s="347">
        <v>5.2988291675748196E-4</v>
      </c>
      <c r="X87" s="347">
        <v>0</v>
      </c>
      <c r="Y87" s="347">
        <v>4.0487796123095566E-4</v>
      </c>
      <c r="Z87" s="347">
        <v>5.2805612216782138E-4</v>
      </c>
      <c r="AA87" s="347">
        <v>5.8351306283762402E-4</v>
      </c>
      <c r="AB87" s="347">
        <v>6.4988953112260052E-3</v>
      </c>
      <c r="AC87" s="347">
        <v>2.4322863965906029E-3</v>
      </c>
      <c r="AD87" s="347">
        <v>0</v>
      </c>
      <c r="AE87" s="347">
        <v>2.0845561578565755E-3</v>
      </c>
      <c r="AF87" s="347">
        <v>1.1595371582306599E-3</v>
      </c>
      <c r="AG87" s="347">
        <v>1.1173545816476097E-3</v>
      </c>
      <c r="AH87" s="347">
        <v>6.6461109355763046E-4</v>
      </c>
      <c r="AI87" s="347">
        <v>1.1686845077080652E-3</v>
      </c>
      <c r="AJ87" s="347">
        <v>9.7640401428324337E-4</v>
      </c>
      <c r="AK87" s="347">
        <v>5.1455034017494714E-4</v>
      </c>
      <c r="AL87" s="347">
        <v>6.5324935646110689E-4</v>
      </c>
      <c r="AM87" s="347">
        <v>3.2869256418080239E-4</v>
      </c>
      <c r="AN87" s="347">
        <v>3.3229215125938727E-4</v>
      </c>
      <c r="AO87" s="347">
        <v>4.8435122080328196E-4</v>
      </c>
      <c r="AP87" s="347">
        <v>1.1889820992139507E-3</v>
      </c>
      <c r="AQ87" s="347">
        <v>5.4720174453611937E-4</v>
      </c>
      <c r="AR87" s="347">
        <v>4.7651128017220129E-4</v>
      </c>
      <c r="AS87" s="347">
        <v>8.7806365138511501E-4</v>
      </c>
      <c r="AT87" s="347">
        <v>1.2931820916844267E-3</v>
      </c>
      <c r="AU87" s="347">
        <v>1.2927635368025589E-3</v>
      </c>
      <c r="AV87" s="347">
        <v>1.5501156513316285E-3</v>
      </c>
      <c r="AW87" s="347">
        <v>9.8487709110058833E-4</v>
      </c>
      <c r="AX87" s="347">
        <v>4.5861674603306553E-4</v>
      </c>
      <c r="AY87" s="347">
        <v>5.692642948526797E-4</v>
      </c>
      <c r="AZ87" s="347">
        <v>1.0591498834084784E-3</v>
      </c>
      <c r="BA87" s="347">
        <v>9.1135202870758886E-4</v>
      </c>
      <c r="BB87" s="347">
        <v>2.0354787791735957E-4</v>
      </c>
      <c r="BC87" s="347">
        <v>2.7704394765909381E-4</v>
      </c>
      <c r="BD87" s="347">
        <v>1.3709371912079878E-3</v>
      </c>
      <c r="BE87" s="347">
        <v>2.7747282575912944E-4</v>
      </c>
      <c r="BF87" s="347">
        <v>0</v>
      </c>
      <c r="BG87" s="347">
        <v>6.646726487205051E-4</v>
      </c>
      <c r="BH87" s="347">
        <v>8.1345574217770757E-4</v>
      </c>
      <c r="BI87" s="347">
        <v>3.0978934324659232E-4</v>
      </c>
      <c r="BJ87" s="347">
        <v>6.9649379438813271E-4</v>
      </c>
      <c r="BK87" s="347">
        <v>1.6678651492931177E-3</v>
      </c>
      <c r="BL87" s="347">
        <v>9.5733280903063356E-5</v>
      </c>
      <c r="BM87" s="347">
        <v>5.664849755471121E-3</v>
      </c>
      <c r="BN87" s="347">
        <v>4.9858540112675646E-3</v>
      </c>
      <c r="BO87" s="347">
        <v>4.5461397105935331E-3</v>
      </c>
      <c r="BP87" s="347">
        <v>5.1320347185024231E-3</v>
      </c>
      <c r="BQ87" s="347">
        <v>4.6308442048860373E-4</v>
      </c>
      <c r="BR87" s="347">
        <v>6.7820325018215261E-4</v>
      </c>
      <c r="BS87" s="347">
        <v>1.1900705935463838E-3</v>
      </c>
      <c r="BT87" s="347">
        <v>6.0465888857697096E-3</v>
      </c>
      <c r="BU87" s="347">
        <v>6.3682386803326774E-3</v>
      </c>
      <c r="BV87" s="347">
        <v>1.1337190413724172E-2</v>
      </c>
      <c r="BW87" s="347">
        <v>4.3010573337841874E-3</v>
      </c>
      <c r="BX87" s="347">
        <v>2.4046681376781415E-3</v>
      </c>
      <c r="BY87" s="347">
        <v>0</v>
      </c>
      <c r="BZ87" s="347">
        <v>4.2483918274266834E-3</v>
      </c>
      <c r="CA87" s="347">
        <v>2.7380807331890545E-3</v>
      </c>
      <c r="CB87" s="347">
        <v>0</v>
      </c>
      <c r="CC87" s="347">
        <v>8.7849188079387793E-3</v>
      </c>
      <c r="CD87" s="347">
        <v>1.1924408985472112E-3</v>
      </c>
      <c r="CE87" s="347">
        <v>1.7421676099901109E-3</v>
      </c>
      <c r="CF87" s="347">
        <v>1.5751538042850781E-3</v>
      </c>
      <c r="CG87" s="347">
        <v>1.0785967321237598E-2</v>
      </c>
      <c r="CH87" s="347">
        <v>2.5365215140330855E-3</v>
      </c>
      <c r="CI87" s="347">
        <v>0.25140534947879112</v>
      </c>
      <c r="CJ87" s="347">
        <v>2.1997766655250932E-2</v>
      </c>
      <c r="CK87" s="347">
        <v>8.487638585168357E-3</v>
      </c>
      <c r="CL87" s="347">
        <v>3.719708675157099E-2</v>
      </c>
      <c r="CM87" s="347">
        <v>1.0309868923445502E-2</v>
      </c>
      <c r="CN87" s="347">
        <v>9.0222169421141918E-3</v>
      </c>
      <c r="CO87" s="347">
        <v>5.0095397064106682E-4</v>
      </c>
      <c r="CP87" s="347">
        <v>2.7562459950994204E-2</v>
      </c>
      <c r="CQ87" s="347">
        <v>1.801799082866033E-3</v>
      </c>
      <c r="CR87" s="347">
        <v>6.8788642634020321E-3</v>
      </c>
      <c r="CS87" s="347">
        <v>7.2040528221587689E-3</v>
      </c>
      <c r="CT87" s="347">
        <v>2.6197794958332183E-3</v>
      </c>
      <c r="CU87" s="347">
        <v>1.8872437435022798E-2</v>
      </c>
      <c r="CV87" s="347">
        <v>3.4528678446037672E-3</v>
      </c>
      <c r="CW87" s="347">
        <v>3.5611240019461955E-3</v>
      </c>
      <c r="CX87" s="347">
        <v>1.6078780197321878E-3</v>
      </c>
      <c r="CY87" s="347">
        <v>3.4964636277440104E-3</v>
      </c>
      <c r="CZ87" s="347">
        <v>6.0155656605678995E-3</v>
      </c>
      <c r="DA87" s="347">
        <v>5.7185758371628599E-3</v>
      </c>
      <c r="DB87" s="347">
        <v>8.4594769325989239E-3</v>
      </c>
      <c r="DC87" s="347">
        <v>1.5509519422549033E-3</v>
      </c>
      <c r="DD87" s="347">
        <v>5.773889941355392E-3</v>
      </c>
      <c r="DE87" s="347">
        <v>4.2140236162641169E-3</v>
      </c>
      <c r="DF87" s="347">
        <v>0</v>
      </c>
      <c r="DG87" s="347">
        <v>1.5914635260483305E-2</v>
      </c>
      <c r="DH87" s="347">
        <v>7.9673830979726003E-3</v>
      </c>
    </row>
    <row r="88" spans="2:112" x14ac:dyDescent="0.15">
      <c r="B88" s="10" t="s">
        <v>226</v>
      </c>
      <c r="C88" s="442" t="s">
        <v>965</v>
      </c>
      <c r="D88" s="347">
        <v>4.1891049851682931E-5</v>
      </c>
      <c r="E88" s="347">
        <v>2.3510637761567302E-5</v>
      </c>
      <c r="F88" s="347">
        <v>6.9262760876614686E-6</v>
      </c>
      <c r="G88" s="347">
        <v>1.8972216648120109E-5</v>
      </c>
      <c r="H88" s="347">
        <v>9.3605175242928829E-7</v>
      </c>
      <c r="I88" s="347">
        <v>1.5467904098994585E-4</v>
      </c>
      <c r="J88" s="347">
        <v>4.2778918548939082E-5</v>
      </c>
      <c r="K88" s="347">
        <v>4.8665038790512185E-6</v>
      </c>
      <c r="L88" s="347">
        <v>5.3060730190556691E-6</v>
      </c>
      <c r="M88" s="347">
        <v>1.3173442866119618E-6</v>
      </c>
      <c r="N88" s="347">
        <v>0</v>
      </c>
      <c r="O88" s="347">
        <v>1.8953781971060136E-5</v>
      </c>
      <c r="P88" s="347">
        <v>2.4219877738057177E-5</v>
      </c>
      <c r="Q88" s="347">
        <v>1.0776799642337038E-5</v>
      </c>
      <c r="R88" s="347">
        <v>1.3058166670708481E-5</v>
      </c>
      <c r="S88" s="347">
        <v>7.053881343948882E-6</v>
      </c>
      <c r="T88" s="347">
        <v>7.8880616440748829E-6</v>
      </c>
      <c r="U88" s="347">
        <v>2.0978798392300637E-5</v>
      </c>
      <c r="V88" s="347">
        <v>6.828362285589424E-6</v>
      </c>
      <c r="W88" s="347">
        <v>6.5256516842054433E-6</v>
      </c>
      <c r="X88" s="347">
        <v>0</v>
      </c>
      <c r="Y88" s="347">
        <v>5.0147856997315245E-6</v>
      </c>
      <c r="Z88" s="347">
        <v>3.3782078987145707E-6</v>
      </c>
      <c r="AA88" s="347">
        <v>2.2442810109139384E-5</v>
      </c>
      <c r="AB88" s="347">
        <v>5.8084194492021045E-6</v>
      </c>
      <c r="AC88" s="347">
        <v>5.4146065780701662E-6</v>
      </c>
      <c r="AD88" s="347">
        <v>0</v>
      </c>
      <c r="AE88" s="347">
        <v>1.7263405034008907E-5</v>
      </c>
      <c r="AF88" s="347">
        <v>2.2931517316685452E-5</v>
      </c>
      <c r="AG88" s="347">
        <v>1.7636606096178561E-5</v>
      </c>
      <c r="AH88" s="347">
        <v>1.0895263828813614E-4</v>
      </c>
      <c r="AI88" s="347">
        <v>0</v>
      </c>
      <c r="AJ88" s="347">
        <v>7.5586831706808458E-6</v>
      </c>
      <c r="AK88" s="347">
        <v>3.8114840012959048E-5</v>
      </c>
      <c r="AL88" s="347">
        <v>5.8851293374874503E-6</v>
      </c>
      <c r="AM88" s="347">
        <v>3.2809602595179911E-6</v>
      </c>
      <c r="AN88" s="347">
        <v>0</v>
      </c>
      <c r="AO88" s="347">
        <v>0</v>
      </c>
      <c r="AP88" s="347">
        <v>0</v>
      </c>
      <c r="AQ88" s="347">
        <v>6.102621686276424E-6</v>
      </c>
      <c r="AR88" s="347">
        <v>4.1078558635534596E-6</v>
      </c>
      <c r="AS88" s="347">
        <v>1.8606075742471876E-5</v>
      </c>
      <c r="AT88" s="347">
        <v>1.2131164087095936E-5</v>
      </c>
      <c r="AU88" s="347">
        <v>1.4176981897766239E-5</v>
      </c>
      <c r="AV88" s="347">
        <v>1.6492963076713228E-5</v>
      </c>
      <c r="AW88" s="347">
        <v>7.5954531447346145E-6</v>
      </c>
      <c r="AX88" s="347">
        <v>4.1765447974990205E-6</v>
      </c>
      <c r="AY88" s="347">
        <v>1.1303897832658452E-6</v>
      </c>
      <c r="AZ88" s="347">
        <v>4.7241297208228302E-7</v>
      </c>
      <c r="BA88" s="347">
        <v>3.797300119614954E-5</v>
      </c>
      <c r="BB88" s="347">
        <v>0</v>
      </c>
      <c r="BC88" s="347">
        <v>2.53353728856891E-5</v>
      </c>
      <c r="BD88" s="347">
        <v>2.9361456752119544E-5</v>
      </c>
      <c r="BE88" s="347">
        <v>0</v>
      </c>
      <c r="BF88" s="347">
        <v>0</v>
      </c>
      <c r="BG88" s="347">
        <v>0</v>
      </c>
      <c r="BH88" s="347">
        <v>9.1092468328970613E-7</v>
      </c>
      <c r="BI88" s="347">
        <v>0</v>
      </c>
      <c r="BJ88" s="347">
        <v>1.2320055325261781E-5</v>
      </c>
      <c r="BK88" s="347">
        <v>3.1700004504737483E-5</v>
      </c>
      <c r="BL88" s="347">
        <v>1.6470241875795847E-5</v>
      </c>
      <c r="BM88" s="347">
        <v>7.7194643720987677E-6</v>
      </c>
      <c r="BN88" s="347">
        <v>7.8876562076662125E-6</v>
      </c>
      <c r="BO88" s="347">
        <v>7.1056207403473789E-6</v>
      </c>
      <c r="BP88" s="347">
        <v>4.7987214622941083E-5</v>
      </c>
      <c r="BQ88" s="347">
        <v>5.3264645790105499E-6</v>
      </c>
      <c r="BR88" s="347">
        <v>3.0549695954151015E-6</v>
      </c>
      <c r="BS88" s="347">
        <v>3.1791734466955936E-6</v>
      </c>
      <c r="BT88" s="347">
        <v>2.6868116016641523E-4</v>
      </c>
      <c r="BU88" s="347">
        <v>3.834766666879488E-5</v>
      </c>
      <c r="BV88" s="347">
        <v>2.752978676475979E-4</v>
      </c>
      <c r="BW88" s="347">
        <v>5.9389416148967862E-5</v>
      </c>
      <c r="BX88" s="347">
        <v>3.8550763709904477E-6</v>
      </c>
      <c r="BY88" s="347">
        <v>0</v>
      </c>
      <c r="BZ88" s="347">
        <v>2.8162338710508328E-4</v>
      </c>
      <c r="CA88" s="347">
        <v>1.3522735406236631E-5</v>
      </c>
      <c r="CB88" s="347">
        <v>0</v>
      </c>
      <c r="CC88" s="347">
        <v>7.8392334971691651E-5</v>
      </c>
      <c r="CD88" s="347">
        <v>6.2160255354328993E-6</v>
      </c>
      <c r="CE88" s="347">
        <v>1.6832537294590442E-5</v>
      </c>
      <c r="CF88" s="347">
        <v>2.0028133637132632E-5</v>
      </c>
      <c r="CG88" s="347">
        <v>1.031028064471314E-2</v>
      </c>
      <c r="CH88" s="347">
        <v>7.2448785221099034E-5</v>
      </c>
      <c r="CI88" s="347">
        <v>3.3008795743772522E-6</v>
      </c>
      <c r="CJ88" s="347">
        <v>3.6336965348230062E-2</v>
      </c>
      <c r="CK88" s="347">
        <v>9.1849136392386989E-6</v>
      </c>
      <c r="CL88" s="347">
        <v>8.2073387882399541E-6</v>
      </c>
      <c r="CM88" s="347">
        <v>1.1252523506265866E-5</v>
      </c>
      <c r="CN88" s="347">
        <v>8.6538939038820441E-6</v>
      </c>
      <c r="CO88" s="347">
        <v>9.4680759620703912E-5</v>
      </c>
      <c r="CP88" s="347">
        <v>1.2950965828587945E-5</v>
      </c>
      <c r="CQ88" s="347">
        <v>2.4772903523876362E-5</v>
      </c>
      <c r="CR88" s="347">
        <v>3.940729594008625E-5</v>
      </c>
      <c r="CS88" s="347">
        <v>5.049415852106854E-5</v>
      </c>
      <c r="CT88" s="347">
        <v>7.3725157179583235E-5</v>
      </c>
      <c r="CU88" s="347">
        <v>5.2548012348782906E-4</v>
      </c>
      <c r="CV88" s="347">
        <v>8.8560412112266931E-4</v>
      </c>
      <c r="CW88" s="347">
        <v>0.44091950351306064</v>
      </c>
      <c r="CX88" s="347">
        <v>2.1117963121482538E-5</v>
      </c>
      <c r="CY88" s="347">
        <v>1.7286429633779132E-5</v>
      </c>
      <c r="CZ88" s="347">
        <v>3.6929465329143202E-3</v>
      </c>
      <c r="DA88" s="347">
        <v>2.9205598089184874E-3</v>
      </c>
      <c r="DB88" s="347">
        <v>4.4599222354201624E-3</v>
      </c>
      <c r="DC88" s="347">
        <v>1.3357400044656008E-3</v>
      </c>
      <c r="DD88" s="347">
        <v>5.0317123671942417E-6</v>
      </c>
      <c r="DE88" s="347">
        <v>6.1603664086042002E-5</v>
      </c>
      <c r="DF88" s="347">
        <v>0</v>
      </c>
      <c r="DG88" s="347">
        <v>7.9021831552387092E-3</v>
      </c>
      <c r="DH88" s="347">
        <v>2.5342339126135831E-3</v>
      </c>
    </row>
    <row r="89" spans="2:112" x14ac:dyDescent="0.15">
      <c r="B89" s="12" t="s">
        <v>227</v>
      </c>
      <c r="C89" s="7" t="s">
        <v>966</v>
      </c>
      <c r="D89" s="673">
        <v>3.142064081852915E-3</v>
      </c>
      <c r="E89" s="673">
        <v>2.9724687223732821E-3</v>
      </c>
      <c r="F89" s="673">
        <v>3.5279931744697465E-3</v>
      </c>
      <c r="G89" s="673">
        <v>2.9674492706034017E-5</v>
      </c>
      <c r="H89" s="673">
        <v>4.4228445302283873E-4</v>
      </c>
      <c r="I89" s="673">
        <v>1.4436710492394947E-3</v>
      </c>
      <c r="J89" s="673">
        <v>2.459787816563997E-4</v>
      </c>
      <c r="K89" s="673">
        <v>6.4901256685101461E-4</v>
      </c>
      <c r="L89" s="673">
        <v>2.6630244116813508E-3</v>
      </c>
      <c r="M89" s="673">
        <v>4.0600550913380659E-4</v>
      </c>
      <c r="N89" s="673">
        <v>0</v>
      </c>
      <c r="O89" s="673">
        <v>9.046588908349243E-4</v>
      </c>
      <c r="P89" s="673">
        <v>7.9088909850092164E-4</v>
      </c>
      <c r="Q89" s="673">
        <v>5.9842934484506845E-4</v>
      </c>
      <c r="R89" s="673">
        <v>8.1333723834698529E-4</v>
      </c>
      <c r="S89" s="673">
        <v>1.4094197531467094E-3</v>
      </c>
      <c r="T89" s="673">
        <v>6.8400763113620768E-4</v>
      </c>
      <c r="U89" s="673">
        <v>6.5685341173134411E-4</v>
      </c>
      <c r="V89" s="673">
        <v>2.7074456462362066E-3</v>
      </c>
      <c r="W89" s="673">
        <v>2.1847881838719823E-3</v>
      </c>
      <c r="X89" s="673">
        <v>0</v>
      </c>
      <c r="Y89" s="673">
        <v>2.702705556065832E-3</v>
      </c>
      <c r="Z89" s="673">
        <v>5.0018590700342614E-4</v>
      </c>
      <c r="AA89" s="673">
        <v>3.5571854022985926E-4</v>
      </c>
      <c r="AB89" s="673">
        <v>3.4538314149818016E-3</v>
      </c>
      <c r="AC89" s="673">
        <v>2.3828781115657126E-3</v>
      </c>
      <c r="AD89" s="673">
        <v>2.6605179141539552E-4</v>
      </c>
      <c r="AE89" s="673">
        <v>5.2221800227876948E-4</v>
      </c>
      <c r="AF89" s="673">
        <v>1.4777867376865729E-3</v>
      </c>
      <c r="AG89" s="673">
        <v>2.6253347931740084E-4</v>
      </c>
      <c r="AH89" s="673">
        <v>1.3913251909394986E-2</v>
      </c>
      <c r="AI89" s="673">
        <v>1.0111090684665283E-3</v>
      </c>
      <c r="AJ89" s="673">
        <v>7.0606993382595204E-4</v>
      </c>
      <c r="AK89" s="673">
        <v>1.7151678005831571E-3</v>
      </c>
      <c r="AL89" s="673">
        <v>9.0866396970806231E-4</v>
      </c>
      <c r="AM89" s="673">
        <v>4.5515866872949587E-4</v>
      </c>
      <c r="AN89" s="673">
        <v>1.6824476290080554E-3</v>
      </c>
      <c r="AO89" s="673">
        <v>4.5259048501290278E-3</v>
      </c>
      <c r="AP89" s="673">
        <v>2.0366822995794526E-3</v>
      </c>
      <c r="AQ89" s="673">
        <v>1.4076714023010953E-3</v>
      </c>
      <c r="AR89" s="673">
        <v>1.2939745970193398E-3</v>
      </c>
      <c r="AS89" s="673">
        <v>4.1319800514243304E-3</v>
      </c>
      <c r="AT89" s="673">
        <v>1.4217724310076436E-3</v>
      </c>
      <c r="AU89" s="673">
        <v>1.5027600811632214E-3</v>
      </c>
      <c r="AV89" s="673">
        <v>4.2422575567859404E-3</v>
      </c>
      <c r="AW89" s="673">
        <v>1.416371167370512E-3</v>
      </c>
      <c r="AX89" s="673">
        <v>3.1740937279300732E-3</v>
      </c>
      <c r="AY89" s="673">
        <v>1.4864625649945865E-3</v>
      </c>
      <c r="AZ89" s="673">
        <v>4.1832168677886162E-3</v>
      </c>
      <c r="BA89" s="673">
        <v>2.4682450777497201E-4</v>
      </c>
      <c r="BB89" s="673">
        <v>1.9433061552110178E-3</v>
      </c>
      <c r="BC89" s="673">
        <v>5.3467507713304925E-3</v>
      </c>
      <c r="BD89" s="673">
        <v>1.8786917064702055E-3</v>
      </c>
      <c r="BE89" s="673">
        <v>2.0834590003739852E-2</v>
      </c>
      <c r="BF89" s="673">
        <v>0</v>
      </c>
      <c r="BG89" s="673">
        <v>6.646726487205051E-4</v>
      </c>
      <c r="BH89" s="673">
        <v>8.0070279661165168E-4</v>
      </c>
      <c r="BI89" s="673">
        <v>9.1114512719585978E-4</v>
      </c>
      <c r="BJ89" s="673">
        <v>2.4065174735344677E-3</v>
      </c>
      <c r="BK89" s="673">
        <v>1.8469423677233891E-3</v>
      </c>
      <c r="BL89" s="673">
        <v>8.2351209378979237E-6</v>
      </c>
      <c r="BM89" s="673">
        <v>7.2934093192540857E-4</v>
      </c>
      <c r="BN89" s="673">
        <v>1.1439952461191069E-3</v>
      </c>
      <c r="BO89" s="673">
        <v>9.7893590353555042E-4</v>
      </c>
      <c r="BP89" s="673">
        <v>1.2469255098672472E-3</v>
      </c>
      <c r="BQ89" s="673">
        <v>8.3895792092982587E-3</v>
      </c>
      <c r="BR89" s="673">
        <v>3.0732994129875923E-3</v>
      </c>
      <c r="BS89" s="673">
        <v>3.9678204063725471E-2</v>
      </c>
      <c r="BT89" s="673">
        <v>2.8694293099479052E-3</v>
      </c>
      <c r="BU89" s="673">
        <v>3.7885823919806597E-3</v>
      </c>
      <c r="BV89" s="673">
        <v>1.7624268388501202E-2</v>
      </c>
      <c r="BW89" s="673">
        <v>1.4195334064202234E-3</v>
      </c>
      <c r="BX89" s="673">
        <v>1.8853893505057283E-3</v>
      </c>
      <c r="BY89" s="673">
        <v>0</v>
      </c>
      <c r="BZ89" s="673">
        <v>2.026314614536575E-4</v>
      </c>
      <c r="CA89" s="673">
        <v>1.2060504269632963E-3</v>
      </c>
      <c r="CB89" s="673">
        <v>0</v>
      </c>
      <c r="CC89" s="673">
        <v>1.3874198967212094E-3</v>
      </c>
      <c r="CD89" s="673">
        <v>1.05050831548816E-3</v>
      </c>
      <c r="CE89" s="673">
        <v>4.2502156668840869E-4</v>
      </c>
      <c r="CF89" s="673">
        <v>3.7440828646357355E-3</v>
      </c>
      <c r="CG89" s="673">
        <v>1.3592649037848761E-2</v>
      </c>
      <c r="CH89" s="673">
        <v>8.4577851510923483E-4</v>
      </c>
      <c r="CI89" s="673">
        <v>9.4032889964079103E-3</v>
      </c>
      <c r="CJ89" s="673">
        <v>1.108264184051409E-3</v>
      </c>
      <c r="CK89" s="673">
        <v>1.0522174794510909E-2</v>
      </c>
      <c r="CL89" s="673">
        <v>2.3809489824684105E-2</v>
      </c>
      <c r="CM89" s="673">
        <v>9.7180884826841563E-3</v>
      </c>
      <c r="CN89" s="673">
        <v>1.7807805359636081E-2</v>
      </c>
      <c r="CO89" s="673">
        <v>3.0753798434121661E-3</v>
      </c>
      <c r="CP89" s="673">
        <v>5.0037335077286742E-2</v>
      </c>
      <c r="CQ89" s="673">
        <v>2.4805598726496706E-3</v>
      </c>
      <c r="CR89" s="673">
        <v>9.9727952190701991E-3</v>
      </c>
      <c r="CS89" s="673">
        <v>5.2730537483972675E-3</v>
      </c>
      <c r="CT89" s="673">
        <v>3.9475087026545201E-4</v>
      </c>
      <c r="CU89" s="673">
        <v>3.4936047709971212E-2</v>
      </c>
      <c r="CV89" s="673">
        <v>8.5721917873406803E-3</v>
      </c>
      <c r="CW89" s="673">
        <v>1.4143932705404242E-3</v>
      </c>
      <c r="CX89" s="673">
        <v>3.9932975954286163E-4</v>
      </c>
      <c r="CY89" s="673">
        <v>7.5028221101402122E-3</v>
      </c>
      <c r="CZ89" s="673">
        <v>5.875743631482056E-3</v>
      </c>
      <c r="DA89" s="673">
        <v>3.2431914675457463E-4</v>
      </c>
      <c r="DB89" s="673">
        <v>0</v>
      </c>
      <c r="DC89" s="673">
        <v>4.1657676048806394E-3</v>
      </c>
      <c r="DD89" s="673">
        <v>5.6606764130935215E-4</v>
      </c>
      <c r="DE89" s="673">
        <v>2.4214818636523606E-3</v>
      </c>
      <c r="DF89" s="673">
        <v>0</v>
      </c>
      <c r="DG89" s="673">
        <v>2.257857671893146E-3</v>
      </c>
      <c r="DH89" s="673">
        <v>5.333960096348055E-3</v>
      </c>
    </row>
    <row r="90" spans="2:112" x14ac:dyDescent="0.15">
      <c r="B90" s="10" t="s">
        <v>228</v>
      </c>
      <c r="C90" s="442" t="s">
        <v>967</v>
      </c>
      <c r="D90" s="347">
        <v>3.8674695836853343E-5</v>
      </c>
      <c r="E90" s="347">
        <v>6.5169838005747964E-5</v>
      </c>
      <c r="F90" s="347">
        <v>1.800831782791982E-4</v>
      </c>
      <c r="G90" s="347">
        <v>3.429593009467866E-5</v>
      </c>
      <c r="H90" s="347">
        <v>9.7583395190753308E-5</v>
      </c>
      <c r="I90" s="347">
        <v>4.6403712296983759E-4</v>
      </c>
      <c r="J90" s="347">
        <v>3.2084188911704313E-5</v>
      </c>
      <c r="K90" s="347">
        <v>4.1521378379376622E-4</v>
      </c>
      <c r="L90" s="347">
        <v>2.3682252371814638E-4</v>
      </c>
      <c r="M90" s="347">
        <v>6.8238434046499622E-5</v>
      </c>
      <c r="N90" s="347">
        <v>0</v>
      </c>
      <c r="O90" s="347">
        <v>1.2448024375588145E-4</v>
      </c>
      <c r="P90" s="347">
        <v>9.335661964487494E-5</v>
      </c>
      <c r="Q90" s="347">
        <v>2.7940437896235582E-4</v>
      </c>
      <c r="R90" s="347">
        <v>2.5929788103263982E-4</v>
      </c>
      <c r="S90" s="347">
        <v>7.9681728873761022E-4</v>
      </c>
      <c r="T90" s="347">
        <v>1.4423884149165499E-4</v>
      </c>
      <c r="U90" s="347">
        <v>2.1195820444634781E-4</v>
      </c>
      <c r="V90" s="347">
        <v>4.9505626570523322E-4</v>
      </c>
      <c r="W90" s="347">
        <v>4.3493468475229278E-4</v>
      </c>
      <c r="X90" s="347">
        <v>0</v>
      </c>
      <c r="Y90" s="347">
        <v>6.0626119748859533E-4</v>
      </c>
      <c r="Z90" s="347">
        <v>1.1065742248226916E-3</v>
      </c>
      <c r="AA90" s="347">
        <v>7.667960120622623E-5</v>
      </c>
      <c r="AB90" s="347">
        <v>2.2108296528525512E-3</v>
      </c>
      <c r="AC90" s="347">
        <v>4.4151604472013816E-4</v>
      </c>
      <c r="AD90" s="347">
        <v>8.8683930471798505E-5</v>
      </c>
      <c r="AE90" s="347">
        <v>1.2947553775506681E-4</v>
      </c>
      <c r="AF90" s="347">
        <v>4.3928810998833086E-4</v>
      </c>
      <c r="AG90" s="347">
        <v>8.074542173861864E-4</v>
      </c>
      <c r="AH90" s="347">
        <v>0</v>
      </c>
      <c r="AI90" s="347">
        <v>1.707067258449983E-4</v>
      </c>
      <c r="AJ90" s="347">
        <v>1.2805298547976962E-4</v>
      </c>
      <c r="AK90" s="347">
        <v>1.7532826405961162E-3</v>
      </c>
      <c r="AL90" s="347">
        <v>2.2834301829451306E-4</v>
      </c>
      <c r="AM90" s="347">
        <v>8.4708428518464503E-5</v>
      </c>
      <c r="AN90" s="347">
        <v>8.0449678725956909E-5</v>
      </c>
      <c r="AO90" s="347">
        <v>4.7641103685568717E-5</v>
      </c>
      <c r="AP90" s="347">
        <v>5.5045467556201423E-4</v>
      </c>
      <c r="AQ90" s="347">
        <v>1.2205243372552848E-5</v>
      </c>
      <c r="AR90" s="347">
        <v>2.0539279317767298E-5</v>
      </c>
      <c r="AS90" s="347">
        <v>2.225572906118751E-4</v>
      </c>
      <c r="AT90" s="347">
        <v>2.0040683071882484E-4</v>
      </c>
      <c r="AU90" s="347">
        <v>2.1123703027671695E-3</v>
      </c>
      <c r="AV90" s="347">
        <v>6.4166541483591066E-4</v>
      </c>
      <c r="AW90" s="347">
        <v>1.4612205097489449E-4</v>
      </c>
      <c r="AX90" s="347">
        <v>2.5517082349335362E-4</v>
      </c>
      <c r="AY90" s="347">
        <v>2.461988947953011E-4</v>
      </c>
      <c r="AZ90" s="347">
        <v>1.9510655746998287E-4</v>
      </c>
      <c r="BA90" s="347">
        <v>0</v>
      </c>
      <c r="BB90" s="347">
        <v>5.7607889976611198E-5</v>
      </c>
      <c r="BC90" s="347">
        <v>3.3626949466460077E-4</v>
      </c>
      <c r="BD90" s="347">
        <v>1.4724880942604312E-4</v>
      </c>
      <c r="BE90" s="347">
        <v>0</v>
      </c>
      <c r="BF90" s="347">
        <v>0</v>
      </c>
      <c r="BG90" s="347">
        <v>3.3233632436025255E-4</v>
      </c>
      <c r="BH90" s="347">
        <v>1.3554559287350828E-4</v>
      </c>
      <c r="BI90" s="347">
        <v>7.270938115022961E-3</v>
      </c>
      <c r="BJ90" s="347">
        <v>1.2320055325261781E-5</v>
      </c>
      <c r="BK90" s="347">
        <v>7.6691765284268398E-4</v>
      </c>
      <c r="BL90" s="347">
        <v>1.8529022110270329E-5</v>
      </c>
      <c r="BM90" s="347">
        <v>1.3518959400367843E-4</v>
      </c>
      <c r="BN90" s="347">
        <v>9.3416458459468524E-5</v>
      </c>
      <c r="BO90" s="347">
        <v>6.4314977470323711E-5</v>
      </c>
      <c r="BP90" s="347">
        <v>7.1733465158004711E-5</v>
      </c>
      <c r="BQ90" s="347">
        <v>1.796688052024454E-5</v>
      </c>
      <c r="BR90" s="347">
        <v>2.5967241561028363E-5</v>
      </c>
      <c r="BS90" s="347">
        <v>2.9274888821655256E-4</v>
      </c>
      <c r="BT90" s="347">
        <v>3.7320065703520149E-4</v>
      </c>
      <c r="BU90" s="347">
        <v>5.1160123327528076E-3</v>
      </c>
      <c r="BV90" s="347">
        <v>2.9761160211214301E-3</v>
      </c>
      <c r="BW90" s="347">
        <v>9.1484972961388791E-5</v>
      </c>
      <c r="BX90" s="347">
        <v>6.4701031759789682E-4</v>
      </c>
      <c r="BY90" s="347">
        <v>0</v>
      </c>
      <c r="BZ90" s="347">
        <v>1.0921492329197132E-3</v>
      </c>
      <c r="CA90" s="347">
        <v>9.7896408743937315E-4</v>
      </c>
      <c r="CB90" s="347">
        <v>0</v>
      </c>
      <c r="CC90" s="347">
        <v>3.832514154171592E-4</v>
      </c>
      <c r="CD90" s="347">
        <v>1.1188845963779219E-4</v>
      </c>
      <c r="CE90" s="347">
        <v>7.2800723799103662E-4</v>
      </c>
      <c r="CF90" s="347">
        <v>6.7977841815444284E-4</v>
      </c>
      <c r="CG90" s="347">
        <v>2.3706138756109316E-3</v>
      </c>
      <c r="CH90" s="347">
        <v>1.7574935650826161E-3</v>
      </c>
      <c r="CI90" s="347">
        <v>2.4829766305061424E-2</v>
      </c>
      <c r="CJ90" s="347">
        <v>6.2692761809222683E-3</v>
      </c>
      <c r="CK90" s="347">
        <v>1.0758647401595715E-2</v>
      </c>
      <c r="CL90" s="347">
        <v>0.10648807973251212</v>
      </c>
      <c r="CM90" s="347">
        <v>7.9954294295430921E-3</v>
      </c>
      <c r="CN90" s="347">
        <v>3.1225911941792223E-3</v>
      </c>
      <c r="CO90" s="347">
        <v>8.081383944347182E-5</v>
      </c>
      <c r="CP90" s="347">
        <v>1.6140862953374544E-3</v>
      </c>
      <c r="CQ90" s="347">
        <v>5.2165614950023913E-5</v>
      </c>
      <c r="CR90" s="347">
        <v>8.0418377180059726E-4</v>
      </c>
      <c r="CS90" s="347">
        <v>5.2374882976128625E-4</v>
      </c>
      <c r="CT90" s="347">
        <v>2.8915141921350306E-5</v>
      </c>
      <c r="CU90" s="347">
        <v>6.4031565047417791E-4</v>
      </c>
      <c r="CV90" s="347">
        <v>4.263366654853544E-3</v>
      </c>
      <c r="CW90" s="347">
        <v>0.16875024955966583</v>
      </c>
      <c r="CX90" s="347">
        <v>1.2516944434633897E-3</v>
      </c>
      <c r="CY90" s="347">
        <v>6.6239186296692728E-3</v>
      </c>
      <c r="CZ90" s="347">
        <v>4.7378569395353761E-3</v>
      </c>
      <c r="DA90" s="347">
        <v>6.3588570466129217E-3</v>
      </c>
      <c r="DB90" s="347">
        <v>3.5156964137802839E-3</v>
      </c>
      <c r="DC90" s="347">
        <v>5.8521886134684767E-4</v>
      </c>
      <c r="DD90" s="347">
        <v>3.124693380027624E-3</v>
      </c>
      <c r="DE90" s="347">
        <v>7.0594469114815706E-4</v>
      </c>
      <c r="DF90" s="347">
        <v>0</v>
      </c>
      <c r="DG90" s="347">
        <v>1.9519303865107293E-2</v>
      </c>
      <c r="DH90" s="347">
        <v>3.2373985377623844E-3</v>
      </c>
    </row>
    <row r="91" spans="2:112" x14ac:dyDescent="0.15">
      <c r="B91" s="10" t="s">
        <v>229</v>
      </c>
      <c r="C91" s="442" t="s">
        <v>968</v>
      </c>
      <c r="D91" s="347">
        <v>2.3691192987281358E-5</v>
      </c>
      <c r="E91" s="347">
        <v>3.9706854886202553E-4</v>
      </c>
      <c r="F91" s="347">
        <v>2.4947187144831583E-3</v>
      </c>
      <c r="G91" s="347">
        <v>5.3268146742798765E-5</v>
      </c>
      <c r="H91" s="347">
        <v>5.831602417634466E-4</v>
      </c>
      <c r="I91" s="347">
        <v>4.6403712296983759E-4</v>
      </c>
      <c r="J91" s="347">
        <v>9.6252566735112932E-4</v>
      </c>
      <c r="K91" s="347">
        <v>2.687825184896732E-4</v>
      </c>
      <c r="L91" s="347">
        <v>3.3373638680148668E-4</v>
      </c>
      <c r="M91" s="347">
        <v>1.103934512180824E-4</v>
      </c>
      <c r="N91" s="347">
        <v>0</v>
      </c>
      <c r="O91" s="347">
        <v>1.2053580804839055E-3</v>
      </c>
      <c r="P91" s="347">
        <v>1.9697366022241774E-3</v>
      </c>
      <c r="Q91" s="347">
        <v>2.1838867510500645E-4</v>
      </c>
      <c r="R91" s="347">
        <v>1.3841656670950989E-3</v>
      </c>
      <c r="S91" s="347">
        <v>2.4905627206711823E-4</v>
      </c>
      <c r="T91" s="347">
        <v>6.7837330139043986E-4</v>
      </c>
      <c r="U91" s="347">
        <v>1.5039628226756214E-3</v>
      </c>
      <c r="V91" s="347">
        <v>7.5589970501474925E-3</v>
      </c>
      <c r="W91" s="347">
        <v>1.0284427054307779E-3</v>
      </c>
      <c r="X91" s="347">
        <v>0</v>
      </c>
      <c r="Y91" s="347">
        <v>2.7317385259063832E-4</v>
      </c>
      <c r="Z91" s="347">
        <v>1.7862274264453292E-4</v>
      </c>
      <c r="AA91" s="347">
        <v>6.83009520988142E-4</v>
      </c>
      <c r="AB91" s="347">
        <v>1.6975105840293151E-3</v>
      </c>
      <c r="AC91" s="347">
        <v>1.2773959352097202E-3</v>
      </c>
      <c r="AD91" s="347">
        <v>0</v>
      </c>
      <c r="AE91" s="347">
        <v>1.4868107585540172E-3</v>
      </c>
      <c r="AF91" s="347">
        <v>5.1585943737621968E-4</v>
      </c>
      <c r="AG91" s="347">
        <v>1.2411131661396514E-3</v>
      </c>
      <c r="AH91" s="347">
        <v>1.1766884935118704E-3</v>
      </c>
      <c r="AI91" s="347">
        <v>3.0201959187961238E-4</v>
      </c>
      <c r="AJ91" s="347">
        <v>3.2769114687010491E-4</v>
      </c>
      <c r="AK91" s="347">
        <v>1.1815600404017305E-3</v>
      </c>
      <c r="AL91" s="347">
        <v>3.742942258642018E-4</v>
      </c>
      <c r="AM91" s="347">
        <v>1.3869513824326055E-4</v>
      </c>
      <c r="AN91" s="347">
        <v>1.0143655143707611E-4</v>
      </c>
      <c r="AO91" s="347">
        <v>2.4085224641037518E-4</v>
      </c>
      <c r="AP91" s="347">
        <v>1.8495277098883678E-3</v>
      </c>
      <c r="AQ91" s="347">
        <v>1.5419290793991765E-3</v>
      </c>
      <c r="AR91" s="347">
        <v>2.1360850490477991E-4</v>
      </c>
      <c r="AS91" s="347">
        <v>7.5068359437896134E-4</v>
      </c>
      <c r="AT91" s="347">
        <v>9.2779142938109716E-4</v>
      </c>
      <c r="AU91" s="347">
        <v>7.6289883837354574E-4</v>
      </c>
      <c r="AV91" s="347">
        <v>1.3252318710018495E-3</v>
      </c>
      <c r="AW91" s="347">
        <v>8.2067062787632582E-4</v>
      </c>
      <c r="AX91" s="347">
        <v>1.1263820046178129E-3</v>
      </c>
      <c r="AY91" s="347">
        <v>9.8683028079108305E-4</v>
      </c>
      <c r="AZ91" s="347">
        <v>1.2698460689571768E-3</v>
      </c>
      <c r="BA91" s="347">
        <v>6.835140215306917E-4</v>
      </c>
      <c r="BB91" s="347">
        <v>4.1861733383004134E-4</v>
      </c>
      <c r="BC91" s="347">
        <v>6.3075207560864938E-4</v>
      </c>
      <c r="BD91" s="347">
        <v>1.2457646650542149E-3</v>
      </c>
      <c r="BE91" s="347">
        <v>2.0750141752421854E-3</v>
      </c>
      <c r="BF91" s="347">
        <v>0</v>
      </c>
      <c r="BG91" s="347">
        <v>0</v>
      </c>
      <c r="BH91" s="347">
        <v>3.0935002244518418E-4</v>
      </c>
      <c r="BI91" s="347">
        <v>5.6490997886143304E-3</v>
      </c>
      <c r="BJ91" s="347">
        <v>4.5994873214310646E-4</v>
      </c>
      <c r="BK91" s="347">
        <v>8.8259486226348045E-4</v>
      </c>
      <c r="BL91" s="347">
        <v>6.4954516397669872E-4</v>
      </c>
      <c r="BM91" s="347">
        <v>1.710405679625602E-3</v>
      </c>
      <c r="BN91" s="347">
        <v>1.5436998486425297E-3</v>
      </c>
      <c r="BO91" s="347">
        <v>1.7034662918461849E-3</v>
      </c>
      <c r="BP91" s="347">
        <v>1.3783956365275214E-3</v>
      </c>
      <c r="BQ91" s="347">
        <v>6.9808485773569602E-4</v>
      </c>
      <c r="BR91" s="347">
        <v>1.863531453203212E-4</v>
      </c>
      <c r="BS91" s="347">
        <v>1.7384780131013738E-3</v>
      </c>
      <c r="BT91" s="347">
        <v>1.7156350870785343E-3</v>
      </c>
      <c r="BU91" s="347">
        <v>1.3808939075800946E-3</v>
      </c>
      <c r="BV91" s="347">
        <v>3.5959419784699046E-3</v>
      </c>
      <c r="BW91" s="347">
        <v>1.0770965601144724E-3</v>
      </c>
      <c r="BX91" s="347">
        <v>6.2824894592574331E-4</v>
      </c>
      <c r="BY91" s="347">
        <v>0</v>
      </c>
      <c r="BZ91" s="347">
        <v>2.4281431058938278E-3</v>
      </c>
      <c r="CA91" s="347">
        <v>1.3791141215057389E-3</v>
      </c>
      <c r="CB91" s="347">
        <v>0</v>
      </c>
      <c r="CC91" s="347">
        <v>8.6667081440925775E-4</v>
      </c>
      <c r="CD91" s="347">
        <v>1.0401482729291052E-3</v>
      </c>
      <c r="CE91" s="347">
        <v>1.0309929092936646E-3</v>
      </c>
      <c r="CF91" s="347">
        <v>2.75799181438397E-3</v>
      </c>
      <c r="CG91" s="347">
        <v>3.5471890305870443E-3</v>
      </c>
      <c r="CH91" s="347">
        <v>3.5980183222163791E-3</v>
      </c>
      <c r="CI91" s="347">
        <v>4.9873539635861639E-3</v>
      </c>
      <c r="CJ91" s="347">
        <v>0.14738878793670443</v>
      </c>
      <c r="CK91" s="347">
        <v>3.4096267546882366E-3</v>
      </c>
      <c r="CL91" s="347">
        <v>1.2197889643408972E-2</v>
      </c>
      <c r="CM91" s="347">
        <v>6.2805448471881728E-2</v>
      </c>
      <c r="CN91" s="347">
        <v>7.2537382491770254E-3</v>
      </c>
      <c r="CO91" s="347">
        <v>3.1534845825561125E-3</v>
      </c>
      <c r="CP91" s="347">
        <v>2.3398848172445492E-2</v>
      </c>
      <c r="CQ91" s="347">
        <v>2.9070645991394204E-3</v>
      </c>
      <c r="CR91" s="347">
        <v>4.7430804683236362E-3</v>
      </c>
      <c r="CS91" s="347">
        <v>9.2847780529262212E-3</v>
      </c>
      <c r="CT91" s="347">
        <v>2.133210367887689E-3</v>
      </c>
      <c r="CU91" s="347">
        <v>3.5163000763305183E-2</v>
      </c>
      <c r="CV91" s="347">
        <v>1.4399238851764465E-3</v>
      </c>
      <c r="CW91" s="347">
        <v>0.1782182844787937</v>
      </c>
      <c r="CX91" s="347">
        <v>3.4726305736403399E-4</v>
      </c>
      <c r="CY91" s="347">
        <v>3.1760616645318718E-3</v>
      </c>
      <c r="CZ91" s="347">
        <v>4.9649336363883434E-3</v>
      </c>
      <c r="DA91" s="347">
        <v>2.8839172095824895E-3</v>
      </c>
      <c r="DB91" s="347">
        <v>6.3996960501844025E-3</v>
      </c>
      <c r="DC91" s="347">
        <v>1.3649352769329203E-2</v>
      </c>
      <c r="DD91" s="347">
        <v>3.8039745495988468E-3</v>
      </c>
      <c r="DE91" s="347">
        <v>3.2223294967709064E-3</v>
      </c>
      <c r="DF91" s="347">
        <v>0</v>
      </c>
      <c r="DG91" s="347">
        <v>1.8165694076114047E-4</v>
      </c>
      <c r="DH91" s="347">
        <v>4.4459025289297393E-3</v>
      </c>
    </row>
    <row r="92" spans="2:112" x14ac:dyDescent="0.15">
      <c r="B92" s="10" t="s">
        <v>230</v>
      </c>
      <c r="C92" s="442" t="s">
        <v>969</v>
      </c>
      <c r="D92" s="347">
        <v>0</v>
      </c>
      <c r="E92" s="347">
        <v>0</v>
      </c>
      <c r="F92" s="347">
        <v>0</v>
      </c>
      <c r="G92" s="347">
        <v>0</v>
      </c>
      <c r="H92" s="347">
        <v>0</v>
      </c>
      <c r="I92" s="347">
        <v>0</v>
      </c>
      <c r="J92" s="347">
        <v>0</v>
      </c>
      <c r="K92" s="347">
        <v>0</v>
      </c>
      <c r="L92" s="347">
        <v>0</v>
      </c>
      <c r="M92" s="347">
        <v>0</v>
      </c>
      <c r="N92" s="347">
        <v>0</v>
      </c>
      <c r="O92" s="347">
        <v>0</v>
      </c>
      <c r="P92" s="347">
        <v>0</v>
      </c>
      <c r="Q92" s="347">
        <v>0</v>
      </c>
      <c r="R92" s="347">
        <v>0</v>
      </c>
      <c r="S92" s="347">
        <v>0</v>
      </c>
      <c r="T92" s="347">
        <v>0</v>
      </c>
      <c r="U92" s="347">
        <v>0</v>
      </c>
      <c r="V92" s="347">
        <v>0</v>
      </c>
      <c r="W92" s="347">
        <v>0</v>
      </c>
      <c r="X92" s="347">
        <v>0</v>
      </c>
      <c r="Y92" s="347">
        <v>0</v>
      </c>
      <c r="Z92" s="347">
        <v>0</v>
      </c>
      <c r="AA92" s="347">
        <v>0</v>
      </c>
      <c r="AB92" s="347">
        <v>0</v>
      </c>
      <c r="AC92" s="347">
        <v>0</v>
      </c>
      <c r="AD92" s="347">
        <v>0</v>
      </c>
      <c r="AE92" s="347">
        <v>0</v>
      </c>
      <c r="AF92" s="347">
        <v>0</v>
      </c>
      <c r="AG92" s="347">
        <v>0</v>
      </c>
      <c r="AH92" s="347">
        <v>0</v>
      </c>
      <c r="AI92" s="347">
        <v>0</v>
      </c>
      <c r="AJ92" s="347">
        <v>0</v>
      </c>
      <c r="AK92" s="347">
        <v>0</v>
      </c>
      <c r="AL92" s="347">
        <v>0</v>
      </c>
      <c r="AM92" s="347">
        <v>0</v>
      </c>
      <c r="AN92" s="347">
        <v>0</v>
      </c>
      <c r="AO92" s="347">
        <v>0</v>
      </c>
      <c r="AP92" s="347">
        <v>0</v>
      </c>
      <c r="AQ92" s="347">
        <v>0</v>
      </c>
      <c r="AR92" s="347">
        <v>0</v>
      </c>
      <c r="AS92" s="347">
        <v>0</v>
      </c>
      <c r="AT92" s="347">
        <v>0</v>
      </c>
      <c r="AU92" s="347">
        <v>0</v>
      </c>
      <c r="AV92" s="347">
        <v>0</v>
      </c>
      <c r="AW92" s="347">
        <v>0</v>
      </c>
      <c r="AX92" s="347">
        <v>0</v>
      </c>
      <c r="AY92" s="347">
        <v>0</v>
      </c>
      <c r="AZ92" s="347">
        <v>0</v>
      </c>
      <c r="BA92" s="347">
        <v>0</v>
      </c>
      <c r="BB92" s="347">
        <v>0</v>
      </c>
      <c r="BC92" s="347">
        <v>0</v>
      </c>
      <c r="BD92" s="347">
        <v>0</v>
      </c>
      <c r="BE92" s="347">
        <v>0</v>
      </c>
      <c r="BF92" s="347">
        <v>0</v>
      </c>
      <c r="BG92" s="347">
        <v>0</v>
      </c>
      <c r="BH92" s="347">
        <v>0</v>
      </c>
      <c r="BI92" s="347">
        <v>0</v>
      </c>
      <c r="BJ92" s="347">
        <v>0</v>
      </c>
      <c r="BK92" s="347">
        <v>0</v>
      </c>
      <c r="BL92" s="347">
        <v>0</v>
      </c>
      <c r="BM92" s="347">
        <v>0</v>
      </c>
      <c r="BN92" s="347">
        <v>0</v>
      </c>
      <c r="BO92" s="347">
        <v>0</v>
      </c>
      <c r="BP92" s="347">
        <v>0</v>
      </c>
      <c r="BQ92" s="347">
        <v>0</v>
      </c>
      <c r="BR92" s="347">
        <v>0</v>
      </c>
      <c r="BS92" s="347">
        <v>0</v>
      </c>
      <c r="BT92" s="347">
        <v>0</v>
      </c>
      <c r="BU92" s="347">
        <v>0</v>
      </c>
      <c r="BV92" s="347">
        <v>0</v>
      </c>
      <c r="BW92" s="347">
        <v>0</v>
      </c>
      <c r="BX92" s="347">
        <v>0</v>
      </c>
      <c r="BY92" s="347">
        <v>0</v>
      </c>
      <c r="BZ92" s="347">
        <v>0</v>
      </c>
      <c r="CA92" s="347">
        <v>0</v>
      </c>
      <c r="CB92" s="347">
        <v>0</v>
      </c>
      <c r="CC92" s="347">
        <v>0</v>
      </c>
      <c r="CD92" s="347">
        <v>0</v>
      </c>
      <c r="CE92" s="347">
        <v>0</v>
      </c>
      <c r="CF92" s="347">
        <v>0</v>
      </c>
      <c r="CG92" s="347">
        <v>0</v>
      </c>
      <c r="CH92" s="347">
        <v>0</v>
      </c>
      <c r="CI92" s="347">
        <v>0</v>
      </c>
      <c r="CJ92" s="347">
        <v>0</v>
      </c>
      <c r="CK92" s="347">
        <v>0</v>
      </c>
      <c r="CL92" s="347">
        <v>0</v>
      </c>
      <c r="CM92" s="347">
        <v>0</v>
      </c>
      <c r="CN92" s="347">
        <v>0</v>
      </c>
      <c r="CO92" s="347">
        <v>0</v>
      </c>
      <c r="CP92" s="347">
        <v>0</v>
      </c>
      <c r="CQ92" s="347">
        <v>0</v>
      </c>
      <c r="CR92" s="347">
        <v>0</v>
      </c>
      <c r="CS92" s="347">
        <v>0</v>
      </c>
      <c r="CT92" s="347">
        <v>0</v>
      </c>
      <c r="CU92" s="347">
        <v>0</v>
      </c>
      <c r="CV92" s="347">
        <v>0</v>
      </c>
      <c r="CW92" s="347">
        <v>0</v>
      </c>
      <c r="CX92" s="347">
        <v>0</v>
      </c>
      <c r="CY92" s="347">
        <v>0</v>
      </c>
      <c r="CZ92" s="347">
        <v>0</v>
      </c>
      <c r="DA92" s="347">
        <v>0</v>
      </c>
      <c r="DB92" s="347">
        <v>0</v>
      </c>
      <c r="DC92" s="347">
        <v>0</v>
      </c>
      <c r="DD92" s="347">
        <v>0</v>
      </c>
      <c r="DE92" s="347">
        <v>0</v>
      </c>
      <c r="DF92" s="347">
        <v>0</v>
      </c>
      <c r="DG92" s="347">
        <v>0.10109070651589637</v>
      </c>
      <c r="DH92" s="347">
        <v>6.7803959169738647E-4</v>
      </c>
    </row>
    <row r="93" spans="2:112" x14ac:dyDescent="0.15">
      <c r="B93" s="674" t="s">
        <v>231</v>
      </c>
      <c r="C93" s="677" t="s">
        <v>970</v>
      </c>
      <c r="D93" s="676">
        <v>0</v>
      </c>
      <c r="E93" s="676">
        <v>0</v>
      </c>
      <c r="F93" s="676">
        <v>0</v>
      </c>
      <c r="G93" s="676">
        <v>0</v>
      </c>
      <c r="H93" s="676">
        <v>0</v>
      </c>
      <c r="I93" s="676">
        <v>0</v>
      </c>
      <c r="J93" s="676">
        <v>0</v>
      </c>
      <c r="K93" s="676">
        <v>6.5835533609051391E-5</v>
      </c>
      <c r="L93" s="676">
        <v>4.5335712118696231E-5</v>
      </c>
      <c r="M93" s="676">
        <v>2.8480983476550614E-4</v>
      </c>
      <c r="N93" s="676">
        <v>0</v>
      </c>
      <c r="O93" s="676">
        <v>3.5858506431735393E-6</v>
      </c>
      <c r="P93" s="676">
        <v>2.6421684805153285E-5</v>
      </c>
      <c r="Q93" s="676">
        <v>7.9875103231439215E-5</v>
      </c>
      <c r="R93" s="676">
        <v>4.38381309659499E-4</v>
      </c>
      <c r="S93" s="676">
        <v>1.6495230219695849E-4</v>
      </c>
      <c r="T93" s="676">
        <v>0</v>
      </c>
      <c r="U93" s="676">
        <v>2.7489459962324973E-5</v>
      </c>
      <c r="V93" s="676">
        <v>1.5705233256855676E-4</v>
      </c>
      <c r="W93" s="676">
        <v>2.815818701734649E-4</v>
      </c>
      <c r="X93" s="676">
        <v>0</v>
      </c>
      <c r="Y93" s="676">
        <v>1.0293507488922602E-4</v>
      </c>
      <c r="Z93" s="676">
        <v>4.0897429373813271E-4</v>
      </c>
      <c r="AA93" s="676">
        <v>0</v>
      </c>
      <c r="AB93" s="676">
        <v>2.2725441095003233E-4</v>
      </c>
      <c r="AC93" s="676">
        <v>6.5945395948746241E-4</v>
      </c>
      <c r="AD93" s="676">
        <v>0</v>
      </c>
      <c r="AE93" s="676">
        <v>0</v>
      </c>
      <c r="AF93" s="676">
        <v>2.2572589219554723E-4</v>
      </c>
      <c r="AG93" s="676">
        <v>8.8686933512212183E-6</v>
      </c>
      <c r="AH93" s="676">
        <v>0</v>
      </c>
      <c r="AI93" s="676">
        <v>0</v>
      </c>
      <c r="AJ93" s="676">
        <v>1.9030096453243541E-4</v>
      </c>
      <c r="AK93" s="676">
        <v>1.0862729403693329E-3</v>
      </c>
      <c r="AL93" s="676">
        <v>6.7090474447356927E-5</v>
      </c>
      <c r="AM93" s="676">
        <v>0</v>
      </c>
      <c r="AN93" s="676">
        <v>0</v>
      </c>
      <c r="AO93" s="676">
        <v>6.9344273142327802E-4</v>
      </c>
      <c r="AP93" s="676">
        <v>0</v>
      </c>
      <c r="AQ93" s="676">
        <v>0</v>
      </c>
      <c r="AR93" s="676">
        <v>4.1078558635534596E-6</v>
      </c>
      <c r="AS93" s="676">
        <v>9.1527580287005875E-4</v>
      </c>
      <c r="AT93" s="676">
        <v>3.139545265740428E-4</v>
      </c>
      <c r="AU93" s="676">
        <v>8.9492198229649384E-4</v>
      </c>
      <c r="AV93" s="676">
        <v>8.253167874739066E-4</v>
      </c>
      <c r="AW93" s="676">
        <v>2.774148839053071E-4</v>
      </c>
      <c r="AX93" s="676">
        <v>1.7569599508709822E-3</v>
      </c>
      <c r="AY93" s="676">
        <v>1.5047748794834931E-3</v>
      </c>
      <c r="AZ93" s="676">
        <v>1.2660667651805185E-3</v>
      </c>
      <c r="BA93" s="676">
        <v>1.5189200478459815E-3</v>
      </c>
      <c r="BB93" s="676">
        <v>3.226041838690227E-4</v>
      </c>
      <c r="BC93" s="676">
        <v>9.5747967658902961E-4</v>
      </c>
      <c r="BD93" s="676">
        <v>2.0464714593394599E-4</v>
      </c>
      <c r="BE93" s="676">
        <v>3.860491488822671E-4</v>
      </c>
      <c r="BF93" s="676">
        <v>0</v>
      </c>
      <c r="BG93" s="676">
        <v>3.3233632436025255E-4</v>
      </c>
      <c r="BH93" s="676">
        <v>2.4121285613511417E-4</v>
      </c>
      <c r="BI93" s="676">
        <v>4.0090385596617829E-4</v>
      </c>
      <c r="BJ93" s="676">
        <v>9.8560442602094249E-5</v>
      </c>
      <c r="BK93" s="676">
        <v>7.2298255887997767E-5</v>
      </c>
      <c r="BL93" s="676">
        <v>1.7499631993033088E-5</v>
      </c>
      <c r="BM93" s="676">
        <v>2.3465192341341255E-4</v>
      </c>
      <c r="BN93" s="676">
        <v>2.9554952778122798E-5</v>
      </c>
      <c r="BO93" s="676">
        <v>1.4751754511370754E-4</v>
      </c>
      <c r="BP93" s="676">
        <v>1.9182518010356085E-4</v>
      </c>
      <c r="BQ93" s="676">
        <v>1.1435203955893693E-3</v>
      </c>
      <c r="BR93" s="676">
        <v>4.1853083457186894E-4</v>
      </c>
      <c r="BS93" s="676">
        <v>9.140123659249832E-5</v>
      </c>
      <c r="BT93" s="676">
        <v>2.7839486805384891E-4</v>
      </c>
      <c r="BU93" s="676">
        <v>1.0851912310422452E-4</v>
      </c>
      <c r="BV93" s="676">
        <v>2.0713100389586499E-4</v>
      </c>
      <c r="BW93" s="676">
        <v>5.8125811550053655E-6</v>
      </c>
      <c r="BX93" s="676">
        <v>8.9951781989777104E-7</v>
      </c>
      <c r="BY93" s="676">
        <v>0</v>
      </c>
      <c r="BZ93" s="676">
        <v>5.9484354447073692E-3</v>
      </c>
      <c r="CA93" s="676">
        <v>2.1294893432649402E-4</v>
      </c>
      <c r="CB93" s="676">
        <v>4.8166299004652593E-4</v>
      </c>
      <c r="CC93" s="676">
        <v>1.3874198967212095E-4</v>
      </c>
      <c r="CD93" s="676">
        <v>3.3152136188975465E-5</v>
      </c>
      <c r="CE93" s="676">
        <v>1.9778231321143771E-4</v>
      </c>
      <c r="CF93" s="676">
        <v>3.4165639733932135E-4</v>
      </c>
      <c r="CG93" s="676">
        <v>8.653587759239464E-4</v>
      </c>
      <c r="CH93" s="676">
        <v>2.4746551356420347E-4</v>
      </c>
      <c r="CI93" s="676">
        <v>6.5321656043947178E-3</v>
      </c>
      <c r="CJ93" s="676">
        <v>4.3108145822600764E-4</v>
      </c>
      <c r="CK93" s="676">
        <v>2.5155766016348837E-3</v>
      </c>
      <c r="CL93" s="676">
        <v>7.9197250898346751E-3</v>
      </c>
      <c r="CM93" s="676">
        <v>9.3140205931409726E-4</v>
      </c>
      <c r="CN93" s="676">
        <v>1.6129526868543224E-4</v>
      </c>
      <c r="CO93" s="676">
        <v>1.6070933980235873E-6</v>
      </c>
      <c r="CP93" s="676">
        <v>2.4747068462269958E-7</v>
      </c>
      <c r="CQ93" s="676">
        <v>1.2109800047458344E-4</v>
      </c>
      <c r="CR93" s="676">
        <v>0</v>
      </c>
      <c r="CS93" s="676">
        <v>5.4445875274891294E-5</v>
      </c>
      <c r="CT93" s="676">
        <v>1.7163081315889218E-5</v>
      </c>
      <c r="CU93" s="676">
        <v>0</v>
      </c>
      <c r="CV93" s="676">
        <v>7.6199963177112767E-4</v>
      </c>
      <c r="CW93" s="676">
        <v>1.0529569308080114E-4</v>
      </c>
      <c r="CX93" s="676">
        <v>1.2743598435377394E-6</v>
      </c>
      <c r="CY93" s="676">
        <v>4.8288709249709016E-4</v>
      </c>
      <c r="CZ93" s="676">
        <v>2.5318157696362336E-4</v>
      </c>
      <c r="DA93" s="676">
        <v>6.4076334891500944E-4</v>
      </c>
      <c r="DB93" s="676">
        <v>1.1719839159889246E-3</v>
      </c>
      <c r="DC93" s="676">
        <v>1.2646281261550989E-4</v>
      </c>
      <c r="DD93" s="676">
        <v>7.5727271126273341E-4</v>
      </c>
      <c r="DE93" s="676">
        <v>4.0042381655927301E-4</v>
      </c>
      <c r="DF93" s="676">
        <v>0</v>
      </c>
      <c r="DG93" s="676">
        <v>2.4690471445441091E-3</v>
      </c>
      <c r="DH93" s="676">
        <v>4.0020782397075797E-4</v>
      </c>
    </row>
    <row r="94" spans="2:112" x14ac:dyDescent="0.15">
      <c r="B94" s="10" t="s">
        <v>232</v>
      </c>
      <c r="C94" s="442" t="s">
        <v>971</v>
      </c>
      <c r="D94" s="347">
        <v>0</v>
      </c>
      <c r="E94" s="347">
        <v>0</v>
      </c>
      <c r="F94" s="347">
        <v>0</v>
      </c>
      <c r="G94" s="347">
        <v>0</v>
      </c>
      <c r="H94" s="347">
        <v>0</v>
      </c>
      <c r="I94" s="347">
        <v>0</v>
      </c>
      <c r="J94" s="347">
        <v>0</v>
      </c>
      <c r="K94" s="347">
        <v>0</v>
      </c>
      <c r="L94" s="347">
        <v>0</v>
      </c>
      <c r="M94" s="347">
        <v>0</v>
      </c>
      <c r="N94" s="347">
        <v>0</v>
      </c>
      <c r="O94" s="347">
        <v>0</v>
      </c>
      <c r="P94" s="347">
        <v>0</v>
      </c>
      <c r="Q94" s="347">
        <v>0</v>
      </c>
      <c r="R94" s="347">
        <v>0</v>
      </c>
      <c r="S94" s="347">
        <v>0</v>
      </c>
      <c r="T94" s="347">
        <v>0</v>
      </c>
      <c r="U94" s="347">
        <v>0</v>
      </c>
      <c r="V94" s="347">
        <v>0</v>
      </c>
      <c r="W94" s="347">
        <v>0</v>
      </c>
      <c r="X94" s="347">
        <v>0</v>
      </c>
      <c r="Y94" s="347">
        <v>0</v>
      </c>
      <c r="Z94" s="347">
        <v>0</v>
      </c>
      <c r="AA94" s="347">
        <v>0</v>
      </c>
      <c r="AB94" s="347">
        <v>0</v>
      </c>
      <c r="AC94" s="347">
        <v>0</v>
      </c>
      <c r="AD94" s="347">
        <v>0</v>
      </c>
      <c r="AE94" s="347">
        <v>0</v>
      </c>
      <c r="AF94" s="347">
        <v>0</v>
      </c>
      <c r="AG94" s="347">
        <v>0</v>
      </c>
      <c r="AH94" s="347">
        <v>0</v>
      </c>
      <c r="AI94" s="347">
        <v>0</v>
      </c>
      <c r="AJ94" s="347">
        <v>0</v>
      </c>
      <c r="AK94" s="347">
        <v>0</v>
      </c>
      <c r="AL94" s="347">
        <v>0</v>
      </c>
      <c r="AM94" s="347">
        <v>0</v>
      </c>
      <c r="AN94" s="347">
        <v>0</v>
      </c>
      <c r="AO94" s="347">
        <v>0</v>
      </c>
      <c r="AP94" s="347">
        <v>0</v>
      </c>
      <c r="AQ94" s="347">
        <v>0</v>
      </c>
      <c r="AR94" s="347">
        <v>0</v>
      </c>
      <c r="AS94" s="347">
        <v>0</v>
      </c>
      <c r="AT94" s="347">
        <v>0</v>
      </c>
      <c r="AU94" s="347">
        <v>0</v>
      </c>
      <c r="AV94" s="347">
        <v>0</v>
      </c>
      <c r="AW94" s="347">
        <v>0</v>
      </c>
      <c r="AX94" s="347">
        <v>0</v>
      </c>
      <c r="AY94" s="347">
        <v>0</v>
      </c>
      <c r="AZ94" s="347">
        <v>0</v>
      </c>
      <c r="BA94" s="347">
        <v>0</v>
      </c>
      <c r="BB94" s="347">
        <v>0</v>
      </c>
      <c r="BC94" s="347">
        <v>0</v>
      </c>
      <c r="BD94" s="347">
        <v>0</v>
      </c>
      <c r="BE94" s="347">
        <v>0</v>
      </c>
      <c r="BF94" s="347">
        <v>0</v>
      </c>
      <c r="BG94" s="347">
        <v>0</v>
      </c>
      <c r="BH94" s="347">
        <v>0</v>
      </c>
      <c r="BI94" s="347">
        <v>0</v>
      </c>
      <c r="BJ94" s="347">
        <v>0</v>
      </c>
      <c r="BK94" s="347">
        <v>0</v>
      </c>
      <c r="BL94" s="347">
        <v>0</v>
      </c>
      <c r="BM94" s="347">
        <v>0</v>
      </c>
      <c r="BN94" s="347">
        <v>0</v>
      </c>
      <c r="BO94" s="347">
        <v>0</v>
      </c>
      <c r="BP94" s="347">
        <v>0</v>
      </c>
      <c r="BQ94" s="347">
        <v>0</v>
      </c>
      <c r="BR94" s="347">
        <v>0</v>
      </c>
      <c r="BS94" s="347">
        <v>0</v>
      </c>
      <c r="BT94" s="347">
        <v>0</v>
      </c>
      <c r="BU94" s="347">
        <v>0</v>
      </c>
      <c r="BV94" s="347">
        <v>0</v>
      </c>
      <c r="BW94" s="347">
        <v>0</v>
      </c>
      <c r="BX94" s="347">
        <v>0</v>
      </c>
      <c r="BY94" s="347">
        <v>0</v>
      </c>
      <c r="BZ94" s="347">
        <v>0</v>
      </c>
      <c r="CA94" s="347">
        <v>0</v>
      </c>
      <c r="CB94" s="347">
        <v>0</v>
      </c>
      <c r="CC94" s="347">
        <v>0</v>
      </c>
      <c r="CD94" s="347">
        <v>0</v>
      </c>
      <c r="CE94" s="347">
        <v>0</v>
      </c>
      <c r="CF94" s="347">
        <v>0</v>
      </c>
      <c r="CG94" s="347">
        <v>0</v>
      </c>
      <c r="CH94" s="347">
        <v>0</v>
      </c>
      <c r="CI94" s="347">
        <v>0</v>
      </c>
      <c r="CJ94" s="347">
        <v>0</v>
      </c>
      <c r="CK94" s="347">
        <v>0</v>
      </c>
      <c r="CL94" s="347">
        <v>0</v>
      </c>
      <c r="CM94" s="347">
        <v>0</v>
      </c>
      <c r="CN94" s="347">
        <v>0</v>
      </c>
      <c r="CO94" s="347">
        <v>0</v>
      </c>
      <c r="CP94" s="347">
        <v>0</v>
      </c>
      <c r="CQ94" s="347">
        <v>0</v>
      </c>
      <c r="CR94" s="347">
        <v>0</v>
      </c>
      <c r="CS94" s="347">
        <v>0</v>
      </c>
      <c r="CT94" s="347">
        <v>0</v>
      </c>
      <c r="CU94" s="347">
        <v>0</v>
      </c>
      <c r="CV94" s="347">
        <v>0</v>
      </c>
      <c r="CW94" s="347">
        <v>0</v>
      </c>
      <c r="CX94" s="347">
        <v>0</v>
      </c>
      <c r="CY94" s="347">
        <v>0</v>
      </c>
      <c r="CZ94" s="347">
        <v>0</v>
      </c>
      <c r="DA94" s="347">
        <v>0</v>
      </c>
      <c r="DB94" s="347">
        <v>0</v>
      </c>
      <c r="DC94" s="347">
        <v>0</v>
      </c>
      <c r="DD94" s="347">
        <v>0</v>
      </c>
      <c r="DE94" s="347">
        <v>0</v>
      </c>
      <c r="DF94" s="347">
        <v>0</v>
      </c>
      <c r="DG94" s="347">
        <v>0</v>
      </c>
      <c r="DH94" s="347">
        <v>0</v>
      </c>
    </row>
    <row r="95" spans="2:112" x14ac:dyDescent="0.15">
      <c r="B95" s="10" t="s">
        <v>233</v>
      </c>
      <c r="C95" s="442" t="s">
        <v>972</v>
      </c>
      <c r="D95" s="347">
        <v>0</v>
      </c>
      <c r="E95" s="347">
        <v>0</v>
      </c>
      <c r="F95" s="347">
        <v>0</v>
      </c>
      <c r="G95" s="347">
        <v>0</v>
      </c>
      <c r="H95" s="347">
        <v>0</v>
      </c>
      <c r="I95" s="347">
        <v>0</v>
      </c>
      <c r="J95" s="347">
        <v>0</v>
      </c>
      <c r="K95" s="347">
        <v>0</v>
      </c>
      <c r="L95" s="347">
        <v>0</v>
      </c>
      <c r="M95" s="347">
        <v>0</v>
      </c>
      <c r="N95" s="347">
        <v>0</v>
      </c>
      <c r="O95" s="347">
        <v>0</v>
      </c>
      <c r="P95" s="347">
        <v>0</v>
      </c>
      <c r="Q95" s="347">
        <v>0</v>
      </c>
      <c r="R95" s="347">
        <v>0</v>
      </c>
      <c r="S95" s="347">
        <v>0</v>
      </c>
      <c r="T95" s="347">
        <v>0</v>
      </c>
      <c r="U95" s="347">
        <v>0</v>
      </c>
      <c r="V95" s="347">
        <v>0</v>
      </c>
      <c r="W95" s="347">
        <v>0</v>
      </c>
      <c r="X95" s="347">
        <v>0</v>
      </c>
      <c r="Y95" s="347">
        <v>0</v>
      </c>
      <c r="Z95" s="347">
        <v>0</v>
      </c>
      <c r="AA95" s="347">
        <v>0</v>
      </c>
      <c r="AB95" s="347">
        <v>0</v>
      </c>
      <c r="AC95" s="347">
        <v>0</v>
      </c>
      <c r="AD95" s="347">
        <v>0</v>
      </c>
      <c r="AE95" s="347">
        <v>0</v>
      </c>
      <c r="AF95" s="347">
        <v>0</v>
      </c>
      <c r="AG95" s="347">
        <v>0</v>
      </c>
      <c r="AH95" s="347">
        <v>0</v>
      </c>
      <c r="AI95" s="347">
        <v>0</v>
      </c>
      <c r="AJ95" s="347">
        <v>0</v>
      </c>
      <c r="AK95" s="347">
        <v>0</v>
      </c>
      <c r="AL95" s="347">
        <v>0</v>
      </c>
      <c r="AM95" s="347">
        <v>0</v>
      </c>
      <c r="AN95" s="347">
        <v>0</v>
      </c>
      <c r="AO95" s="347">
        <v>0</v>
      </c>
      <c r="AP95" s="347">
        <v>0</v>
      </c>
      <c r="AQ95" s="347">
        <v>0</v>
      </c>
      <c r="AR95" s="347">
        <v>0</v>
      </c>
      <c r="AS95" s="347">
        <v>0</v>
      </c>
      <c r="AT95" s="347">
        <v>0</v>
      </c>
      <c r="AU95" s="347">
        <v>0</v>
      </c>
      <c r="AV95" s="347">
        <v>0</v>
      </c>
      <c r="AW95" s="347">
        <v>0</v>
      </c>
      <c r="AX95" s="347">
        <v>0</v>
      </c>
      <c r="AY95" s="347">
        <v>0</v>
      </c>
      <c r="AZ95" s="347">
        <v>0</v>
      </c>
      <c r="BA95" s="347">
        <v>0</v>
      </c>
      <c r="BB95" s="347">
        <v>0</v>
      </c>
      <c r="BC95" s="347">
        <v>0</v>
      </c>
      <c r="BD95" s="347">
        <v>0</v>
      </c>
      <c r="BE95" s="347">
        <v>0</v>
      </c>
      <c r="BF95" s="347">
        <v>0</v>
      </c>
      <c r="BG95" s="347">
        <v>0</v>
      </c>
      <c r="BH95" s="347">
        <v>0</v>
      </c>
      <c r="BI95" s="347">
        <v>0</v>
      </c>
      <c r="BJ95" s="347">
        <v>0</v>
      </c>
      <c r="BK95" s="347">
        <v>0</v>
      </c>
      <c r="BL95" s="347">
        <v>0</v>
      </c>
      <c r="BM95" s="347">
        <v>0</v>
      </c>
      <c r="BN95" s="347">
        <v>0</v>
      </c>
      <c r="BO95" s="347">
        <v>0</v>
      </c>
      <c r="BP95" s="347">
        <v>0</v>
      </c>
      <c r="BQ95" s="347">
        <v>0</v>
      </c>
      <c r="BR95" s="347">
        <v>0</v>
      </c>
      <c r="BS95" s="347">
        <v>0</v>
      </c>
      <c r="BT95" s="347">
        <v>0</v>
      </c>
      <c r="BU95" s="347">
        <v>0</v>
      </c>
      <c r="BV95" s="347">
        <v>0</v>
      </c>
      <c r="BW95" s="347">
        <v>0</v>
      </c>
      <c r="BX95" s="347">
        <v>0</v>
      </c>
      <c r="BY95" s="347">
        <v>0</v>
      </c>
      <c r="BZ95" s="347">
        <v>0</v>
      </c>
      <c r="CA95" s="347">
        <v>0</v>
      </c>
      <c r="CB95" s="347">
        <v>0</v>
      </c>
      <c r="CC95" s="347">
        <v>0</v>
      </c>
      <c r="CD95" s="347">
        <v>0</v>
      </c>
      <c r="CE95" s="347">
        <v>0</v>
      </c>
      <c r="CF95" s="347">
        <v>0</v>
      </c>
      <c r="CG95" s="347">
        <v>0</v>
      </c>
      <c r="CH95" s="347">
        <v>0</v>
      </c>
      <c r="CI95" s="347">
        <v>0</v>
      </c>
      <c r="CJ95" s="347">
        <v>0</v>
      </c>
      <c r="CK95" s="347">
        <v>0</v>
      </c>
      <c r="CL95" s="347">
        <v>0</v>
      </c>
      <c r="CM95" s="347">
        <v>0</v>
      </c>
      <c r="CN95" s="347">
        <v>0</v>
      </c>
      <c r="CO95" s="347">
        <v>0</v>
      </c>
      <c r="CP95" s="347">
        <v>0</v>
      </c>
      <c r="CQ95" s="347">
        <v>9.1968880370810538E-3</v>
      </c>
      <c r="CR95" s="347">
        <v>0</v>
      </c>
      <c r="CS95" s="347">
        <v>0</v>
      </c>
      <c r="CT95" s="347">
        <v>4.6847602744503524E-4</v>
      </c>
      <c r="CU95" s="347">
        <v>0</v>
      </c>
      <c r="CV95" s="347">
        <v>0</v>
      </c>
      <c r="CW95" s="347">
        <v>0</v>
      </c>
      <c r="CX95" s="347">
        <v>0</v>
      </c>
      <c r="CY95" s="347">
        <v>0</v>
      </c>
      <c r="CZ95" s="347">
        <v>0</v>
      </c>
      <c r="DA95" s="347">
        <v>0</v>
      </c>
      <c r="DB95" s="347">
        <v>0</v>
      </c>
      <c r="DC95" s="347">
        <v>0</v>
      </c>
      <c r="DD95" s="347">
        <v>0</v>
      </c>
      <c r="DE95" s="347">
        <v>0</v>
      </c>
      <c r="DF95" s="347">
        <v>0</v>
      </c>
      <c r="DG95" s="347">
        <v>0</v>
      </c>
      <c r="DH95" s="347">
        <v>6.3322893564385916E-4</v>
      </c>
    </row>
    <row r="96" spans="2:112" x14ac:dyDescent="0.15">
      <c r="B96" s="10" t="s">
        <v>234</v>
      </c>
      <c r="C96" s="442" t="s">
        <v>973</v>
      </c>
      <c r="D96" s="347">
        <v>0</v>
      </c>
      <c r="E96" s="347">
        <v>0</v>
      </c>
      <c r="F96" s="347">
        <v>0</v>
      </c>
      <c r="G96" s="347">
        <v>0</v>
      </c>
      <c r="H96" s="347">
        <v>0</v>
      </c>
      <c r="I96" s="347">
        <v>0</v>
      </c>
      <c r="J96" s="347">
        <v>0</v>
      </c>
      <c r="K96" s="347">
        <v>0</v>
      </c>
      <c r="L96" s="347">
        <v>0</v>
      </c>
      <c r="M96" s="347">
        <v>0</v>
      </c>
      <c r="N96" s="347">
        <v>0</v>
      </c>
      <c r="O96" s="347">
        <v>0</v>
      </c>
      <c r="P96" s="347">
        <v>0</v>
      </c>
      <c r="Q96" s="347">
        <v>0</v>
      </c>
      <c r="R96" s="347">
        <v>0</v>
      </c>
      <c r="S96" s="347">
        <v>5.4260625722683705E-7</v>
      </c>
      <c r="T96" s="347">
        <v>0</v>
      </c>
      <c r="U96" s="347">
        <v>5.0638478877967051E-6</v>
      </c>
      <c r="V96" s="347">
        <v>0</v>
      </c>
      <c r="W96" s="347">
        <v>0</v>
      </c>
      <c r="X96" s="347">
        <v>0</v>
      </c>
      <c r="Y96" s="347">
        <v>0</v>
      </c>
      <c r="Z96" s="347">
        <v>0</v>
      </c>
      <c r="AA96" s="347">
        <v>0</v>
      </c>
      <c r="AB96" s="347">
        <v>7.9865767426528943E-6</v>
      </c>
      <c r="AC96" s="347">
        <v>0</v>
      </c>
      <c r="AD96" s="347">
        <v>0</v>
      </c>
      <c r="AE96" s="347">
        <v>0</v>
      </c>
      <c r="AF96" s="347">
        <v>3.9880899681192086E-7</v>
      </c>
      <c r="AG96" s="347">
        <v>0</v>
      </c>
      <c r="AH96" s="347">
        <v>0</v>
      </c>
      <c r="AI96" s="347">
        <v>0</v>
      </c>
      <c r="AJ96" s="347">
        <v>0</v>
      </c>
      <c r="AK96" s="347">
        <v>0</v>
      </c>
      <c r="AL96" s="347">
        <v>0</v>
      </c>
      <c r="AM96" s="347">
        <v>0</v>
      </c>
      <c r="AN96" s="347">
        <v>0</v>
      </c>
      <c r="AO96" s="347">
        <v>0</v>
      </c>
      <c r="AP96" s="347">
        <v>0</v>
      </c>
      <c r="AQ96" s="347">
        <v>0</v>
      </c>
      <c r="AR96" s="347">
        <v>0</v>
      </c>
      <c r="AS96" s="347">
        <v>0</v>
      </c>
      <c r="AT96" s="347">
        <v>0</v>
      </c>
      <c r="AU96" s="347">
        <v>0</v>
      </c>
      <c r="AV96" s="347">
        <v>0</v>
      </c>
      <c r="AW96" s="347">
        <v>0</v>
      </c>
      <c r="AX96" s="347">
        <v>0</v>
      </c>
      <c r="AY96" s="347">
        <v>0</v>
      </c>
      <c r="AZ96" s="347">
        <v>0</v>
      </c>
      <c r="BA96" s="347">
        <v>0</v>
      </c>
      <c r="BB96" s="347">
        <v>0</v>
      </c>
      <c r="BC96" s="347">
        <v>0</v>
      </c>
      <c r="BD96" s="347">
        <v>0</v>
      </c>
      <c r="BE96" s="347">
        <v>0</v>
      </c>
      <c r="BF96" s="347">
        <v>0</v>
      </c>
      <c r="BG96" s="347">
        <v>0</v>
      </c>
      <c r="BH96" s="347">
        <v>0</v>
      </c>
      <c r="BI96" s="347">
        <v>0</v>
      </c>
      <c r="BJ96" s="347">
        <v>0</v>
      </c>
      <c r="BK96" s="347">
        <v>0</v>
      </c>
      <c r="BL96" s="347">
        <v>0</v>
      </c>
      <c r="BM96" s="347">
        <v>7.4225618962488159E-7</v>
      </c>
      <c r="BN96" s="347">
        <v>9.5032002502002559E-7</v>
      </c>
      <c r="BO96" s="347">
        <v>6.680498131950527E-7</v>
      </c>
      <c r="BP96" s="347">
        <v>8.6574871742419477E-7</v>
      </c>
      <c r="BQ96" s="347">
        <v>0</v>
      </c>
      <c r="BR96" s="347">
        <v>1.5274847977075508E-6</v>
      </c>
      <c r="BS96" s="347">
        <v>5.5105673076056955E-5</v>
      </c>
      <c r="BT96" s="347">
        <v>0</v>
      </c>
      <c r="BU96" s="347">
        <v>5.5691632091610826E-6</v>
      </c>
      <c r="BV96" s="347">
        <v>8.5964123746027726E-5</v>
      </c>
      <c r="BW96" s="347">
        <v>1.3899650588056308E-5</v>
      </c>
      <c r="BX96" s="347">
        <v>1.6062818212460197E-5</v>
      </c>
      <c r="BY96" s="347">
        <v>0</v>
      </c>
      <c r="BZ96" s="347">
        <v>2.0606589300371947E-5</v>
      </c>
      <c r="CA96" s="347">
        <v>1.2976362258509897E-6</v>
      </c>
      <c r="CB96" s="347">
        <v>0</v>
      </c>
      <c r="CC96" s="347">
        <v>6.2216138866421944E-5</v>
      </c>
      <c r="CD96" s="347">
        <v>0</v>
      </c>
      <c r="CE96" s="347">
        <v>0</v>
      </c>
      <c r="CF96" s="347">
        <v>6.163952658204584E-3</v>
      </c>
      <c r="CG96" s="347">
        <v>5.3746078191421005E-4</v>
      </c>
      <c r="CH96" s="347">
        <v>2.360690754395362E-5</v>
      </c>
      <c r="CI96" s="347">
        <v>3.5484455424555461E-4</v>
      </c>
      <c r="CJ96" s="347">
        <v>9.6694190554820912E-5</v>
      </c>
      <c r="CK96" s="347">
        <v>2.5219593382316424E-5</v>
      </c>
      <c r="CL96" s="347">
        <v>1.5022998390647915E-4</v>
      </c>
      <c r="CM96" s="347">
        <v>4.2964180660287847E-5</v>
      </c>
      <c r="CN96" s="347">
        <v>1.453410386421215E-5</v>
      </c>
      <c r="CO96" s="347">
        <v>5.3722836448217064E-6</v>
      </c>
      <c r="CP96" s="347">
        <v>2.0210105910853802E-5</v>
      </c>
      <c r="CQ96" s="347">
        <v>7.3099766350860351E-3</v>
      </c>
      <c r="CR96" s="347">
        <v>2.978091834579169E-2</v>
      </c>
      <c r="CS96" s="347">
        <v>8.7193898373700239E-4</v>
      </c>
      <c r="CT96" s="347">
        <v>7.9339091166652422E-4</v>
      </c>
      <c r="CU96" s="347">
        <v>5.2095012242327876E-6</v>
      </c>
      <c r="CV96" s="347">
        <v>0</v>
      </c>
      <c r="CW96" s="347">
        <v>5.9154883753259063E-6</v>
      </c>
      <c r="CX96" s="347">
        <v>0</v>
      </c>
      <c r="CY96" s="347">
        <v>2.0502509565645014E-5</v>
      </c>
      <c r="CZ96" s="347">
        <v>1.0728032922187431E-6</v>
      </c>
      <c r="DA96" s="347">
        <v>2.5947138871915793E-4</v>
      </c>
      <c r="DB96" s="347">
        <v>5.1066837297992361E-7</v>
      </c>
      <c r="DC96" s="347">
        <v>5.0847807446295524E-5</v>
      </c>
      <c r="DD96" s="347">
        <v>2.0906764885692073E-3</v>
      </c>
      <c r="DE96" s="347">
        <v>3.7877928593444742E-5</v>
      </c>
      <c r="DF96" s="347">
        <v>0</v>
      </c>
      <c r="DG96" s="347">
        <v>7.521234740285816E-5</v>
      </c>
      <c r="DH96" s="347">
        <v>6.4999605852908112E-4</v>
      </c>
    </row>
    <row r="97" spans="2:112" x14ac:dyDescent="0.15">
      <c r="B97" s="10" t="s">
        <v>235</v>
      </c>
      <c r="C97" s="442" t="s">
        <v>974</v>
      </c>
      <c r="D97" s="347">
        <v>0</v>
      </c>
      <c r="E97" s="347">
        <v>0</v>
      </c>
      <c r="F97" s="347">
        <v>0</v>
      </c>
      <c r="G97" s="347">
        <v>0</v>
      </c>
      <c r="H97" s="347">
        <v>0</v>
      </c>
      <c r="I97" s="347">
        <v>0</v>
      </c>
      <c r="J97" s="347">
        <v>0</v>
      </c>
      <c r="K97" s="347">
        <v>0</v>
      </c>
      <c r="L97" s="347">
        <v>0</v>
      </c>
      <c r="M97" s="347">
        <v>0</v>
      </c>
      <c r="N97" s="347">
        <v>0</v>
      </c>
      <c r="O97" s="347">
        <v>0</v>
      </c>
      <c r="P97" s="347">
        <v>0</v>
      </c>
      <c r="Q97" s="347">
        <v>0</v>
      </c>
      <c r="R97" s="347">
        <v>0</v>
      </c>
      <c r="S97" s="347">
        <v>0</v>
      </c>
      <c r="T97" s="347">
        <v>0</v>
      </c>
      <c r="U97" s="347">
        <v>0</v>
      </c>
      <c r="V97" s="347">
        <v>0</v>
      </c>
      <c r="W97" s="347">
        <v>0</v>
      </c>
      <c r="X97" s="347">
        <v>0</v>
      </c>
      <c r="Y97" s="347">
        <v>0</v>
      </c>
      <c r="Z97" s="347">
        <v>0</v>
      </c>
      <c r="AA97" s="347">
        <v>0</v>
      </c>
      <c r="AB97" s="347">
        <v>0</v>
      </c>
      <c r="AC97" s="347">
        <v>0</v>
      </c>
      <c r="AD97" s="347">
        <v>0</v>
      </c>
      <c r="AE97" s="347">
        <v>0</v>
      </c>
      <c r="AF97" s="347">
        <v>0</v>
      </c>
      <c r="AG97" s="347">
        <v>0</v>
      </c>
      <c r="AH97" s="347">
        <v>0</v>
      </c>
      <c r="AI97" s="347">
        <v>0</v>
      </c>
      <c r="AJ97" s="347">
        <v>0</v>
      </c>
      <c r="AK97" s="347">
        <v>0</v>
      </c>
      <c r="AL97" s="347">
        <v>0</v>
      </c>
      <c r="AM97" s="347">
        <v>0</v>
      </c>
      <c r="AN97" s="347">
        <v>0</v>
      </c>
      <c r="AO97" s="347">
        <v>0</v>
      </c>
      <c r="AP97" s="347">
        <v>0</v>
      </c>
      <c r="AQ97" s="347">
        <v>0</v>
      </c>
      <c r="AR97" s="347">
        <v>0</v>
      </c>
      <c r="AS97" s="347">
        <v>0</v>
      </c>
      <c r="AT97" s="347">
        <v>0</v>
      </c>
      <c r="AU97" s="347">
        <v>0</v>
      </c>
      <c r="AV97" s="347">
        <v>0</v>
      </c>
      <c r="AW97" s="347">
        <v>0</v>
      </c>
      <c r="AX97" s="347">
        <v>0</v>
      </c>
      <c r="AY97" s="347">
        <v>0</v>
      </c>
      <c r="AZ97" s="347">
        <v>0</v>
      </c>
      <c r="BA97" s="347">
        <v>0</v>
      </c>
      <c r="BB97" s="347">
        <v>0</v>
      </c>
      <c r="BC97" s="347">
        <v>0</v>
      </c>
      <c r="BD97" s="347">
        <v>0</v>
      </c>
      <c r="BE97" s="347">
        <v>0</v>
      </c>
      <c r="BF97" s="347">
        <v>0</v>
      </c>
      <c r="BG97" s="347">
        <v>0</v>
      </c>
      <c r="BH97" s="347">
        <v>0</v>
      </c>
      <c r="BI97" s="347">
        <v>0</v>
      </c>
      <c r="BJ97" s="347">
        <v>0</v>
      </c>
      <c r="BK97" s="347">
        <v>0</v>
      </c>
      <c r="BL97" s="347">
        <v>0</v>
      </c>
      <c r="BM97" s="347">
        <v>0</v>
      </c>
      <c r="BN97" s="347">
        <v>0</v>
      </c>
      <c r="BO97" s="347">
        <v>0</v>
      </c>
      <c r="BP97" s="347">
        <v>0</v>
      </c>
      <c r="BQ97" s="347">
        <v>0</v>
      </c>
      <c r="BR97" s="347">
        <v>0</v>
      </c>
      <c r="BS97" s="347">
        <v>0</v>
      </c>
      <c r="BT97" s="347">
        <v>0</v>
      </c>
      <c r="BU97" s="347">
        <v>0</v>
      </c>
      <c r="BV97" s="347">
        <v>0</v>
      </c>
      <c r="BW97" s="347">
        <v>0</v>
      </c>
      <c r="BX97" s="347">
        <v>0</v>
      </c>
      <c r="BY97" s="347">
        <v>0</v>
      </c>
      <c r="BZ97" s="347">
        <v>0</v>
      </c>
      <c r="CA97" s="347">
        <v>0</v>
      </c>
      <c r="CB97" s="347">
        <v>0</v>
      </c>
      <c r="CC97" s="347">
        <v>0</v>
      </c>
      <c r="CD97" s="347">
        <v>0</v>
      </c>
      <c r="CE97" s="347">
        <v>0</v>
      </c>
      <c r="CF97" s="347">
        <v>0</v>
      </c>
      <c r="CG97" s="347">
        <v>0</v>
      </c>
      <c r="CH97" s="347">
        <v>0</v>
      </c>
      <c r="CI97" s="347">
        <v>0</v>
      </c>
      <c r="CJ97" s="347">
        <v>0</v>
      </c>
      <c r="CK97" s="347">
        <v>0</v>
      </c>
      <c r="CL97" s="347">
        <v>0</v>
      </c>
      <c r="CM97" s="347">
        <v>0</v>
      </c>
      <c r="CN97" s="347">
        <v>0</v>
      </c>
      <c r="CO97" s="347">
        <v>0</v>
      </c>
      <c r="CP97" s="347">
        <v>0</v>
      </c>
      <c r="CQ97" s="347">
        <v>0</v>
      </c>
      <c r="CR97" s="347">
        <v>0</v>
      </c>
      <c r="CS97" s="347">
        <v>0</v>
      </c>
      <c r="CT97" s="347">
        <v>0</v>
      </c>
      <c r="CU97" s="347">
        <v>0</v>
      </c>
      <c r="CV97" s="347">
        <v>0</v>
      </c>
      <c r="CW97" s="347">
        <v>0</v>
      </c>
      <c r="CX97" s="347">
        <v>0</v>
      </c>
      <c r="CY97" s="347">
        <v>0</v>
      </c>
      <c r="CZ97" s="347">
        <v>0</v>
      </c>
      <c r="DA97" s="347">
        <v>0</v>
      </c>
      <c r="DB97" s="347">
        <v>0</v>
      </c>
      <c r="DC97" s="347">
        <v>0</v>
      </c>
      <c r="DD97" s="347">
        <v>0</v>
      </c>
      <c r="DE97" s="347">
        <v>0</v>
      </c>
      <c r="DF97" s="347">
        <v>0</v>
      </c>
      <c r="DG97" s="347">
        <v>0</v>
      </c>
      <c r="DH97" s="347">
        <v>0</v>
      </c>
    </row>
    <row r="98" spans="2:112" x14ac:dyDescent="0.15">
      <c r="B98" s="10" t="s">
        <v>236</v>
      </c>
      <c r="C98" s="442" t="s">
        <v>975</v>
      </c>
      <c r="D98" s="347">
        <v>0</v>
      </c>
      <c r="E98" s="347">
        <v>0</v>
      </c>
      <c r="F98" s="347">
        <v>0</v>
      </c>
      <c r="G98" s="347">
        <v>0</v>
      </c>
      <c r="H98" s="347">
        <v>0</v>
      </c>
      <c r="I98" s="347">
        <v>0</v>
      </c>
      <c r="J98" s="347">
        <v>0</v>
      </c>
      <c r="K98" s="347">
        <v>0</v>
      </c>
      <c r="L98" s="347">
        <v>0</v>
      </c>
      <c r="M98" s="347">
        <v>0</v>
      </c>
      <c r="N98" s="347">
        <v>0</v>
      </c>
      <c r="O98" s="347">
        <v>0</v>
      </c>
      <c r="P98" s="347">
        <v>0</v>
      </c>
      <c r="Q98" s="347">
        <v>0</v>
      </c>
      <c r="R98" s="347">
        <v>0</v>
      </c>
      <c r="S98" s="347">
        <v>0</v>
      </c>
      <c r="T98" s="347">
        <v>0</v>
      </c>
      <c r="U98" s="347">
        <v>0</v>
      </c>
      <c r="V98" s="347">
        <v>0</v>
      </c>
      <c r="W98" s="347">
        <v>0</v>
      </c>
      <c r="X98" s="347">
        <v>0</v>
      </c>
      <c r="Y98" s="347">
        <v>0</v>
      </c>
      <c r="Z98" s="347">
        <v>0</v>
      </c>
      <c r="AA98" s="347">
        <v>0</v>
      </c>
      <c r="AB98" s="347">
        <v>0</v>
      </c>
      <c r="AC98" s="347">
        <v>0</v>
      </c>
      <c r="AD98" s="347">
        <v>0</v>
      </c>
      <c r="AE98" s="347">
        <v>0</v>
      </c>
      <c r="AF98" s="347">
        <v>0</v>
      </c>
      <c r="AG98" s="347">
        <v>0</v>
      </c>
      <c r="AH98" s="347">
        <v>0</v>
      </c>
      <c r="AI98" s="347">
        <v>0</v>
      </c>
      <c r="AJ98" s="347">
        <v>0</v>
      </c>
      <c r="AK98" s="347">
        <v>0</v>
      </c>
      <c r="AL98" s="347">
        <v>0</v>
      </c>
      <c r="AM98" s="347">
        <v>0</v>
      </c>
      <c r="AN98" s="347">
        <v>0</v>
      </c>
      <c r="AO98" s="347">
        <v>0</v>
      </c>
      <c r="AP98" s="347">
        <v>0</v>
      </c>
      <c r="AQ98" s="347">
        <v>0</v>
      </c>
      <c r="AR98" s="347">
        <v>0</v>
      </c>
      <c r="AS98" s="347">
        <v>0</v>
      </c>
      <c r="AT98" s="347">
        <v>0</v>
      </c>
      <c r="AU98" s="347">
        <v>0</v>
      </c>
      <c r="AV98" s="347">
        <v>0</v>
      </c>
      <c r="AW98" s="347">
        <v>0</v>
      </c>
      <c r="AX98" s="347">
        <v>0</v>
      </c>
      <c r="AY98" s="347">
        <v>0</v>
      </c>
      <c r="AZ98" s="347">
        <v>0</v>
      </c>
      <c r="BA98" s="347">
        <v>0</v>
      </c>
      <c r="BB98" s="347">
        <v>0</v>
      </c>
      <c r="BC98" s="347">
        <v>0</v>
      </c>
      <c r="BD98" s="347">
        <v>0</v>
      </c>
      <c r="BE98" s="347">
        <v>0</v>
      </c>
      <c r="BF98" s="347">
        <v>0</v>
      </c>
      <c r="BG98" s="347">
        <v>0</v>
      </c>
      <c r="BH98" s="347">
        <v>0</v>
      </c>
      <c r="BI98" s="347">
        <v>0</v>
      </c>
      <c r="BJ98" s="347">
        <v>0</v>
      </c>
      <c r="BK98" s="347">
        <v>0</v>
      </c>
      <c r="BL98" s="347">
        <v>0</v>
      </c>
      <c r="BM98" s="347">
        <v>0</v>
      </c>
      <c r="BN98" s="347">
        <v>0</v>
      </c>
      <c r="BO98" s="347">
        <v>0</v>
      </c>
      <c r="BP98" s="347">
        <v>0</v>
      </c>
      <c r="BQ98" s="347">
        <v>0</v>
      </c>
      <c r="BR98" s="347">
        <v>0</v>
      </c>
      <c r="BS98" s="347">
        <v>0</v>
      </c>
      <c r="BT98" s="347">
        <v>0</v>
      </c>
      <c r="BU98" s="347">
        <v>0</v>
      </c>
      <c r="BV98" s="347">
        <v>0</v>
      </c>
      <c r="BW98" s="347">
        <v>0</v>
      </c>
      <c r="BX98" s="347">
        <v>0</v>
      </c>
      <c r="BY98" s="347">
        <v>0</v>
      </c>
      <c r="BZ98" s="347">
        <v>0</v>
      </c>
      <c r="CA98" s="347">
        <v>0</v>
      </c>
      <c r="CB98" s="347">
        <v>0</v>
      </c>
      <c r="CC98" s="347">
        <v>0</v>
      </c>
      <c r="CD98" s="347">
        <v>0</v>
      </c>
      <c r="CE98" s="347">
        <v>0</v>
      </c>
      <c r="CF98" s="347">
        <v>0</v>
      </c>
      <c r="CG98" s="347">
        <v>0</v>
      </c>
      <c r="CH98" s="347">
        <v>0</v>
      </c>
      <c r="CI98" s="347">
        <v>0</v>
      </c>
      <c r="CJ98" s="347">
        <v>0</v>
      </c>
      <c r="CK98" s="347">
        <v>0</v>
      </c>
      <c r="CL98" s="347">
        <v>0</v>
      </c>
      <c r="CM98" s="347">
        <v>0</v>
      </c>
      <c r="CN98" s="347">
        <v>0</v>
      </c>
      <c r="CO98" s="347">
        <v>0</v>
      </c>
      <c r="CP98" s="347">
        <v>0</v>
      </c>
      <c r="CQ98" s="347">
        <v>0</v>
      </c>
      <c r="CR98" s="347">
        <v>0</v>
      </c>
      <c r="CS98" s="347">
        <v>0</v>
      </c>
      <c r="CT98" s="347">
        <v>0</v>
      </c>
      <c r="CU98" s="347">
        <v>0</v>
      </c>
      <c r="CV98" s="347">
        <v>0</v>
      </c>
      <c r="CW98" s="347">
        <v>0</v>
      </c>
      <c r="CX98" s="347">
        <v>0</v>
      </c>
      <c r="CY98" s="347">
        <v>0</v>
      </c>
      <c r="CZ98" s="347">
        <v>0</v>
      </c>
      <c r="DA98" s="347">
        <v>0</v>
      </c>
      <c r="DB98" s="347">
        <v>0</v>
      </c>
      <c r="DC98" s="347">
        <v>0</v>
      </c>
      <c r="DD98" s="347">
        <v>0</v>
      </c>
      <c r="DE98" s="347">
        <v>0</v>
      </c>
      <c r="DF98" s="347">
        <v>0</v>
      </c>
      <c r="DG98" s="347">
        <v>0</v>
      </c>
      <c r="DH98" s="347">
        <v>0</v>
      </c>
    </row>
    <row r="99" spans="2:112" x14ac:dyDescent="0.15">
      <c r="B99" s="12" t="s">
        <v>237</v>
      </c>
      <c r="C99" s="7" t="s">
        <v>464</v>
      </c>
      <c r="D99" s="673">
        <v>0</v>
      </c>
      <c r="E99" s="673">
        <v>0</v>
      </c>
      <c r="F99" s="673">
        <v>0</v>
      </c>
      <c r="G99" s="673">
        <v>3.5930459528978236E-3</v>
      </c>
      <c r="H99" s="673">
        <v>1.846104667434853E-2</v>
      </c>
      <c r="I99" s="673">
        <v>1.4024233049755091E-2</v>
      </c>
      <c r="J99" s="673">
        <v>2.6522929500342233E-3</v>
      </c>
      <c r="K99" s="673">
        <v>2.6493293027968785E-3</v>
      </c>
      <c r="L99" s="673">
        <v>2.172290687904276E-3</v>
      </c>
      <c r="M99" s="673">
        <v>1.6972663788708516E-3</v>
      </c>
      <c r="N99" s="673">
        <v>0</v>
      </c>
      <c r="O99" s="673">
        <v>1.3308628529949793E-3</v>
      </c>
      <c r="P99" s="673">
        <v>2.7905702768376063E-3</v>
      </c>
      <c r="Q99" s="673">
        <v>3.3303480541775074E-3</v>
      </c>
      <c r="R99" s="673">
        <v>1.5184782385652433E-3</v>
      </c>
      <c r="S99" s="673">
        <v>8.3479972674348885E-4</v>
      </c>
      <c r="T99" s="673">
        <v>8.5867185325500862E-4</v>
      </c>
      <c r="U99" s="673">
        <v>1.2305150367345995E-3</v>
      </c>
      <c r="V99" s="673">
        <v>3.5780618376488583E-3</v>
      </c>
      <c r="W99" s="673">
        <v>7.7315921154466087E-3</v>
      </c>
      <c r="X99" s="673">
        <v>0</v>
      </c>
      <c r="Y99" s="673">
        <v>1.163166346248254E-3</v>
      </c>
      <c r="Z99" s="673">
        <v>7.3856070185647309E-4</v>
      </c>
      <c r="AA99" s="673">
        <v>1.219018635761421E-3</v>
      </c>
      <c r="AB99" s="673">
        <v>3.7457044923042073E-3</v>
      </c>
      <c r="AC99" s="673">
        <v>1.0662262786649836E-3</v>
      </c>
      <c r="AD99" s="673">
        <v>8.8683930471798505E-5</v>
      </c>
      <c r="AE99" s="673">
        <v>1.3184925594724303E-3</v>
      </c>
      <c r="AF99" s="673">
        <v>1.3166679029745568E-3</v>
      </c>
      <c r="AG99" s="673">
        <v>1.8554717419242484E-3</v>
      </c>
      <c r="AH99" s="673">
        <v>3.9222949783729012E-4</v>
      </c>
      <c r="AI99" s="673">
        <v>1.707067258449983E-4</v>
      </c>
      <c r="AJ99" s="673">
        <v>2.7971574015737176E-3</v>
      </c>
      <c r="AK99" s="673">
        <v>6.0983744020734476E-4</v>
      </c>
      <c r="AL99" s="673">
        <v>9.4397474573298696E-4</v>
      </c>
      <c r="AM99" s="673">
        <v>1.5569647776985377E-4</v>
      </c>
      <c r="AN99" s="673">
        <v>9.4091145988184387E-4</v>
      </c>
      <c r="AO99" s="673">
        <v>1.9850459868986966E-4</v>
      </c>
      <c r="AP99" s="673">
        <v>7.0458198471937822E-4</v>
      </c>
      <c r="AQ99" s="673">
        <v>1.1106771469023091E-3</v>
      </c>
      <c r="AR99" s="673">
        <v>1.2734353177015726E-3</v>
      </c>
      <c r="AS99" s="673">
        <v>8.6446690372715478E-4</v>
      </c>
      <c r="AT99" s="673">
        <v>5.2261054887209292E-4</v>
      </c>
      <c r="AU99" s="673">
        <v>6.1049628297255871E-3</v>
      </c>
      <c r="AV99" s="673">
        <v>1.6325804667151947E-3</v>
      </c>
      <c r="AW99" s="673">
        <v>1.0340666924188698E-3</v>
      </c>
      <c r="AX99" s="673">
        <v>1.2098325823986106E-3</v>
      </c>
      <c r="AY99" s="673">
        <v>7.1779751237381173E-4</v>
      </c>
      <c r="AZ99" s="673">
        <v>9.3490527175083807E-4</v>
      </c>
      <c r="BA99" s="673">
        <v>2.0885150657882245E-4</v>
      </c>
      <c r="BB99" s="673">
        <v>5.5687626977390828E-4</v>
      </c>
      <c r="BC99" s="673">
        <v>5.099977658807546E-5</v>
      </c>
      <c r="BD99" s="673">
        <v>1.715327210255405E-4</v>
      </c>
      <c r="BE99" s="673">
        <v>2.4128071805141694E-5</v>
      </c>
      <c r="BF99" s="673">
        <v>0</v>
      </c>
      <c r="BG99" s="673">
        <v>0</v>
      </c>
      <c r="BH99" s="673">
        <v>2.23176547405978E-4</v>
      </c>
      <c r="BI99" s="673">
        <v>8.9292222465194254E-4</v>
      </c>
      <c r="BJ99" s="673">
        <v>2.1190495159450261E-4</v>
      </c>
      <c r="BK99" s="673">
        <v>2.8696846183236036E-3</v>
      </c>
      <c r="BL99" s="673">
        <v>1.7787861225859515E-3</v>
      </c>
      <c r="BM99" s="673">
        <v>1.9585666656901876E-3</v>
      </c>
      <c r="BN99" s="673">
        <v>3.7174618738733361E-3</v>
      </c>
      <c r="BO99" s="673">
        <v>1.9039419676059003E-3</v>
      </c>
      <c r="BP99" s="673">
        <v>2.5323149984657696E-3</v>
      </c>
      <c r="BQ99" s="673">
        <v>5.9413929897366184E-3</v>
      </c>
      <c r="BR99" s="673">
        <v>8.5462774431737474E-3</v>
      </c>
      <c r="BS99" s="673">
        <v>1.6320551819732389E-2</v>
      </c>
      <c r="BT99" s="673">
        <v>4.3274568638516989E-3</v>
      </c>
      <c r="BU99" s="673">
        <v>6.6320777873666832E-4</v>
      </c>
      <c r="BV99" s="673">
        <v>8.5738579853647193E-3</v>
      </c>
      <c r="BW99" s="673">
        <v>1.3035345042398988E-3</v>
      </c>
      <c r="BX99" s="673">
        <v>1.4513077511322037E-3</v>
      </c>
      <c r="BY99" s="673">
        <v>0</v>
      </c>
      <c r="BZ99" s="673">
        <v>1.4424612510260365E-3</v>
      </c>
      <c r="CA99" s="673">
        <v>3.5269069652195243E-3</v>
      </c>
      <c r="CB99" s="673">
        <v>0</v>
      </c>
      <c r="CC99" s="673">
        <v>2.8582094195234243E-3</v>
      </c>
      <c r="CD99" s="673">
        <v>1.2846452773227992E-4</v>
      </c>
      <c r="CE99" s="673">
        <v>5.6809813369242742E-4</v>
      </c>
      <c r="CF99" s="673">
        <v>8.4495161438538375E-3</v>
      </c>
      <c r="CG99" s="673">
        <v>7.2465977976619153E-3</v>
      </c>
      <c r="CH99" s="673">
        <v>1.7338866575386625E-4</v>
      </c>
      <c r="CI99" s="673">
        <v>2.7982289680790274E-3</v>
      </c>
      <c r="CJ99" s="673">
        <v>3.8292839811359014E-3</v>
      </c>
      <c r="CK99" s="673">
        <v>2.9703076650283792E-4</v>
      </c>
      <c r="CL99" s="673">
        <v>1.8095397823984698E-3</v>
      </c>
      <c r="CM99" s="673">
        <v>8.6163641357524887E-3</v>
      </c>
      <c r="CN99" s="673">
        <v>2.6627365858098596E-6</v>
      </c>
      <c r="CO99" s="673">
        <v>6.0105293086082166E-5</v>
      </c>
      <c r="CP99" s="673">
        <v>7.6535258633262304E-3</v>
      </c>
      <c r="CQ99" s="673">
        <v>3.5626034116773265E-3</v>
      </c>
      <c r="CR99" s="673">
        <v>1.1849682244309656E-3</v>
      </c>
      <c r="CS99" s="673">
        <v>1.0537911343527347E-5</v>
      </c>
      <c r="CT99" s="673">
        <v>7.3708247739863149E-4</v>
      </c>
      <c r="CU99" s="673">
        <v>0</v>
      </c>
      <c r="CV99" s="673">
        <v>3.3205973578438147E-3</v>
      </c>
      <c r="CW99" s="673">
        <v>4.6436583746308364E-4</v>
      </c>
      <c r="CX99" s="673">
        <v>2.4153670320195652E-3</v>
      </c>
      <c r="CY99" s="673">
        <v>5.2611413049039662E-3</v>
      </c>
      <c r="CZ99" s="673">
        <v>3.1511808703438551E-3</v>
      </c>
      <c r="DA99" s="673">
        <v>2.5767943704110368E-3</v>
      </c>
      <c r="DB99" s="673">
        <v>3.4870989848934083E-3</v>
      </c>
      <c r="DC99" s="673">
        <v>1.7013000902501674E-2</v>
      </c>
      <c r="DD99" s="673">
        <v>0</v>
      </c>
      <c r="DE99" s="673">
        <v>5.9147842342071408E-3</v>
      </c>
      <c r="DF99" s="673">
        <v>0</v>
      </c>
      <c r="DG99" s="673">
        <v>5.8066481766104894E-4</v>
      </c>
      <c r="DH99" s="673">
        <v>2.4390563356646556E-3</v>
      </c>
    </row>
    <row r="100" spans="2:112" x14ac:dyDescent="0.15">
      <c r="B100" s="10" t="s">
        <v>238</v>
      </c>
      <c r="C100" s="442" t="s">
        <v>976</v>
      </c>
      <c r="D100" s="347">
        <v>9.3941071530693468E-4</v>
      </c>
      <c r="E100" s="347">
        <v>3.2365853021391932E-3</v>
      </c>
      <c r="F100" s="347">
        <v>2.2069634261139498E-3</v>
      </c>
      <c r="G100" s="347">
        <v>9.8794169691883912E-3</v>
      </c>
      <c r="H100" s="347">
        <v>8.8246278960271154E-4</v>
      </c>
      <c r="I100" s="347">
        <v>5.7746841969579792E-2</v>
      </c>
      <c r="J100" s="347">
        <v>3.1014715947980834E-3</v>
      </c>
      <c r="K100" s="347">
        <v>1.4810699541338895E-3</v>
      </c>
      <c r="L100" s="347">
        <v>4.525690132826614E-3</v>
      </c>
      <c r="M100" s="347">
        <v>9.0106349204258182E-4</v>
      </c>
      <c r="N100" s="347">
        <v>0</v>
      </c>
      <c r="O100" s="347">
        <v>3.9034545572831955E-3</v>
      </c>
      <c r="P100" s="347">
        <v>2.4629413852537054E-3</v>
      </c>
      <c r="Q100" s="347">
        <v>4.1067530754688181E-3</v>
      </c>
      <c r="R100" s="347">
        <v>7.1372208117329496E-3</v>
      </c>
      <c r="S100" s="347">
        <v>7.8162431353525881E-4</v>
      </c>
      <c r="T100" s="347">
        <v>2.168090086171439E-3</v>
      </c>
      <c r="U100" s="347">
        <v>9.0816494833428334E-3</v>
      </c>
      <c r="V100" s="347">
        <v>9.7645580683928764E-4</v>
      </c>
      <c r="W100" s="347">
        <v>2.6530036922137231E-3</v>
      </c>
      <c r="X100" s="347">
        <v>0</v>
      </c>
      <c r="Y100" s="347">
        <v>1.2663653572269396E-3</v>
      </c>
      <c r="Z100" s="347">
        <v>6.0828855976229241E-4</v>
      </c>
      <c r="AA100" s="347">
        <v>3.9615300310982537E-3</v>
      </c>
      <c r="AB100" s="347">
        <v>8.5746792118846068E-4</v>
      </c>
      <c r="AC100" s="347">
        <v>2.1347086434041632E-3</v>
      </c>
      <c r="AD100" s="347">
        <v>8.8683930471798505E-5</v>
      </c>
      <c r="AE100" s="347">
        <v>2.7841556468597865E-2</v>
      </c>
      <c r="AF100" s="347">
        <v>3.8130128185187755E-3</v>
      </c>
      <c r="AG100" s="347">
        <v>3.6115738060723138E-3</v>
      </c>
      <c r="AH100" s="347">
        <v>6.8640162121525773E-4</v>
      </c>
      <c r="AI100" s="347">
        <v>2.6262573206922812E-3</v>
      </c>
      <c r="AJ100" s="347">
        <v>3.1448568274250366E-3</v>
      </c>
      <c r="AK100" s="347">
        <v>9.1475616031101714E-4</v>
      </c>
      <c r="AL100" s="347">
        <v>4.8964276087895588E-3</v>
      </c>
      <c r="AM100" s="347">
        <v>5.3235071556251914E-3</v>
      </c>
      <c r="AN100" s="347">
        <v>2.0637091499267207E-3</v>
      </c>
      <c r="AO100" s="347">
        <v>4.7032356249586448E-3</v>
      </c>
      <c r="AP100" s="347">
        <v>9.2476385494418382E-3</v>
      </c>
      <c r="AQ100" s="347">
        <v>1.9101205878045207E-3</v>
      </c>
      <c r="AR100" s="347">
        <v>1.8279958592812896E-3</v>
      </c>
      <c r="AS100" s="347">
        <v>2.1010553223037472E-3</v>
      </c>
      <c r="AT100" s="347">
        <v>5.1421578332382246E-3</v>
      </c>
      <c r="AU100" s="347">
        <v>5.2126990315349243E-3</v>
      </c>
      <c r="AV100" s="347">
        <v>2.2663560046198128E-2</v>
      </c>
      <c r="AW100" s="347">
        <v>1.920202892637908E-3</v>
      </c>
      <c r="AX100" s="347">
        <v>1.9834652197830399E-2</v>
      </c>
      <c r="AY100" s="347">
        <v>3.8605071878095149E-3</v>
      </c>
      <c r="AZ100" s="347">
        <v>1.6008658384952325E-2</v>
      </c>
      <c r="BA100" s="347">
        <v>2.1834475687785983E-3</v>
      </c>
      <c r="BB100" s="347">
        <v>1.4862835613965689E-3</v>
      </c>
      <c r="BC100" s="347">
        <v>2.5707177708557006E-3</v>
      </c>
      <c r="BD100" s="347">
        <v>2.6950726618787625E-3</v>
      </c>
      <c r="BE100" s="347">
        <v>9.2893076449795519E-4</v>
      </c>
      <c r="BF100" s="347">
        <v>0</v>
      </c>
      <c r="BG100" s="347">
        <v>1.661681621801263E-3</v>
      </c>
      <c r="BH100" s="347">
        <v>4.134140582642002E-3</v>
      </c>
      <c r="BI100" s="347">
        <v>4.573948538523216E-3</v>
      </c>
      <c r="BJ100" s="347">
        <v>2.9279843486017147E-2</v>
      </c>
      <c r="BK100" s="347">
        <v>4.4007392218594335E-3</v>
      </c>
      <c r="BL100" s="347">
        <v>2.0604272586620606E-2</v>
      </c>
      <c r="BM100" s="347">
        <v>2.1757310332760377E-2</v>
      </c>
      <c r="BN100" s="347">
        <v>1.2646003604943983E-2</v>
      </c>
      <c r="BO100" s="347">
        <v>3.3867817720543592E-2</v>
      </c>
      <c r="BP100" s="347">
        <v>5.2212563077523963E-2</v>
      </c>
      <c r="BQ100" s="347">
        <v>9.2440395271371437E-3</v>
      </c>
      <c r="BR100" s="347">
        <v>3.1481461680752621E-3</v>
      </c>
      <c r="BS100" s="347">
        <v>1.0475376506861981E-3</v>
      </c>
      <c r="BT100" s="347">
        <v>6.05241711050217E-3</v>
      </c>
      <c r="BU100" s="347">
        <v>2.5715213320929215E-3</v>
      </c>
      <c r="BV100" s="347">
        <v>3.1465891467271595E-3</v>
      </c>
      <c r="BW100" s="347">
        <v>1.0634496304461991E-3</v>
      </c>
      <c r="BX100" s="347">
        <v>4.7841497763991453E-4</v>
      </c>
      <c r="BY100" s="347">
        <v>0</v>
      </c>
      <c r="BZ100" s="347">
        <v>1.4630678403264085E-3</v>
      </c>
      <c r="CA100" s="347">
        <v>5.1831688659096488E-3</v>
      </c>
      <c r="CB100" s="347">
        <v>0.18569782891748787</v>
      </c>
      <c r="CC100" s="347">
        <v>2.7984819262116593E-3</v>
      </c>
      <c r="CD100" s="347">
        <v>6.6673089893053275E-2</v>
      </c>
      <c r="CE100" s="347">
        <v>1.9062848486123677E-3</v>
      </c>
      <c r="CF100" s="347">
        <v>6.0155088441881891E-3</v>
      </c>
      <c r="CG100" s="347">
        <v>8.3918949245925835E-3</v>
      </c>
      <c r="CH100" s="347">
        <v>2.5397776392115616E-4</v>
      </c>
      <c r="CI100" s="347">
        <v>8.1050347215854777E-3</v>
      </c>
      <c r="CJ100" s="347">
        <v>7.2996029070348419E-3</v>
      </c>
      <c r="CK100" s="347">
        <v>2.4883332137218875E-3</v>
      </c>
      <c r="CL100" s="347">
        <v>4.4610811563069827E-2</v>
      </c>
      <c r="CM100" s="347">
        <v>5.0861406248321715E-3</v>
      </c>
      <c r="CN100" s="347">
        <v>7.4776743960436346E-3</v>
      </c>
      <c r="CO100" s="347">
        <v>3.9823774403024493E-4</v>
      </c>
      <c r="CP100" s="347">
        <v>2.7220950406214878E-3</v>
      </c>
      <c r="CQ100" s="347">
        <v>1.019501388938316E-2</v>
      </c>
      <c r="CR100" s="347">
        <v>1.4865715056840442E-2</v>
      </c>
      <c r="CS100" s="347">
        <v>5.2692483915232164E-3</v>
      </c>
      <c r="CT100" s="347">
        <v>1.3630868452760056E-2</v>
      </c>
      <c r="CU100" s="347">
        <v>3.5041823234828462E-3</v>
      </c>
      <c r="CV100" s="347">
        <v>2.854761988381178E-3</v>
      </c>
      <c r="CW100" s="347">
        <v>8.3792892836491461E-4</v>
      </c>
      <c r="CX100" s="347">
        <v>3.4008112938866773E-3</v>
      </c>
      <c r="CY100" s="347">
        <v>6.1995057177515623E-3</v>
      </c>
      <c r="CZ100" s="347">
        <v>4.0576996522686927E-3</v>
      </c>
      <c r="DA100" s="347">
        <v>1.605685131429611E-3</v>
      </c>
      <c r="DB100" s="347">
        <v>1.5026416874934251E-3</v>
      </c>
      <c r="DC100" s="347">
        <v>2.0543639990018071E-3</v>
      </c>
      <c r="DD100" s="347">
        <v>2.2340802910342434E-3</v>
      </c>
      <c r="DE100" s="347">
        <v>1.6252128812429122E-3</v>
      </c>
      <c r="DF100" s="347">
        <v>0</v>
      </c>
      <c r="DG100" s="347">
        <v>3.9199655637930307E-4</v>
      </c>
      <c r="DH100" s="347">
        <v>9.6533411023947795E-3</v>
      </c>
    </row>
    <row r="101" spans="2:112" x14ac:dyDescent="0.15">
      <c r="B101" s="10" t="s">
        <v>239</v>
      </c>
      <c r="C101" s="442" t="s">
        <v>977</v>
      </c>
      <c r="D101" s="347">
        <v>2.8500034477746086E-4</v>
      </c>
      <c r="E101" s="347">
        <v>0</v>
      </c>
      <c r="F101" s="347">
        <v>0</v>
      </c>
      <c r="G101" s="347">
        <v>7.0635021982231791E-4</v>
      </c>
      <c r="H101" s="347">
        <v>1.54237927506536E-3</v>
      </c>
      <c r="I101" s="347">
        <v>2.6295436968290795E-3</v>
      </c>
      <c r="J101" s="347">
        <v>4.8126283367556466E-4</v>
      </c>
      <c r="K101" s="347">
        <v>1.3930137801714346E-3</v>
      </c>
      <c r="L101" s="347">
        <v>6.5100209870793999E-2</v>
      </c>
      <c r="M101" s="347">
        <v>1.8627248212693139E-4</v>
      </c>
      <c r="N101" s="347">
        <v>0</v>
      </c>
      <c r="O101" s="347">
        <v>1.3836260838873899E-3</v>
      </c>
      <c r="P101" s="347">
        <v>5.9924381138087655E-3</v>
      </c>
      <c r="Q101" s="347">
        <v>7.1523083508628015E-4</v>
      </c>
      <c r="R101" s="347">
        <v>7.8684781452926233E-3</v>
      </c>
      <c r="S101" s="347">
        <v>8.6762740530571254E-4</v>
      </c>
      <c r="T101" s="347">
        <v>3.0943738963756609E-3</v>
      </c>
      <c r="U101" s="347">
        <v>1.1885574399499981E-3</v>
      </c>
      <c r="V101" s="347">
        <v>6.2445373101715287E-3</v>
      </c>
      <c r="W101" s="347">
        <v>4.2752807009071962E-3</v>
      </c>
      <c r="X101" s="347">
        <v>0</v>
      </c>
      <c r="Y101" s="347">
        <v>1.0694690344901123E-3</v>
      </c>
      <c r="Z101" s="347">
        <v>5.2615588022479436E-4</v>
      </c>
      <c r="AA101" s="347">
        <v>2.1545097704773809E-3</v>
      </c>
      <c r="AB101" s="347">
        <v>7.3745145431932224E-2</v>
      </c>
      <c r="AC101" s="347">
        <v>2.4108535788857416E-3</v>
      </c>
      <c r="AD101" s="347">
        <v>8.8683930471798505E-5</v>
      </c>
      <c r="AE101" s="347">
        <v>2.762144805441425E-4</v>
      </c>
      <c r="AF101" s="347">
        <v>9.3153805475328488E-3</v>
      </c>
      <c r="AG101" s="347">
        <v>1.3726419353746378E-2</v>
      </c>
      <c r="AH101" s="347">
        <v>4.5760108081017184E-4</v>
      </c>
      <c r="AI101" s="347">
        <v>6.1717047036268608E-4</v>
      </c>
      <c r="AJ101" s="347">
        <v>3.2546800476108116E-4</v>
      </c>
      <c r="AK101" s="347">
        <v>5.4885369618661028E-3</v>
      </c>
      <c r="AL101" s="347">
        <v>1.5819227659166265E-3</v>
      </c>
      <c r="AM101" s="347">
        <v>1.4823974990731288E-4</v>
      </c>
      <c r="AN101" s="347">
        <v>9.6539614471148302E-4</v>
      </c>
      <c r="AO101" s="347">
        <v>6.4844835572024084E-4</v>
      </c>
      <c r="AP101" s="347">
        <v>3.8311645419116191E-3</v>
      </c>
      <c r="AQ101" s="347">
        <v>9.1335904571270487E-4</v>
      </c>
      <c r="AR101" s="347">
        <v>5.2991340639839629E-4</v>
      </c>
      <c r="AS101" s="347">
        <v>2.4910672945978691E-3</v>
      </c>
      <c r="AT101" s="347">
        <v>2.5155181851002129E-3</v>
      </c>
      <c r="AU101" s="347">
        <v>6.9387465775879635E-3</v>
      </c>
      <c r="AV101" s="347">
        <v>5.7319733027960925E-3</v>
      </c>
      <c r="AW101" s="347">
        <v>4.3348336161735408E-3</v>
      </c>
      <c r="AX101" s="347">
        <v>1.0363614005978725E-2</v>
      </c>
      <c r="AY101" s="347">
        <v>2.5225778403360605E-3</v>
      </c>
      <c r="AZ101" s="347">
        <v>5.8725656559548596E-3</v>
      </c>
      <c r="BA101" s="347">
        <v>8.5629117697317205E-3</v>
      </c>
      <c r="BB101" s="347">
        <v>1.4325161974183985E-3</v>
      </c>
      <c r="BC101" s="347">
        <v>5.0473327281359847E-4</v>
      </c>
      <c r="BD101" s="347">
        <v>1.2594519606830225E-3</v>
      </c>
      <c r="BE101" s="347">
        <v>7.3711259364707873E-3</v>
      </c>
      <c r="BF101" s="347">
        <v>0</v>
      </c>
      <c r="BG101" s="347">
        <v>8.3084081090063142E-3</v>
      </c>
      <c r="BH101" s="347">
        <v>7.1168723656058162E-3</v>
      </c>
      <c r="BI101" s="347">
        <v>8.9292222465194254E-4</v>
      </c>
      <c r="BJ101" s="347">
        <v>3.9284549747151398E-3</v>
      </c>
      <c r="BK101" s="347">
        <v>2.2661610237877945E-2</v>
      </c>
      <c r="BL101" s="347">
        <v>6.9998527972132352E-5</v>
      </c>
      <c r="BM101" s="347">
        <v>3.0897156149325318E-3</v>
      </c>
      <c r="BN101" s="347">
        <v>6.9230813822708862E-4</v>
      </c>
      <c r="BO101" s="347">
        <v>1.1056224408378121E-3</v>
      </c>
      <c r="BP101" s="347">
        <v>1.3006019303475475E-3</v>
      </c>
      <c r="BQ101" s="347">
        <v>7.0202803151359046E-3</v>
      </c>
      <c r="BR101" s="347">
        <v>1.1034550178639347E-2</v>
      </c>
      <c r="BS101" s="347">
        <v>1.3102433498314773E-2</v>
      </c>
      <c r="BT101" s="347">
        <v>1.2375263848590492E-3</v>
      </c>
      <c r="BU101" s="347">
        <v>6.736320588721016E-3</v>
      </c>
      <c r="BV101" s="347">
        <v>3.8422493408437772E-2</v>
      </c>
      <c r="BW101" s="347">
        <v>2.8870079713232518E-2</v>
      </c>
      <c r="BX101" s="347">
        <v>2.0178369243583901E-2</v>
      </c>
      <c r="BY101" s="347">
        <v>0</v>
      </c>
      <c r="BZ101" s="347">
        <v>5.4847871854490004E-3</v>
      </c>
      <c r="CA101" s="347">
        <v>5.0160469793487338E-3</v>
      </c>
      <c r="CB101" s="347">
        <v>0</v>
      </c>
      <c r="CC101" s="347">
        <v>2.6186772848877E-3</v>
      </c>
      <c r="CD101" s="347">
        <v>9.2007537966965966E-3</v>
      </c>
      <c r="CE101" s="347">
        <v>1.2834809687125213E-3</v>
      </c>
      <c r="CF101" s="347">
        <v>6.5503778248504369E-4</v>
      </c>
      <c r="CG101" s="347">
        <v>1.063479018568462E-2</v>
      </c>
      <c r="CH101" s="347">
        <v>9.7439545965905114E-4</v>
      </c>
      <c r="CI101" s="347">
        <v>3.0458591199268231E-2</v>
      </c>
      <c r="CJ101" s="347">
        <v>1.5264423038053853E-2</v>
      </c>
      <c r="CK101" s="347">
        <v>1.0575104805313301E-2</v>
      </c>
      <c r="CL101" s="347">
        <v>3.6361722399254913E-2</v>
      </c>
      <c r="CM101" s="347">
        <v>4.8695806951706729E-2</v>
      </c>
      <c r="CN101" s="347">
        <v>2.1526450138548842E-3</v>
      </c>
      <c r="CO101" s="347">
        <v>1.4282009443464475E-3</v>
      </c>
      <c r="CP101" s="347">
        <v>3.3209740974084211E-3</v>
      </c>
      <c r="CQ101" s="347">
        <v>1.8398386936070107E-3</v>
      </c>
      <c r="CR101" s="347">
        <v>8.1114878224582184E-3</v>
      </c>
      <c r="CS101" s="347">
        <v>5.089664819043938E-4</v>
      </c>
      <c r="CT101" s="347">
        <v>1.9382445279150754E-3</v>
      </c>
      <c r="CU101" s="347">
        <v>8.1227449088450542E-3</v>
      </c>
      <c r="CV101" s="347">
        <v>1.8142493627071116E-2</v>
      </c>
      <c r="CW101" s="347">
        <v>8.2757682370809436E-4</v>
      </c>
      <c r="CX101" s="347">
        <v>1.9040756576516023E-3</v>
      </c>
      <c r="CY101" s="347">
        <v>1.6479376302695106E-2</v>
      </c>
      <c r="CZ101" s="347">
        <v>4.892698214712281E-3</v>
      </c>
      <c r="DA101" s="347">
        <v>1.2909043104232446E-2</v>
      </c>
      <c r="DB101" s="347">
        <v>2.205857570505429E-2</v>
      </c>
      <c r="DC101" s="347">
        <v>9.3008332660991476E-3</v>
      </c>
      <c r="DD101" s="347">
        <v>5.0342282233778388E-3</v>
      </c>
      <c r="DE101" s="347">
        <v>1.0892818157430244E-2</v>
      </c>
      <c r="DF101" s="347">
        <v>0</v>
      </c>
      <c r="DG101" s="347">
        <v>4.5890155128653484E-3</v>
      </c>
      <c r="DH101" s="347">
        <v>7.4247701584213375E-3</v>
      </c>
    </row>
    <row r="102" spans="2:112" x14ac:dyDescent="0.15">
      <c r="B102" s="10" t="s">
        <v>240</v>
      </c>
      <c r="C102" s="442" t="s">
        <v>978</v>
      </c>
      <c r="D102" s="347">
        <v>1.6282674528586446E-2</v>
      </c>
      <c r="E102" s="347">
        <v>4.758452257594096E-3</v>
      </c>
      <c r="F102" s="347">
        <v>2.6870802912813924E-2</v>
      </c>
      <c r="G102" s="347">
        <v>3.9929219037889707E-3</v>
      </c>
      <c r="H102" s="347">
        <v>6.901041544784928E-4</v>
      </c>
      <c r="I102" s="347">
        <v>7.8370714101572564E-3</v>
      </c>
      <c r="J102" s="347">
        <v>2.9517453798767967E-3</v>
      </c>
      <c r="K102" s="347">
        <v>2.0984502457710714E-3</v>
      </c>
      <c r="L102" s="347">
        <v>2.9495523547103573E-3</v>
      </c>
      <c r="M102" s="347">
        <v>8.2465752341908804E-4</v>
      </c>
      <c r="N102" s="347">
        <v>0</v>
      </c>
      <c r="O102" s="347">
        <v>4.2374509314759314E-3</v>
      </c>
      <c r="P102" s="347">
        <v>1.7451522813803745E-3</v>
      </c>
      <c r="Q102" s="347">
        <v>2.7198740509086507E-3</v>
      </c>
      <c r="R102" s="347">
        <v>7.8349000024250878E-4</v>
      </c>
      <c r="S102" s="347">
        <v>9.8347384122364229E-4</v>
      </c>
      <c r="T102" s="347">
        <v>8.3838826617024461E-4</v>
      </c>
      <c r="U102" s="347">
        <v>1.0171100186060239E-3</v>
      </c>
      <c r="V102" s="347">
        <v>6.4869441713099529E-3</v>
      </c>
      <c r="W102" s="347">
        <v>7.2245489795838462E-3</v>
      </c>
      <c r="X102" s="347">
        <v>0</v>
      </c>
      <c r="Y102" s="347">
        <v>5.1971655375480756E-3</v>
      </c>
      <c r="Z102" s="347">
        <v>1.8284550251792613E-3</v>
      </c>
      <c r="AA102" s="347">
        <v>2.4694572056756371E-3</v>
      </c>
      <c r="AB102" s="347">
        <v>2.7640816053890517E-3</v>
      </c>
      <c r="AC102" s="347">
        <v>1.6958999019730601E-3</v>
      </c>
      <c r="AD102" s="347">
        <v>6.2078751330258959E-4</v>
      </c>
      <c r="AE102" s="347">
        <v>4.9826502779408213E-3</v>
      </c>
      <c r="AF102" s="347">
        <v>3.875625831018247E-3</v>
      </c>
      <c r="AG102" s="347">
        <v>8.0376564719692855E-3</v>
      </c>
      <c r="AH102" s="347">
        <v>4.4016865868407003E-3</v>
      </c>
      <c r="AI102" s="347">
        <v>1.7201985450534443E-3</v>
      </c>
      <c r="AJ102" s="347">
        <v>3.8904986907916119E-3</v>
      </c>
      <c r="AK102" s="347">
        <v>2.7442684809330514E-3</v>
      </c>
      <c r="AL102" s="347">
        <v>3.1238266523383384E-3</v>
      </c>
      <c r="AM102" s="347">
        <v>1.772732655129021E-2</v>
      </c>
      <c r="AN102" s="347">
        <v>1.801373241037731E-3</v>
      </c>
      <c r="AO102" s="347">
        <v>3.7874677430027128E-3</v>
      </c>
      <c r="AP102" s="347">
        <v>1.6954004007310038E-3</v>
      </c>
      <c r="AQ102" s="347">
        <v>2.5875115949812039E-3</v>
      </c>
      <c r="AR102" s="347">
        <v>2.0457122200496229E-3</v>
      </c>
      <c r="AS102" s="347">
        <v>3.5866789085103475E-3</v>
      </c>
      <c r="AT102" s="347">
        <v>4.2439664442296418E-3</v>
      </c>
      <c r="AU102" s="347">
        <v>1.9316137835706502E-3</v>
      </c>
      <c r="AV102" s="347">
        <v>4.040775953794741E-3</v>
      </c>
      <c r="AW102" s="347">
        <v>1.8211003135113707E-3</v>
      </c>
      <c r="AX102" s="347">
        <v>6.9463971799326981E-3</v>
      </c>
      <c r="AY102" s="347">
        <v>3.5616321291140254E-3</v>
      </c>
      <c r="AZ102" s="347">
        <v>2.4263130246146053E-3</v>
      </c>
      <c r="BA102" s="347">
        <v>8.1641952571721507E-4</v>
      </c>
      <c r="BB102" s="347">
        <v>1.0177393895867979E-3</v>
      </c>
      <c r="BC102" s="347">
        <v>1.8076953069347521E-3</v>
      </c>
      <c r="BD102" s="347">
        <v>9.9475732424850129E-4</v>
      </c>
      <c r="BE102" s="347">
        <v>1.5441965955290684E-3</v>
      </c>
      <c r="BF102" s="347">
        <v>0</v>
      </c>
      <c r="BG102" s="347">
        <v>3.3233632436025259E-3</v>
      </c>
      <c r="BH102" s="347">
        <v>2.4190515889441436E-3</v>
      </c>
      <c r="BI102" s="347">
        <v>1.2756031780742038E-3</v>
      </c>
      <c r="BJ102" s="347">
        <v>1.9252139788275742E-3</v>
      </c>
      <c r="BK102" s="347">
        <v>1.3113791337222979E-3</v>
      </c>
      <c r="BL102" s="347">
        <v>5.0851871791519681E-4</v>
      </c>
      <c r="BM102" s="347">
        <v>2.2189996207565709E-3</v>
      </c>
      <c r="BN102" s="347">
        <v>3.7154662018207942E-3</v>
      </c>
      <c r="BO102" s="347">
        <v>2.9177379250299924E-3</v>
      </c>
      <c r="BP102" s="347">
        <v>3.1019776545308897E-3</v>
      </c>
      <c r="BQ102" s="347">
        <v>3.5387043176162876E-2</v>
      </c>
      <c r="BR102" s="347">
        <v>6.0793894948760522E-4</v>
      </c>
      <c r="BS102" s="347">
        <v>1.2936586616845486E-2</v>
      </c>
      <c r="BT102" s="347">
        <v>9.4073375406640101E-3</v>
      </c>
      <c r="BU102" s="347">
        <v>1.7196780395145256E-4</v>
      </c>
      <c r="BV102" s="347">
        <v>1.2895737886432102E-3</v>
      </c>
      <c r="BW102" s="347">
        <v>1.8271722500299474E-4</v>
      </c>
      <c r="BX102" s="347">
        <v>2.2757800843413608E-4</v>
      </c>
      <c r="BY102" s="347">
        <v>0</v>
      </c>
      <c r="BZ102" s="347">
        <v>7.6244380411376214E-4</v>
      </c>
      <c r="CA102" s="347">
        <v>3.0219010944400521E-2</v>
      </c>
      <c r="CB102" s="347">
        <v>0.19766751505104324</v>
      </c>
      <c r="CC102" s="347">
        <v>4.0129409568842155E-4</v>
      </c>
      <c r="CD102" s="347">
        <v>1.8534116138149096E-3</v>
      </c>
      <c r="CE102" s="347">
        <v>2.2723925347697097E-3</v>
      </c>
      <c r="CF102" s="347">
        <v>2.7462105593033036E-3</v>
      </c>
      <c r="CG102" s="347">
        <v>1.2775249904927828E-2</v>
      </c>
      <c r="CH102" s="347">
        <v>1.018353149568482E-3</v>
      </c>
      <c r="CI102" s="347">
        <v>3.8497424947167591E-3</v>
      </c>
      <c r="CJ102" s="347">
        <v>1.8727627341236387E-3</v>
      </c>
      <c r="CK102" s="347">
        <v>3.8350906356380563E-3</v>
      </c>
      <c r="CL102" s="347">
        <v>1.980109692867109E-3</v>
      </c>
      <c r="CM102" s="347">
        <v>1.6433799102560103E-3</v>
      </c>
      <c r="CN102" s="347">
        <v>1.3055353101282644E-2</v>
      </c>
      <c r="CO102" s="347">
        <v>9.2876223319494574E-4</v>
      </c>
      <c r="CP102" s="347">
        <v>9.3095996848213368E-3</v>
      </c>
      <c r="CQ102" s="347">
        <v>9.5541250426347537E-4</v>
      </c>
      <c r="CR102" s="347">
        <v>8.5193075130009718E-3</v>
      </c>
      <c r="CS102" s="347">
        <v>5.1842133013761411E-3</v>
      </c>
      <c r="CT102" s="347">
        <v>2.1369304446261081E-3</v>
      </c>
      <c r="CU102" s="347">
        <v>4.6301140880768109E-3</v>
      </c>
      <c r="CV102" s="347">
        <v>5.0874726013849479E-2</v>
      </c>
      <c r="CW102" s="347">
        <v>5.8533757473849845E-4</v>
      </c>
      <c r="CX102" s="347">
        <v>2.7242809606634246E-2</v>
      </c>
      <c r="CY102" s="347">
        <v>1.2873821781807689E-3</v>
      </c>
      <c r="CZ102" s="347">
        <v>7.370158617542766E-4</v>
      </c>
      <c r="DA102" s="347">
        <v>7.1806637646156565E-4</v>
      </c>
      <c r="DB102" s="347">
        <v>2.2870283083905878E-3</v>
      </c>
      <c r="DC102" s="347">
        <v>1.9331548343881283E-3</v>
      </c>
      <c r="DD102" s="347">
        <v>7.6985199218071898E-4</v>
      </c>
      <c r="DE102" s="347">
        <v>6.6265562989850592E-4</v>
      </c>
      <c r="DF102" s="347">
        <v>0</v>
      </c>
      <c r="DG102" s="347">
        <v>8.8385131411268341E-4</v>
      </c>
      <c r="DH102" s="347">
        <v>8.5867705356915784E-3</v>
      </c>
    </row>
    <row r="103" spans="2:112" x14ac:dyDescent="0.15">
      <c r="B103" s="674" t="s">
        <v>241</v>
      </c>
      <c r="C103" s="677" t="s">
        <v>979</v>
      </c>
      <c r="D103" s="676">
        <v>5.1014512581553208E-4</v>
      </c>
      <c r="E103" s="676">
        <v>7.1466839230775931E-4</v>
      </c>
      <c r="F103" s="676">
        <v>9.7093797519763499E-3</v>
      </c>
      <c r="G103" s="676">
        <v>2.3107186943223208E-5</v>
      </c>
      <c r="H103" s="676">
        <v>6.4784141785631045E-3</v>
      </c>
      <c r="I103" s="676">
        <v>3.2018561484918794E-2</v>
      </c>
      <c r="J103" s="676">
        <v>5.5612594113620805E-3</v>
      </c>
      <c r="K103" s="676">
        <v>1.0550213126471414E-2</v>
      </c>
      <c r="L103" s="676">
        <v>9.8263010178920775E-3</v>
      </c>
      <c r="M103" s="676">
        <v>1.3278830409048574E-3</v>
      </c>
      <c r="N103" s="676">
        <v>0</v>
      </c>
      <c r="O103" s="676">
        <v>6.8499992572166523E-3</v>
      </c>
      <c r="P103" s="676">
        <v>2.8985909315493413E-2</v>
      </c>
      <c r="Q103" s="676">
        <v>3.3843905347368743E-3</v>
      </c>
      <c r="R103" s="676">
        <v>2.550819586503825E-2</v>
      </c>
      <c r="S103" s="676">
        <v>4.7762915792392332E-3</v>
      </c>
      <c r="T103" s="676">
        <v>4.7903071498517609E-3</v>
      </c>
      <c r="U103" s="676">
        <v>1.9065387297554595E-2</v>
      </c>
      <c r="V103" s="676">
        <v>1.3328963181470557E-2</v>
      </c>
      <c r="W103" s="676">
        <v>1.1369642929391143E-2</v>
      </c>
      <c r="X103" s="676">
        <v>0</v>
      </c>
      <c r="Y103" s="676">
        <v>6.5181656652931429E-3</v>
      </c>
      <c r="Z103" s="676">
        <v>5.6386512589419579E-3</v>
      </c>
      <c r="AA103" s="676">
        <v>8.6083138641955635E-3</v>
      </c>
      <c r="AB103" s="676">
        <v>9.7124033714970689E-3</v>
      </c>
      <c r="AC103" s="676">
        <v>1.4268390767644567E-2</v>
      </c>
      <c r="AD103" s="676">
        <v>1.5076268180205746E-3</v>
      </c>
      <c r="AE103" s="676">
        <v>7.1038911714946659E-3</v>
      </c>
      <c r="AF103" s="676">
        <v>1.8531258250361123E-2</v>
      </c>
      <c r="AG103" s="676">
        <v>1.1205392488055483E-2</v>
      </c>
      <c r="AH103" s="676">
        <v>2.0079971236503492E-2</v>
      </c>
      <c r="AI103" s="676">
        <v>1.1214118759356042E-2</v>
      </c>
      <c r="AJ103" s="676">
        <v>2.9432623009787606E-2</v>
      </c>
      <c r="AK103" s="676">
        <v>4.4594362815162086E-3</v>
      </c>
      <c r="AL103" s="676">
        <v>1.4518614075581538E-2</v>
      </c>
      <c r="AM103" s="676">
        <v>1.7676024263595925E-2</v>
      </c>
      <c r="AN103" s="676">
        <v>3.8231086455422134E-3</v>
      </c>
      <c r="AO103" s="676">
        <v>1.6407066763713358E-2</v>
      </c>
      <c r="AP103" s="676">
        <v>1.5720985534051126E-2</v>
      </c>
      <c r="AQ103" s="676">
        <v>6.8552783609171835E-3</v>
      </c>
      <c r="AR103" s="676">
        <v>7.7843868614338061E-3</v>
      </c>
      <c r="AS103" s="676">
        <v>8.2038481658345212E-3</v>
      </c>
      <c r="AT103" s="676">
        <v>1.4737423379567625E-2</v>
      </c>
      <c r="AU103" s="676">
        <v>1.9923089873204618E-2</v>
      </c>
      <c r="AV103" s="676">
        <v>2.066323107844811E-2</v>
      </c>
      <c r="AW103" s="676">
        <v>1.3881594842614977E-2</v>
      </c>
      <c r="AX103" s="676">
        <v>2.8567325460385755E-2</v>
      </c>
      <c r="AY103" s="676">
        <v>1.1998183237540335E-2</v>
      </c>
      <c r="AZ103" s="676">
        <v>1.7247325197752069E-2</v>
      </c>
      <c r="BA103" s="676">
        <v>7.7844652452106556E-3</v>
      </c>
      <c r="BB103" s="676">
        <v>4.0978412403362766E-3</v>
      </c>
      <c r="BC103" s="676">
        <v>2.6536335366634103E-2</v>
      </c>
      <c r="BD103" s="676">
        <v>5.7204065215106887E-3</v>
      </c>
      <c r="BE103" s="676">
        <v>1.2932646487555948E-2</v>
      </c>
      <c r="BF103" s="676">
        <v>0</v>
      </c>
      <c r="BG103" s="676">
        <v>1.4290461947490861E-2</v>
      </c>
      <c r="BH103" s="676">
        <v>1.2475477907525841E-2</v>
      </c>
      <c r="BI103" s="676">
        <v>1.0514614767840222E-2</v>
      </c>
      <c r="BJ103" s="676">
        <v>3.3531083910254146E-2</v>
      </c>
      <c r="BK103" s="676">
        <v>1.1058296308284213E-2</v>
      </c>
      <c r="BL103" s="676">
        <v>5.4176801870195962E-3</v>
      </c>
      <c r="BM103" s="676">
        <v>4.922341198741767E-2</v>
      </c>
      <c r="BN103" s="676">
        <v>2.0638195015362397E-2</v>
      </c>
      <c r="BO103" s="676">
        <v>7.9178842886708831E-2</v>
      </c>
      <c r="BP103" s="676">
        <v>3.2118659024496607E-2</v>
      </c>
      <c r="BQ103" s="676">
        <v>0.12470112173754044</v>
      </c>
      <c r="BR103" s="676">
        <v>1.7396524361091296E-2</v>
      </c>
      <c r="BS103" s="676">
        <v>0.14542758028340211</v>
      </c>
      <c r="BT103" s="676">
        <v>3.867765351786788E-2</v>
      </c>
      <c r="BU103" s="676">
        <v>2.4119966299402232E-2</v>
      </c>
      <c r="BV103" s="676">
        <v>6.912567714236896E-2</v>
      </c>
      <c r="BW103" s="676">
        <v>2.5301913046818572E-2</v>
      </c>
      <c r="BX103" s="676">
        <v>2.076716790797984E-2</v>
      </c>
      <c r="BY103" s="676">
        <v>9.7731245327576516E-4</v>
      </c>
      <c r="BZ103" s="676">
        <v>1.5527065037830263E-2</v>
      </c>
      <c r="CA103" s="676">
        <v>8.1827574469294107E-3</v>
      </c>
      <c r="CB103" s="676">
        <v>6.0240256015999427E-4</v>
      </c>
      <c r="CC103" s="676">
        <v>3.8001617619610527E-3</v>
      </c>
      <c r="CD103" s="676">
        <v>5.6462231946848834E-3</v>
      </c>
      <c r="CE103" s="676">
        <v>8.689797378332316E-3</v>
      </c>
      <c r="CF103" s="676">
        <v>5.7591487336328913E-2</v>
      </c>
      <c r="CG103" s="676">
        <v>0.21355073648026787</v>
      </c>
      <c r="CH103" s="676">
        <v>5.9359162003624066E-3</v>
      </c>
      <c r="CI103" s="676">
        <v>8.4720100082668698E-2</v>
      </c>
      <c r="CJ103" s="676">
        <v>3.5117454336249361E-2</v>
      </c>
      <c r="CK103" s="676">
        <v>5.6919999557878735E-2</v>
      </c>
      <c r="CL103" s="676">
        <v>0.13514025628307469</v>
      </c>
      <c r="CM103" s="676">
        <v>2.7985537438424402E-2</v>
      </c>
      <c r="CN103" s="676">
        <v>8.9944201911054927E-2</v>
      </c>
      <c r="CO103" s="676">
        <v>3.51084246223606E-2</v>
      </c>
      <c r="CP103" s="676">
        <v>0.17709983825316053</v>
      </c>
      <c r="CQ103" s="676">
        <v>1.98651649843937E-2</v>
      </c>
      <c r="CR103" s="676">
        <v>7.538936470398476E-2</v>
      </c>
      <c r="CS103" s="676">
        <v>3.6429925414273472E-2</v>
      </c>
      <c r="CT103" s="676">
        <v>2.0021199364577073E-2</v>
      </c>
      <c r="CU103" s="676">
        <v>9.5434664927146251E-2</v>
      </c>
      <c r="CV103" s="676">
        <v>7.4402148802473186E-2</v>
      </c>
      <c r="CW103" s="676">
        <v>2.5179867818412253E-2</v>
      </c>
      <c r="CX103" s="676">
        <v>1.5811073604475843E-2</v>
      </c>
      <c r="CY103" s="676">
        <v>9.496974399711372E-2</v>
      </c>
      <c r="CZ103" s="676">
        <v>2.1539029298973111E-2</v>
      </c>
      <c r="DA103" s="676">
        <v>1.0447399709366331E-2</v>
      </c>
      <c r="DB103" s="676">
        <v>2.8378607489053822E-2</v>
      </c>
      <c r="DC103" s="676">
        <v>1.6010867546152361E-2</v>
      </c>
      <c r="DD103" s="676">
        <v>1.2071077968898987E-2</v>
      </c>
      <c r="DE103" s="676">
        <v>1.6905002779449101E-2</v>
      </c>
      <c r="DF103" s="676">
        <v>0</v>
      </c>
      <c r="DG103" s="676">
        <v>1.4486875445378201E-2</v>
      </c>
      <c r="DH103" s="676">
        <v>3.714967694951353E-2</v>
      </c>
    </row>
    <row r="104" spans="2:112" x14ac:dyDescent="0.15">
      <c r="B104" s="12" t="s">
        <v>242</v>
      </c>
      <c r="C104" s="7" t="s">
        <v>980</v>
      </c>
      <c r="D104" s="673">
        <v>0</v>
      </c>
      <c r="E104" s="673">
        <v>0</v>
      </c>
      <c r="F104" s="673">
        <v>0</v>
      </c>
      <c r="G104" s="673">
        <v>0</v>
      </c>
      <c r="H104" s="673">
        <v>0</v>
      </c>
      <c r="I104" s="673">
        <v>0</v>
      </c>
      <c r="J104" s="673">
        <v>0</v>
      </c>
      <c r="K104" s="673">
        <v>0</v>
      </c>
      <c r="L104" s="673">
        <v>0</v>
      </c>
      <c r="M104" s="673">
        <v>0</v>
      </c>
      <c r="N104" s="673">
        <v>0</v>
      </c>
      <c r="O104" s="673">
        <v>0</v>
      </c>
      <c r="P104" s="673">
        <v>0</v>
      </c>
      <c r="Q104" s="673">
        <v>0</v>
      </c>
      <c r="R104" s="673">
        <v>0</v>
      </c>
      <c r="S104" s="673">
        <v>0</v>
      </c>
      <c r="T104" s="673">
        <v>0</v>
      </c>
      <c r="U104" s="673">
        <v>0</v>
      </c>
      <c r="V104" s="673">
        <v>0</v>
      </c>
      <c r="W104" s="673">
        <v>0</v>
      </c>
      <c r="X104" s="673">
        <v>0</v>
      </c>
      <c r="Y104" s="673">
        <v>0</v>
      </c>
      <c r="Z104" s="673">
        <v>0</v>
      </c>
      <c r="AA104" s="673">
        <v>0</v>
      </c>
      <c r="AB104" s="673">
        <v>0</v>
      </c>
      <c r="AC104" s="673">
        <v>0</v>
      </c>
      <c r="AD104" s="673">
        <v>0</v>
      </c>
      <c r="AE104" s="673">
        <v>0</v>
      </c>
      <c r="AF104" s="673">
        <v>0</v>
      </c>
      <c r="AG104" s="673">
        <v>0</v>
      </c>
      <c r="AH104" s="673">
        <v>0</v>
      </c>
      <c r="AI104" s="673">
        <v>0</v>
      </c>
      <c r="AJ104" s="673">
        <v>0</v>
      </c>
      <c r="AK104" s="673">
        <v>0</v>
      </c>
      <c r="AL104" s="673">
        <v>0</v>
      </c>
      <c r="AM104" s="673">
        <v>0</v>
      </c>
      <c r="AN104" s="673">
        <v>0</v>
      </c>
      <c r="AO104" s="673">
        <v>0</v>
      </c>
      <c r="AP104" s="673">
        <v>0</v>
      </c>
      <c r="AQ104" s="673">
        <v>0</v>
      </c>
      <c r="AR104" s="673">
        <v>0</v>
      </c>
      <c r="AS104" s="673">
        <v>0</v>
      </c>
      <c r="AT104" s="673">
        <v>0</v>
      </c>
      <c r="AU104" s="673">
        <v>0</v>
      </c>
      <c r="AV104" s="673">
        <v>0</v>
      </c>
      <c r="AW104" s="673">
        <v>0</v>
      </c>
      <c r="AX104" s="673">
        <v>0</v>
      </c>
      <c r="AY104" s="673">
        <v>0</v>
      </c>
      <c r="AZ104" s="673">
        <v>0</v>
      </c>
      <c r="BA104" s="673">
        <v>0</v>
      </c>
      <c r="BB104" s="673">
        <v>0</v>
      </c>
      <c r="BC104" s="673">
        <v>0</v>
      </c>
      <c r="BD104" s="673">
        <v>0</v>
      </c>
      <c r="BE104" s="673">
        <v>0</v>
      </c>
      <c r="BF104" s="673">
        <v>0</v>
      </c>
      <c r="BG104" s="673">
        <v>0</v>
      </c>
      <c r="BH104" s="673">
        <v>0</v>
      </c>
      <c r="BI104" s="673">
        <v>0</v>
      </c>
      <c r="BJ104" s="673">
        <v>0</v>
      </c>
      <c r="BK104" s="673">
        <v>0</v>
      </c>
      <c r="BL104" s="673">
        <v>0</v>
      </c>
      <c r="BM104" s="673">
        <v>0</v>
      </c>
      <c r="BN104" s="673">
        <v>0</v>
      </c>
      <c r="BO104" s="673">
        <v>0</v>
      </c>
      <c r="BP104" s="673">
        <v>0</v>
      </c>
      <c r="BQ104" s="673">
        <v>0</v>
      </c>
      <c r="BR104" s="673">
        <v>0</v>
      </c>
      <c r="BS104" s="673">
        <v>0</v>
      </c>
      <c r="BT104" s="673">
        <v>0</v>
      </c>
      <c r="BU104" s="673">
        <v>0</v>
      </c>
      <c r="BV104" s="673">
        <v>0</v>
      </c>
      <c r="BW104" s="673">
        <v>0</v>
      </c>
      <c r="BX104" s="673">
        <v>0</v>
      </c>
      <c r="BY104" s="673">
        <v>0</v>
      </c>
      <c r="BZ104" s="673">
        <v>0</v>
      </c>
      <c r="CA104" s="673">
        <v>0</v>
      </c>
      <c r="CB104" s="673">
        <v>0</v>
      </c>
      <c r="CC104" s="673">
        <v>0</v>
      </c>
      <c r="CD104" s="673">
        <v>0</v>
      </c>
      <c r="CE104" s="673">
        <v>0</v>
      </c>
      <c r="CF104" s="673">
        <v>0</v>
      </c>
      <c r="CG104" s="673">
        <v>0</v>
      </c>
      <c r="CH104" s="673">
        <v>0</v>
      </c>
      <c r="CI104" s="673">
        <v>0</v>
      </c>
      <c r="CJ104" s="673">
        <v>0</v>
      </c>
      <c r="CK104" s="673">
        <v>0</v>
      </c>
      <c r="CL104" s="673">
        <v>0</v>
      </c>
      <c r="CM104" s="673">
        <v>0</v>
      </c>
      <c r="CN104" s="673">
        <v>0</v>
      </c>
      <c r="CO104" s="673">
        <v>0</v>
      </c>
      <c r="CP104" s="673">
        <v>0</v>
      </c>
      <c r="CQ104" s="673">
        <v>0</v>
      </c>
      <c r="CR104" s="673">
        <v>0</v>
      </c>
      <c r="CS104" s="673">
        <v>0</v>
      </c>
      <c r="CT104" s="673">
        <v>0</v>
      </c>
      <c r="CU104" s="673">
        <v>0</v>
      </c>
      <c r="CV104" s="673">
        <v>0</v>
      </c>
      <c r="CW104" s="673">
        <v>0</v>
      </c>
      <c r="CX104" s="673">
        <v>0</v>
      </c>
      <c r="CY104" s="673">
        <v>0</v>
      </c>
      <c r="CZ104" s="673">
        <v>0</v>
      </c>
      <c r="DA104" s="673">
        <v>0</v>
      </c>
      <c r="DB104" s="673">
        <v>0</v>
      </c>
      <c r="DC104" s="673">
        <v>0</v>
      </c>
      <c r="DD104" s="673">
        <v>0</v>
      </c>
      <c r="DE104" s="673">
        <v>0</v>
      </c>
      <c r="DF104" s="673">
        <v>0</v>
      </c>
      <c r="DG104" s="673">
        <v>0</v>
      </c>
      <c r="DH104" s="673">
        <v>0</v>
      </c>
    </row>
    <row r="105" spans="2:112" x14ac:dyDescent="0.15">
      <c r="B105" s="10" t="s">
        <v>243</v>
      </c>
      <c r="C105" s="442" t="s">
        <v>981</v>
      </c>
      <c r="D105" s="347">
        <v>0</v>
      </c>
      <c r="E105" s="347">
        <v>0</v>
      </c>
      <c r="F105" s="347">
        <v>0</v>
      </c>
      <c r="G105" s="347">
        <v>0</v>
      </c>
      <c r="H105" s="347">
        <v>0</v>
      </c>
      <c r="I105" s="347">
        <v>0</v>
      </c>
      <c r="J105" s="347">
        <v>0</v>
      </c>
      <c r="K105" s="347">
        <v>0</v>
      </c>
      <c r="L105" s="347">
        <v>0</v>
      </c>
      <c r="M105" s="347">
        <v>0</v>
      </c>
      <c r="N105" s="347">
        <v>0</v>
      </c>
      <c r="O105" s="347">
        <v>0</v>
      </c>
      <c r="P105" s="347">
        <v>0</v>
      </c>
      <c r="Q105" s="347">
        <v>0</v>
      </c>
      <c r="R105" s="347">
        <v>0</v>
      </c>
      <c r="S105" s="347">
        <v>0</v>
      </c>
      <c r="T105" s="347">
        <v>0</v>
      </c>
      <c r="U105" s="347">
        <v>0</v>
      </c>
      <c r="V105" s="347">
        <v>0</v>
      </c>
      <c r="W105" s="347">
        <v>0</v>
      </c>
      <c r="X105" s="347">
        <v>0</v>
      </c>
      <c r="Y105" s="347">
        <v>0</v>
      </c>
      <c r="Z105" s="347">
        <v>0</v>
      </c>
      <c r="AA105" s="347">
        <v>0</v>
      </c>
      <c r="AB105" s="347">
        <v>0</v>
      </c>
      <c r="AC105" s="347">
        <v>0</v>
      </c>
      <c r="AD105" s="347">
        <v>0</v>
      </c>
      <c r="AE105" s="347">
        <v>0</v>
      </c>
      <c r="AF105" s="347">
        <v>0</v>
      </c>
      <c r="AG105" s="347">
        <v>0</v>
      </c>
      <c r="AH105" s="347">
        <v>0</v>
      </c>
      <c r="AI105" s="347">
        <v>0</v>
      </c>
      <c r="AJ105" s="347">
        <v>0</v>
      </c>
      <c r="AK105" s="347">
        <v>0</v>
      </c>
      <c r="AL105" s="347">
        <v>0</v>
      </c>
      <c r="AM105" s="347">
        <v>0</v>
      </c>
      <c r="AN105" s="347">
        <v>0</v>
      </c>
      <c r="AO105" s="347">
        <v>0</v>
      </c>
      <c r="AP105" s="347">
        <v>0</v>
      </c>
      <c r="AQ105" s="347">
        <v>0</v>
      </c>
      <c r="AR105" s="347">
        <v>0</v>
      </c>
      <c r="AS105" s="347">
        <v>0</v>
      </c>
      <c r="AT105" s="347">
        <v>0</v>
      </c>
      <c r="AU105" s="347">
        <v>0</v>
      </c>
      <c r="AV105" s="347">
        <v>0</v>
      </c>
      <c r="AW105" s="347">
        <v>0</v>
      </c>
      <c r="AX105" s="347">
        <v>0</v>
      </c>
      <c r="AY105" s="347">
        <v>0</v>
      </c>
      <c r="AZ105" s="347">
        <v>0</v>
      </c>
      <c r="BA105" s="347">
        <v>0</v>
      </c>
      <c r="BB105" s="347">
        <v>0</v>
      </c>
      <c r="BC105" s="347">
        <v>0</v>
      </c>
      <c r="BD105" s="347">
        <v>0</v>
      </c>
      <c r="BE105" s="347">
        <v>0</v>
      </c>
      <c r="BF105" s="347">
        <v>0</v>
      </c>
      <c r="BG105" s="347">
        <v>0</v>
      </c>
      <c r="BH105" s="347">
        <v>0</v>
      </c>
      <c r="BI105" s="347">
        <v>0</v>
      </c>
      <c r="BJ105" s="347">
        <v>0</v>
      </c>
      <c r="BK105" s="347">
        <v>0</v>
      </c>
      <c r="BL105" s="347">
        <v>0</v>
      </c>
      <c r="BM105" s="347">
        <v>0</v>
      </c>
      <c r="BN105" s="347">
        <v>0</v>
      </c>
      <c r="BO105" s="347">
        <v>0</v>
      </c>
      <c r="BP105" s="347">
        <v>0</v>
      </c>
      <c r="BQ105" s="347">
        <v>0</v>
      </c>
      <c r="BR105" s="347">
        <v>0</v>
      </c>
      <c r="BS105" s="347">
        <v>0</v>
      </c>
      <c r="BT105" s="347">
        <v>0</v>
      </c>
      <c r="BU105" s="347">
        <v>0</v>
      </c>
      <c r="BV105" s="347">
        <v>0</v>
      </c>
      <c r="BW105" s="347">
        <v>0</v>
      </c>
      <c r="BX105" s="347">
        <v>0</v>
      </c>
      <c r="BY105" s="347">
        <v>0</v>
      </c>
      <c r="BZ105" s="347">
        <v>0</v>
      </c>
      <c r="CA105" s="347">
        <v>0</v>
      </c>
      <c r="CB105" s="347">
        <v>0</v>
      </c>
      <c r="CC105" s="347">
        <v>0</v>
      </c>
      <c r="CD105" s="347">
        <v>0</v>
      </c>
      <c r="CE105" s="347">
        <v>0</v>
      </c>
      <c r="CF105" s="347">
        <v>0</v>
      </c>
      <c r="CG105" s="347">
        <v>0</v>
      </c>
      <c r="CH105" s="347">
        <v>0</v>
      </c>
      <c r="CI105" s="347">
        <v>0</v>
      </c>
      <c r="CJ105" s="347">
        <v>0</v>
      </c>
      <c r="CK105" s="347">
        <v>0</v>
      </c>
      <c r="CL105" s="347">
        <v>0</v>
      </c>
      <c r="CM105" s="347">
        <v>0</v>
      </c>
      <c r="CN105" s="347">
        <v>0</v>
      </c>
      <c r="CO105" s="347">
        <v>4.5648340047004269E-3</v>
      </c>
      <c r="CP105" s="347">
        <v>0</v>
      </c>
      <c r="CQ105" s="347">
        <v>0</v>
      </c>
      <c r="CR105" s="347">
        <v>0</v>
      </c>
      <c r="CS105" s="347">
        <v>0</v>
      </c>
      <c r="CT105" s="347">
        <v>0</v>
      </c>
      <c r="CU105" s="347">
        <v>0</v>
      </c>
      <c r="CV105" s="347">
        <v>0</v>
      </c>
      <c r="CW105" s="347">
        <v>0</v>
      </c>
      <c r="CX105" s="347">
        <v>0</v>
      </c>
      <c r="CY105" s="347">
        <v>0</v>
      </c>
      <c r="CZ105" s="347">
        <v>0</v>
      </c>
      <c r="DA105" s="347">
        <v>0</v>
      </c>
      <c r="DB105" s="347">
        <v>0</v>
      </c>
      <c r="DC105" s="347">
        <v>0</v>
      </c>
      <c r="DD105" s="347">
        <v>0</v>
      </c>
      <c r="DE105" s="347">
        <v>0</v>
      </c>
      <c r="DF105" s="347">
        <v>0</v>
      </c>
      <c r="DG105" s="347">
        <v>0</v>
      </c>
      <c r="DH105" s="347">
        <v>1.4167121550521264E-4</v>
      </c>
    </row>
    <row r="106" spans="2:112" x14ac:dyDescent="0.15">
      <c r="B106" s="10" t="s">
        <v>244</v>
      </c>
      <c r="C106" s="442" t="s">
        <v>982</v>
      </c>
      <c r="D106" s="347">
        <v>1.0198195656776743E-6</v>
      </c>
      <c r="E106" s="347">
        <v>0</v>
      </c>
      <c r="F106" s="347">
        <v>0</v>
      </c>
      <c r="G106" s="347">
        <v>1.9458683741661651E-6</v>
      </c>
      <c r="H106" s="347">
        <v>3.4165888963669023E-5</v>
      </c>
      <c r="I106" s="347">
        <v>0</v>
      </c>
      <c r="J106" s="347">
        <v>1.0694729637234771E-5</v>
      </c>
      <c r="K106" s="347">
        <v>1.258174894390553E-4</v>
      </c>
      <c r="L106" s="347">
        <v>1.1142753340016905E-4</v>
      </c>
      <c r="M106" s="347">
        <v>1.5281193724698756E-5</v>
      </c>
      <c r="N106" s="347">
        <v>0</v>
      </c>
      <c r="O106" s="347">
        <v>1.5777742829963572E-4</v>
      </c>
      <c r="P106" s="347">
        <v>9.8200595192486376E-5</v>
      </c>
      <c r="Q106" s="347">
        <v>9.8100573214803327E-5</v>
      </c>
      <c r="R106" s="347">
        <v>2.0519976196827612E-5</v>
      </c>
      <c r="S106" s="347">
        <v>4.3951106835373806E-5</v>
      </c>
      <c r="T106" s="347">
        <v>3.9440308220374409E-5</v>
      </c>
      <c r="U106" s="347">
        <v>4.2681003625715085E-5</v>
      </c>
      <c r="V106" s="347">
        <v>4.4384354856331257E-5</v>
      </c>
      <c r="W106" s="347">
        <v>7.6023842120993409E-5</v>
      </c>
      <c r="X106" s="347">
        <v>0</v>
      </c>
      <c r="Y106" s="347">
        <v>2.9824778108929592E-5</v>
      </c>
      <c r="Z106" s="347">
        <v>1.6891039493572854E-6</v>
      </c>
      <c r="AA106" s="347">
        <v>6.6580336657113512E-5</v>
      </c>
      <c r="AB106" s="347">
        <v>8.3496029582280258E-5</v>
      </c>
      <c r="AC106" s="347">
        <v>1.1506038978399104E-5</v>
      </c>
      <c r="AD106" s="347">
        <v>0</v>
      </c>
      <c r="AE106" s="347">
        <v>3.4526810068017813E-5</v>
      </c>
      <c r="AF106" s="347">
        <v>6.1815394505847739E-5</v>
      </c>
      <c r="AG106" s="347">
        <v>3.5373992798620998E-5</v>
      </c>
      <c r="AH106" s="347">
        <v>1.0895263828813614E-4</v>
      </c>
      <c r="AI106" s="347">
        <v>0</v>
      </c>
      <c r="AJ106" s="347">
        <v>8.892568436095113E-7</v>
      </c>
      <c r="AK106" s="347">
        <v>0</v>
      </c>
      <c r="AL106" s="347">
        <v>8.2391810724824308E-6</v>
      </c>
      <c r="AM106" s="347">
        <v>3.310787170968155E-5</v>
      </c>
      <c r="AN106" s="347">
        <v>2.448468482963906E-5</v>
      </c>
      <c r="AO106" s="347">
        <v>2.6467279825315954E-6</v>
      </c>
      <c r="AP106" s="347">
        <v>1.1009093511240285E-5</v>
      </c>
      <c r="AQ106" s="347">
        <v>6.102621686276424E-6</v>
      </c>
      <c r="AR106" s="347">
        <v>4.1078558635534596E-6</v>
      </c>
      <c r="AS106" s="347">
        <v>3.8643388080518509E-5</v>
      </c>
      <c r="AT106" s="347">
        <v>4.7554163221416064E-5</v>
      </c>
      <c r="AU106" s="347">
        <v>4.9619436642181837E-5</v>
      </c>
      <c r="AV106" s="347">
        <v>4.7472988315404297E-5</v>
      </c>
      <c r="AW106" s="347">
        <v>2.7488306619039558E-5</v>
      </c>
      <c r="AX106" s="347">
        <v>2.8006945593998242E-4</v>
      </c>
      <c r="AY106" s="347">
        <v>7.6414349348771147E-5</v>
      </c>
      <c r="AZ106" s="347">
        <v>8.503433497481094E-6</v>
      </c>
      <c r="BA106" s="347">
        <v>3.797300119614954E-5</v>
      </c>
      <c r="BB106" s="347">
        <v>7.6810519968814928E-6</v>
      </c>
      <c r="BC106" s="347">
        <v>1.9741849001835664E-6</v>
      </c>
      <c r="BD106" s="347">
        <v>8.5655979096408894E-5</v>
      </c>
      <c r="BE106" s="347">
        <v>0</v>
      </c>
      <c r="BF106" s="347">
        <v>0</v>
      </c>
      <c r="BG106" s="347">
        <v>0</v>
      </c>
      <c r="BH106" s="347">
        <v>6.2489433273673833E-5</v>
      </c>
      <c r="BI106" s="347">
        <v>0</v>
      </c>
      <c r="BJ106" s="347">
        <v>2.3818773628839441E-5</v>
      </c>
      <c r="BK106" s="347">
        <v>1.2346317543950389E-4</v>
      </c>
      <c r="BL106" s="347">
        <v>0</v>
      </c>
      <c r="BM106" s="347">
        <v>1.0688489130598294E-5</v>
      </c>
      <c r="BN106" s="347">
        <v>1.967162451791453E-5</v>
      </c>
      <c r="BO106" s="347">
        <v>7.2270843427464789E-5</v>
      </c>
      <c r="BP106" s="347">
        <v>2.8817064451405339E-5</v>
      </c>
      <c r="BQ106" s="347">
        <v>6.8608043756509014E-5</v>
      </c>
      <c r="BR106" s="347">
        <v>7.6374239885377534E-6</v>
      </c>
      <c r="BS106" s="347">
        <v>4.4773359374296279E-5</v>
      </c>
      <c r="BT106" s="347">
        <v>9.1308854141876477E-5</v>
      </c>
      <c r="BU106" s="347">
        <v>3.6756477180463144E-5</v>
      </c>
      <c r="BV106" s="347">
        <v>6.760720148776139E-5</v>
      </c>
      <c r="BW106" s="347">
        <v>5.2565951314831132E-5</v>
      </c>
      <c r="BX106" s="347">
        <v>3.392467206471594E-5</v>
      </c>
      <c r="BY106" s="347">
        <v>0</v>
      </c>
      <c r="BZ106" s="347">
        <v>1.8408553108332274E-3</v>
      </c>
      <c r="CA106" s="347">
        <v>5.4432424842275729E-5</v>
      </c>
      <c r="CB106" s="347">
        <v>1.3785590763913247E-5</v>
      </c>
      <c r="CC106" s="347">
        <v>7.8392334971691651E-5</v>
      </c>
      <c r="CD106" s="347">
        <v>1.5022061710629508E-4</v>
      </c>
      <c r="CE106" s="347">
        <v>2.1040671618238053E-5</v>
      </c>
      <c r="CF106" s="347">
        <v>4.0056267274265265E-5</v>
      </c>
      <c r="CG106" s="347">
        <v>9.3312783668907481E-5</v>
      </c>
      <c r="CH106" s="347">
        <v>3.2724058043687431E-4</v>
      </c>
      <c r="CI106" s="347">
        <v>4.8137827126334932E-4</v>
      </c>
      <c r="CJ106" s="347">
        <v>3.8548319445266398E-4</v>
      </c>
      <c r="CK106" s="347">
        <v>2.4441210870516536E-5</v>
      </c>
      <c r="CL106" s="347">
        <v>4.599678129583174E-4</v>
      </c>
      <c r="CM106" s="347">
        <v>8.4956552472307287E-4</v>
      </c>
      <c r="CN106" s="347">
        <v>1.5452747986316551E-4</v>
      </c>
      <c r="CO106" s="347">
        <v>2.1351383716599088E-4</v>
      </c>
      <c r="CP106" s="347">
        <v>4.2482467526896765E-5</v>
      </c>
      <c r="CQ106" s="347">
        <v>1.1143132848446712E-2</v>
      </c>
      <c r="CR106" s="347">
        <v>9.6144637606382522E-3</v>
      </c>
      <c r="CS106" s="347">
        <v>1.2335576566817273E-2</v>
      </c>
      <c r="CT106" s="347">
        <v>9.9037742968568817E-3</v>
      </c>
      <c r="CU106" s="347">
        <v>1.1778002767830651E-4</v>
      </c>
      <c r="CV106" s="347">
        <v>1.0338382873191676E-4</v>
      </c>
      <c r="CW106" s="347">
        <v>4.7353484444483883E-4</v>
      </c>
      <c r="CX106" s="347">
        <v>1.3107701247816749E-5</v>
      </c>
      <c r="CY106" s="347">
        <v>6.0524431535944224E-4</v>
      </c>
      <c r="CZ106" s="347">
        <v>1.0829591633850806E-2</v>
      </c>
      <c r="DA106" s="347">
        <v>1.9285578597893437E-3</v>
      </c>
      <c r="DB106" s="347">
        <v>1.5544489939322384E-2</v>
      </c>
      <c r="DC106" s="347">
        <v>5.8728279449042429E-5</v>
      </c>
      <c r="DD106" s="347">
        <v>3.7737842753956814E-4</v>
      </c>
      <c r="DE106" s="347">
        <v>4.1492981448764173E-3</v>
      </c>
      <c r="DF106" s="347">
        <v>0</v>
      </c>
      <c r="DG106" s="347">
        <v>1.4143745668384936E-3</v>
      </c>
      <c r="DH106" s="347">
        <v>1.4914773345670986E-3</v>
      </c>
    </row>
    <row r="107" spans="2:112" x14ac:dyDescent="0.15">
      <c r="B107" s="10" t="s">
        <v>245</v>
      </c>
      <c r="C107" s="442" t="s">
        <v>983</v>
      </c>
      <c r="D107" s="347">
        <v>0</v>
      </c>
      <c r="E107" s="347">
        <v>0</v>
      </c>
      <c r="F107" s="347">
        <v>0</v>
      </c>
      <c r="G107" s="347">
        <v>0</v>
      </c>
      <c r="H107" s="347">
        <v>0</v>
      </c>
      <c r="I107" s="347">
        <v>0</v>
      </c>
      <c r="J107" s="347">
        <v>0</v>
      </c>
      <c r="K107" s="347">
        <v>0</v>
      </c>
      <c r="L107" s="347">
        <v>0</v>
      </c>
      <c r="M107" s="347">
        <v>0</v>
      </c>
      <c r="N107" s="347">
        <v>0</v>
      </c>
      <c r="O107" s="347">
        <v>0</v>
      </c>
      <c r="P107" s="347">
        <v>0</v>
      </c>
      <c r="Q107" s="347">
        <v>0</v>
      </c>
      <c r="R107" s="347">
        <v>0</v>
      </c>
      <c r="S107" s="347">
        <v>0</v>
      </c>
      <c r="T107" s="347">
        <v>0</v>
      </c>
      <c r="U107" s="347">
        <v>0</v>
      </c>
      <c r="V107" s="347">
        <v>0</v>
      </c>
      <c r="W107" s="347">
        <v>0</v>
      </c>
      <c r="X107" s="347">
        <v>0</v>
      </c>
      <c r="Y107" s="347">
        <v>0</v>
      </c>
      <c r="Z107" s="347">
        <v>0</v>
      </c>
      <c r="AA107" s="347">
        <v>0</v>
      </c>
      <c r="AB107" s="347">
        <v>0</v>
      </c>
      <c r="AC107" s="347">
        <v>0</v>
      </c>
      <c r="AD107" s="347">
        <v>0</v>
      </c>
      <c r="AE107" s="347">
        <v>0</v>
      </c>
      <c r="AF107" s="347">
        <v>0</v>
      </c>
      <c r="AG107" s="347">
        <v>0</v>
      </c>
      <c r="AH107" s="347">
        <v>0</v>
      </c>
      <c r="AI107" s="347">
        <v>0</v>
      </c>
      <c r="AJ107" s="347">
        <v>0</v>
      </c>
      <c r="AK107" s="347">
        <v>0</v>
      </c>
      <c r="AL107" s="347">
        <v>0</v>
      </c>
      <c r="AM107" s="347">
        <v>0</v>
      </c>
      <c r="AN107" s="347">
        <v>0</v>
      </c>
      <c r="AO107" s="347">
        <v>0</v>
      </c>
      <c r="AP107" s="347">
        <v>0</v>
      </c>
      <c r="AQ107" s="347">
        <v>0</v>
      </c>
      <c r="AR107" s="347">
        <v>0</v>
      </c>
      <c r="AS107" s="347">
        <v>0</v>
      </c>
      <c r="AT107" s="347">
        <v>0</v>
      </c>
      <c r="AU107" s="347">
        <v>0</v>
      </c>
      <c r="AV107" s="347">
        <v>0</v>
      </c>
      <c r="AW107" s="347">
        <v>0</v>
      </c>
      <c r="AX107" s="347">
        <v>0</v>
      </c>
      <c r="AY107" s="347">
        <v>0</v>
      </c>
      <c r="AZ107" s="347">
        <v>0</v>
      </c>
      <c r="BA107" s="347">
        <v>0</v>
      </c>
      <c r="BB107" s="347">
        <v>0</v>
      </c>
      <c r="BC107" s="347">
        <v>0</v>
      </c>
      <c r="BD107" s="347">
        <v>0</v>
      </c>
      <c r="BE107" s="347">
        <v>0</v>
      </c>
      <c r="BF107" s="347">
        <v>0</v>
      </c>
      <c r="BG107" s="347">
        <v>0</v>
      </c>
      <c r="BH107" s="347">
        <v>0</v>
      </c>
      <c r="BI107" s="347">
        <v>0</v>
      </c>
      <c r="BJ107" s="347">
        <v>0</v>
      </c>
      <c r="BK107" s="347">
        <v>0</v>
      </c>
      <c r="BL107" s="347">
        <v>0</v>
      </c>
      <c r="BM107" s="347">
        <v>0</v>
      </c>
      <c r="BN107" s="347">
        <v>0</v>
      </c>
      <c r="BO107" s="347">
        <v>0</v>
      </c>
      <c r="BP107" s="347">
        <v>0</v>
      </c>
      <c r="BQ107" s="347">
        <v>0</v>
      </c>
      <c r="BR107" s="347">
        <v>0</v>
      </c>
      <c r="BS107" s="347">
        <v>0</v>
      </c>
      <c r="BT107" s="347">
        <v>0</v>
      </c>
      <c r="BU107" s="347">
        <v>6.6034363765767125E-6</v>
      </c>
      <c r="BV107" s="347">
        <v>0</v>
      </c>
      <c r="BW107" s="347">
        <v>0</v>
      </c>
      <c r="BX107" s="347">
        <v>0</v>
      </c>
      <c r="BY107" s="347">
        <v>0</v>
      </c>
      <c r="BZ107" s="347">
        <v>0</v>
      </c>
      <c r="CA107" s="347">
        <v>0</v>
      </c>
      <c r="CB107" s="347">
        <v>0</v>
      </c>
      <c r="CC107" s="347">
        <v>0</v>
      </c>
      <c r="CD107" s="347">
        <v>0</v>
      </c>
      <c r="CE107" s="347">
        <v>0</v>
      </c>
      <c r="CF107" s="347">
        <v>0</v>
      </c>
      <c r="CG107" s="347">
        <v>0</v>
      </c>
      <c r="CH107" s="347">
        <v>0</v>
      </c>
      <c r="CI107" s="347">
        <v>4.6762460637011076E-5</v>
      </c>
      <c r="CJ107" s="347">
        <v>2.2233519380717368E-2</v>
      </c>
      <c r="CK107" s="347">
        <v>0</v>
      </c>
      <c r="CL107" s="347">
        <v>1.2846269407679927E-4</v>
      </c>
      <c r="CM107" s="347">
        <v>2.7654099473330751E-2</v>
      </c>
      <c r="CN107" s="347">
        <v>0</v>
      </c>
      <c r="CO107" s="347">
        <v>1.1745556891840961E-4</v>
      </c>
      <c r="CP107" s="347">
        <v>0</v>
      </c>
      <c r="CQ107" s="347">
        <v>0</v>
      </c>
      <c r="CR107" s="347">
        <v>0</v>
      </c>
      <c r="CS107" s="347">
        <v>0</v>
      </c>
      <c r="CT107" s="347">
        <v>0</v>
      </c>
      <c r="CU107" s="347">
        <v>0</v>
      </c>
      <c r="CV107" s="347">
        <v>0</v>
      </c>
      <c r="CW107" s="347">
        <v>9.3852180818733161E-3</v>
      </c>
      <c r="CX107" s="347">
        <v>0</v>
      </c>
      <c r="CY107" s="347">
        <v>0</v>
      </c>
      <c r="CZ107" s="347">
        <v>1.6728579336664268E-3</v>
      </c>
      <c r="DA107" s="347">
        <v>1.5099000910600736E-4</v>
      </c>
      <c r="DB107" s="347">
        <v>0</v>
      </c>
      <c r="DC107" s="347">
        <v>8.0557186896651357E-3</v>
      </c>
      <c r="DD107" s="347">
        <v>0</v>
      </c>
      <c r="DE107" s="347">
        <v>8.9096380389306023E-4</v>
      </c>
      <c r="DF107" s="347">
        <v>0</v>
      </c>
      <c r="DG107" s="347">
        <v>3.2974452872665494E-4</v>
      </c>
      <c r="DH107" s="347">
        <v>3.0443742676683689E-4</v>
      </c>
    </row>
    <row r="108" spans="2:112" x14ac:dyDescent="0.15">
      <c r="B108" s="674" t="s">
        <v>246</v>
      </c>
      <c r="C108" s="677" t="s">
        <v>826</v>
      </c>
      <c r="D108" s="676">
        <v>0</v>
      </c>
      <c r="E108" s="676">
        <v>2.8078484283390721E-3</v>
      </c>
      <c r="F108" s="676">
        <v>0</v>
      </c>
      <c r="G108" s="676">
        <v>0</v>
      </c>
      <c r="H108" s="676">
        <v>0</v>
      </c>
      <c r="I108" s="676">
        <v>0</v>
      </c>
      <c r="J108" s="676">
        <v>0</v>
      </c>
      <c r="K108" s="676">
        <v>0</v>
      </c>
      <c r="L108" s="676">
        <v>0</v>
      </c>
      <c r="M108" s="676">
        <v>0</v>
      </c>
      <c r="N108" s="676">
        <v>0</v>
      </c>
      <c r="O108" s="676">
        <v>0</v>
      </c>
      <c r="P108" s="676">
        <v>0</v>
      </c>
      <c r="Q108" s="676">
        <v>0</v>
      </c>
      <c r="R108" s="676">
        <v>0</v>
      </c>
      <c r="S108" s="676">
        <v>0</v>
      </c>
      <c r="T108" s="676">
        <v>0</v>
      </c>
      <c r="U108" s="676">
        <v>0</v>
      </c>
      <c r="V108" s="676">
        <v>0</v>
      </c>
      <c r="W108" s="676">
        <v>0</v>
      </c>
      <c r="X108" s="676">
        <v>0</v>
      </c>
      <c r="Y108" s="676">
        <v>0</v>
      </c>
      <c r="Z108" s="676">
        <v>0</v>
      </c>
      <c r="AA108" s="676">
        <v>0</v>
      </c>
      <c r="AB108" s="676">
        <v>0</v>
      </c>
      <c r="AC108" s="676">
        <v>0</v>
      </c>
      <c r="AD108" s="676">
        <v>0</v>
      </c>
      <c r="AE108" s="676">
        <v>0</v>
      </c>
      <c r="AF108" s="676">
        <v>0</v>
      </c>
      <c r="AG108" s="676">
        <v>0</v>
      </c>
      <c r="AH108" s="676">
        <v>0</v>
      </c>
      <c r="AI108" s="676">
        <v>0</v>
      </c>
      <c r="AJ108" s="676">
        <v>0</v>
      </c>
      <c r="AK108" s="676">
        <v>0</v>
      </c>
      <c r="AL108" s="676">
        <v>0</v>
      </c>
      <c r="AM108" s="676">
        <v>0</v>
      </c>
      <c r="AN108" s="676">
        <v>0</v>
      </c>
      <c r="AO108" s="676">
        <v>0</v>
      </c>
      <c r="AP108" s="676">
        <v>0</v>
      </c>
      <c r="AQ108" s="676">
        <v>0</v>
      </c>
      <c r="AR108" s="676">
        <v>0</v>
      </c>
      <c r="AS108" s="676">
        <v>0</v>
      </c>
      <c r="AT108" s="676">
        <v>0</v>
      </c>
      <c r="AU108" s="676">
        <v>0</v>
      </c>
      <c r="AV108" s="676">
        <v>0</v>
      </c>
      <c r="AW108" s="676">
        <v>0</v>
      </c>
      <c r="AX108" s="676">
        <v>0</v>
      </c>
      <c r="AY108" s="676">
        <v>0</v>
      </c>
      <c r="AZ108" s="676">
        <v>0</v>
      </c>
      <c r="BA108" s="676">
        <v>0</v>
      </c>
      <c r="BB108" s="676">
        <v>0</v>
      </c>
      <c r="BC108" s="676">
        <v>0</v>
      </c>
      <c r="BD108" s="676">
        <v>0</v>
      </c>
      <c r="BE108" s="676">
        <v>0</v>
      </c>
      <c r="BF108" s="676">
        <v>0</v>
      </c>
      <c r="BG108" s="676">
        <v>0</v>
      </c>
      <c r="BH108" s="676">
        <v>0</v>
      </c>
      <c r="BI108" s="676">
        <v>0</v>
      </c>
      <c r="BJ108" s="676">
        <v>0</v>
      </c>
      <c r="BK108" s="676">
        <v>0</v>
      </c>
      <c r="BL108" s="676">
        <v>0</v>
      </c>
      <c r="BM108" s="676">
        <v>0</v>
      </c>
      <c r="BN108" s="676">
        <v>0</v>
      </c>
      <c r="BO108" s="676">
        <v>0</v>
      </c>
      <c r="BP108" s="676">
        <v>0</v>
      </c>
      <c r="BQ108" s="676">
        <v>0</v>
      </c>
      <c r="BR108" s="676">
        <v>0</v>
      </c>
      <c r="BS108" s="676">
        <v>0</v>
      </c>
      <c r="BT108" s="676">
        <v>0</v>
      </c>
      <c r="BU108" s="676">
        <v>0</v>
      </c>
      <c r="BV108" s="676">
        <v>0</v>
      </c>
      <c r="BW108" s="676">
        <v>0</v>
      </c>
      <c r="BX108" s="676">
        <v>0</v>
      </c>
      <c r="BY108" s="676">
        <v>0</v>
      </c>
      <c r="BZ108" s="676">
        <v>0</v>
      </c>
      <c r="CA108" s="676">
        <v>0</v>
      </c>
      <c r="CB108" s="676">
        <v>0</v>
      </c>
      <c r="CC108" s="676">
        <v>0</v>
      </c>
      <c r="CD108" s="676">
        <v>0</v>
      </c>
      <c r="CE108" s="676">
        <v>0</v>
      </c>
      <c r="CF108" s="676">
        <v>0</v>
      </c>
      <c r="CG108" s="676">
        <v>0</v>
      </c>
      <c r="CH108" s="676">
        <v>0</v>
      </c>
      <c r="CI108" s="676">
        <v>0</v>
      </c>
      <c r="CJ108" s="676">
        <v>0</v>
      </c>
      <c r="CK108" s="676">
        <v>0</v>
      </c>
      <c r="CL108" s="676">
        <v>0</v>
      </c>
      <c r="CM108" s="676">
        <v>0</v>
      </c>
      <c r="CN108" s="676">
        <v>0</v>
      </c>
      <c r="CO108" s="676">
        <v>2.0120809343255315E-4</v>
      </c>
      <c r="CP108" s="676">
        <v>0</v>
      </c>
      <c r="CQ108" s="676">
        <v>0</v>
      </c>
      <c r="CR108" s="676">
        <v>0</v>
      </c>
      <c r="CS108" s="676">
        <v>0</v>
      </c>
      <c r="CT108" s="676">
        <v>0</v>
      </c>
      <c r="CU108" s="676">
        <v>0</v>
      </c>
      <c r="CV108" s="676">
        <v>0</v>
      </c>
      <c r="CW108" s="676">
        <v>0</v>
      </c>
      <c r="CX108" s="676">
        <v>0</v>
      </c>
      <c r="CY108" s="676">
        <v>0</v>
      </c>
      <c r="CZ108" s="676">
        <v>0</v>
      </c>
      <c r="DA108" s="676">
        <v>0</v>
      </c>
      <c r="DB108" s="676">
        <v>0</v>
      </c>
      <c r="DC108" s="676">
        <v>4.7470462302261134E-5</v>
      </c>
      <c r="DD108" s="676">
        <v>0</v>
      </c>
      <c r="DE108" s="676">
        <v>0</v>
      </c>
      <c r="DF108" s="676">
        <v>0</v>
      </c>
      <c r="DG108" s="676">
        <v>0</v>
      </c>
      <c r="DH108" s="676">
        <v>9.391355876099706E-5</v>
      </c>
    </row>
    <row r="109" spans="2:112" x14ac:dyDescent="0.15">
      <c r="B109" s="10" t="s">
        <v>247</v>
      </c>
      <c r="C109" s="442" t="s">
        <v>984</v>
      </c>
      <c r="D109" s="347">
        <v>7.3740799364385686E-6</v>
      </c>
      <c r="E109" s="347">
        <v>0</v>
      </c>
      <c r="F109" s="347">
        <v>2.4506424121071308E-3</v>
      </c>
      <c r="G109" s="347">
        <v>1.043471915646606E-4</v>
      </c>
      <c r="H109" s="347">
        <v>9.8098223654589423E-4</v>
      </c>
      <c r="I109" s="347">
        <v>0</v>
      </c>
      <c r="J109" s="347">
        <v>1.2833675564681725E-4</v>
      </c>
      <c r="K109" s="347">
        <v>1.7737488430862624E-4</v>
      </c>
      <c r="L109" s="347">
        <v>6.67160651660676E-5</v>
      </c>
      <c r="M109" s="347">
        <v>4.9795614033932153E-5</v>
      </c>
      <c r="N109" s="347">
        <v>0</v>
      </c>
      <c r="O109" s="347">
        <v>7.1204748485874562E-5</v>
      </c>
      <c r="P109" s="347">
        <v>1.1537469031583601E-4</v>
      </c>
      <c r="Q109" s="347">
        <v>7.4962150453314986E-5</v>
      </c>
      <c r="R109" s="347">
        <v>1.1006169051025718E-4</v>
      </c>
      <c r="S109" s="347">
        <v>2.1432947160460066E-5</v>
      </c>
      <c r="T109" s="347">
        <v>3.1552246576299532E-5</v>
      </c>
      <c r="U109" s="347">
        <v>9.2596075662568325E-5</v>
      </c>
      <c r="V109" s="347">
        <v>4.1311591827816014E-4</v>
      </c>
      <c r="W109" s="347">
        <v>2.9593830387871682E-4</v>
      </c>
      <c r="X109" s="347">
        <v>0</v>
      </c>
      <c r="Y109" s="347">
        <v>5.3579026160289446E-5</v>
      </c>
      <c r="Z109" s="347">
        <v>4.476125465796806E-5</v>
      </c>
      <c r="AA109" s="347">
        <v>1.4887064039062459E-4</v>
      </c>
      <c r="AB109" s="347">
        <v>6.6796823665824201E-5</v>
      </c>
      <c r="AC109" s="347">
        <v>3.8917484779879324E-4</v>
      </c>
      <c r="AD109" s="347">
        <v>0</v>
      </c>
      <c r="AE109" s="347">
        <v>6.2579843248282288E-5</v>
      </c>
      <c r="AF109" s="347">
        <v>5.0050529099896068E-5</v>
      </c>
      <c r="AG109" s="347">
        <v>1.2093672751665298E-4</v>
      </c>
      <c r="AH109" s="347">
        <v>6.5371582972881687E-5</v>
      </c>
      <c r="AI109" s="347">
        <v>1.3131286603461408E-4</v>
      </c>
      <c r="AJ109" s="347">
        <v>7.3363689597784687E-5</v>
      </c>
      <c r="AK109" s="347">
        <v>7.6229680025918095E-5</v>
      </c>
      <c r="AL109" s="347">
        <v>1.2711879368972891E-4</v>
      </c>
      <c r="AM109" s="347">
        <v>4.9512673007271504E-5</v>
      </c>
      <c r="AN109" s="347">
        <v>4.1973745422238393E-5</v>
      </c>
      <c r="AO109" s="347">
        <v>6.3521471580758293E-5</v>
      </c>
      <c r="AP109" s="347">
        <v>1.1009093511240285E-5</v>
      </c>
      <c r="AQ109" s="347">
        <v>2.2376279516346891E-5</v>
      </c>
      <c r="AR109" s="347">
        <v>2.4647135181320757E-5</v>
      </c>
      <c r="AS109" s="347">
        <v>6.3690028503076806E-5</v>
      </c>
      <c r="AT109" s="347">
        <v>6.4052546379866538E-5</v>
      </c>
      <c r="AU109" s="347">
        <v>1.8075651919651956E-4</v>
      </c>
      <c r="AV109" s="347">
        <v>5.6900722614660639E-4</v>
      </c>
      <c r="AW109" s="347">
        <v>6.5465572342712636E-5</v>
      </c>
      <c r="AX109" s="347">
        <v>1.553353391992905E-4</v>
      </c>
      <c r="AY109" s="347">
        <v>2.0460055077111799E-4</v>
      </c>
      <c r="AZ109" s="347">
        <v>1.0865498357892509E-4</v>
      </c>
      <c r="BA109" s="347">
        <v>9.4932502990373844E-5</v>
      </c>
      <c r="BB109" s="347">
        <v>2.304315599064448E-5</v>
      </c>
      <c r="BC109" s="347">
        <v>2.7079236214184587E-4</v>
      </c>
      <c r="BD109" s="347">
        <v>1.2406871199015929E-4</v>
      </c>
      <c r="BE109" s="347">
        <v>0</v>
      </c>
      <c r="BF109" s="347">
        <v>0</v>
      </c>
      <c r="BG109" s="347">
        <v>0</v>
      </c>
      <c r="BH109" s="347">
        <v>5.5384220744014129E-5</v>
      </c>
      <c r="BI109" s="347">
        <v>0</v>
      </c>
      <c r="BJ109" s="347">
        <v>3.121080682399651E-5</v>
      </c>
      <c r="BK109" s="347">
        <v>2.8641232140245272E-4</v>
      </c>
      <c r="BL109" s="347">
        <v>3.3969873868828936E-5</v>
      </c>
      <c r="BM109" s="347">
        <v>2.3296947605026282E-4</v>
      </c>
      <c r="BN109" s="347">
        <v>1.2886339539271548E-4</v>
      </c>
      <c r="BO109" s="347">
        <v>4.6034705309259087E-4</v>
      </c>
      <c r="BP109" s="347">
        <v>4.8321146271090414E-4</v>
      </c>
      <c r="BQ109" s="347">
        <v>1.6329191410877119E-4</v>
      </c>
      <c r="BR109" s="347">
        <v>3.9714604740396322E-5</v>
      </c>
      <c r="BS109" s="347">
        <v>4.6548397882034649E-4</v>
      </c>
      <c r="BT109" s="347">
        <v>0</v>
      </c>
      <c r="BU109" s="347">
        <v>3.2885908750096191E-4</v>
      </c>
      <c r="BV109" s="347">
        <v>2.055639495567447E-4</v>
      </c>
      <c r="BW109" s="347">
        <v>1.4650231719811348E-3</v>
      </c>
      <c r="BX109" s="347">
        <v>8.8795259078479978E-4</v>
      </c>
      <c r="BY109" s="347">
        <v>4.3390457850609279E-4</v>
      </c>
      <c r="BZ109" s="347">
        <v>2.4384464005440138E-4</v>
      </c>
      <c r="CA109" s="347">
        <v>4.1319469296834148E-4</v>
      </c>
      <c r="CB109" s="347">
        <v>0</v>
      </c>
      <c r="CC109" s="347">
        <v>2.4326510296770982E-4</v>
      </c>
      <c r="CD109" s="347">
        <v>6.7340276633856409E-5</v>
      </c>
      <c r="CE109" s="347">
        <v>5.0497611883771327E-5</v>
      </c>
      <c r="CF109" s="347">
        <v>2.4269385466172482E-4</v>
      </c>
      <c r="CG109" s="347">
        <v>2.2340331531458266E-3</v>
      </c>
      <c r="CH109" s="347">
        <v>3.2398445525839796E-4</v>
      </c>
      <c r="CI109" s="347">
        <v>3.9610554892527031E-4</v>
      </c>
      <c r="CJ109" s="347">
        <v>6.5454528990955695E-4</v>
      </c>
      <c r="CK109" s="347">
        <v>5.0828378020532797E-4</v>
      </c>
      <c r="CL109" s="347">
        <v>1.070522450639994E-4</v>
      </c>
      <c r="CM109" s="347">
        <v>3.3123337375717157E-3</v>
      </c>
      <c r="CN109" s="347">
        <v>4.1159250775155902E-4</v>
      </c>
      <c r="CO109" s="347">
        <v>2.1713668485467837E-3</v>
      </c>
      <c r="CP109" s="347">
        <v>4.2880070426857238E-3</v>
      </c>
      <c r="CQ109" s="347">
        <v>2.6271433643975485E-4</v>
      </c>
      <c r="CR109" s="347">
        <v>2.8547378337992713E-4</v>
      </c>
      <c r="CS109" s="347">
        <v>1.7658319494396867E-4</v>
      </c>
      <c r="CT109" s="347">
        <v>2.4755419750208682E-4</v>
      </c>
      <c r="CU109" s="347">
        <v>3.6489158574952267E-3</v>
      </c>
      <c r="CV109" s="347">
        <v>8.0289705813713595E-4</v>
      </c>
      <c r="CW109" s="347">
        <v>1.1316329261998458E-3</v>
      </c>
      <c r="CX109" s="347">
        <v>2.5796684261328241E-4</v>
      </c>
      <c r="CY109" s="347">
        <v>7.6783908373297995E-4</v>
      </c>
      <c r="CZ109" s="347">
        <v>1.7279285026669891E-3</v>
      </c>
      <c r="DA109" s="347">
        <v>4.655056534066528E-4</v>
      </c>
      <c r="DB109" s="347">
        <v>1.5674965708618754E-3</v>
      </c>
      <c r="DC109" s="347">
        <v>2.0483598298568569E-3</v>
      </c>
      <c r="DD109" s="347">
        <v>1.4290063122831646E-3</v>
      </c>
      <c r="DE109" s="347">
        <v>4.379479403251966E-3</v>
      </c>
      <c r="DF109" s="347">
        <v>0</v>
      </c>
      <c r="DG109" s="347">
        <v>1.4609042393843295E-3</v>
      </c>
      <c r="DH109" s="347">
        <v>5.3135362985245809E-4</v>
      </c>
    </row>
    <row r="110" spans="2:112" x14ac:dyDescent="0.15">
      <c r="B110" s="10" t="s">
        <v>248</v>
      </c>
      <c r="C110" s="442" t="s">
        <v>985</v>
      </c>
      <c r="D110" s="347">
        <v>6.903393983048873E-5</v>
      </c>
      <c r="E110" s="347">
        <v>2.7506987884001353E-4</v>
      </c>
      <c r="F110" s="347">
        <v>8.8719300068318266E-4</v>
      </c>
      <c r="G110" s="347">
        <v>4.9337492626983113E-3</v>
      </c>
      <c r="H110" s="347">
        <v>8.372982925479984E-4</v>
      </c>
      <c r="I110" s="347">
        <v>4.6403712296983759E-4</v>
      </c>
      <c r="J110" s="347">
        <v>9.1974674880219032E-4</v>
      </c>
      <c r="K110" s="347">
        <v>9.7502241633349283E-4</v>
      </c>
      <c r="L110" s="347">
        <v>3.9873578128491865E-4</v>
      </c>
      <c r="M110" s="347">
        <v>6.0597837184150237E-6</v>
      </c>
      <c r="N110" s="347">
        <v>0</v>
      </c>
      <c r="O110" s="347">
        <v>7.9657110716212199E-4</v>
      </c>
      <c r="P110" s="347">
        <v>1.4712474822336187E-3</v>
      </c>
      <c r="Q110" s="347">
        <v>7.1887592908295294E-4</v>
      </c>
      <c r="R110" s="347">
        <v>1.1379259527331674E-3</v>
      </c>
      <c r="S110" s="347">
        <v>7.4499839117244727E-4</v>
      </c>
      <c r="T110" s="347">
        <v>6.4907478671244749E-4</v>
      </c>
      <c r="U110" s="347">
        <v>9.5996087815803256E-4</v>
      </c>
      <c r="V110" s="347">
        <v>1.0549819731235661E-3</v>
      </c>
      <c r="W110" s="347">
        <v>6.7051071055210926E-4</v>
      </c>
      <c r="X110" s="347">
        <v>0</v>
      </c>
      <c r="Y110" s="347">
        <v>3.0669373595200162E-4</v>
      </c>
      <c r="Z110" s="347">
        <v>2.3436317297332335E-4</v>
      </c>
      <c r="AA110" s="347">
        <v>6.0109326408978316E-4</v>
      </c>
      <c r="AB110" s="347">
        <v>1.611836397153584E-4</v>
      </c>
      <c r="AC110" s="347">
        <v>9.3108672282064906E-4</v>
      </c>
      <c r="AD110" s="347">
        <v>0</v>
      </c>
      <c r="AE110" s="347">
        <v>3.0426751372440703E-4</v>
      </c>
      <c r="AF110" s="347">
        <v>1.3938374438576636E-4</v>
      </c>
      <c r="AG110" s="347">
        <v>3.1715656791242246E-4</v>
      </c>
      <c r="AH110" s="347">
        <v>1.0023642722508525E-3</v>
      </c>
      <c r="AI110" s="347">
        <v>2.3111064422092075E-3</v>
      </c>
      <c r="AJ110" s="347">
        <v>6.6516411901991446E-4</v>
      </c>
      <c r="AK110" s="347">
        <v>1.3530768204600462E-3</v>
      </c>
      <c r="AL110" s="347">
        <v>4.6845629526400104E-4</v>
      </c>
      <c r="AM110" s="347">
        <v>1.5539820865535212E-4</v>
      </c>
      <c r="AN110" s="347">
        <v>1.1892561202967544E-4</v>
      </c>
      <c r="AO110" s="347">
        <v>1.6939059088202211E-4</v>
      </c>
      <c r="AP110" s="347">
        <v>9.0274566792170334E-4</v>
      </c>
      <c r="AQ110" s="347">
        <v>6.7128838549040669E-5</v>
      </c>
      <c r="AR110" s="347">
        <v>3.9846201876468559E-4</v>
      </c>
      <c r="AS110" s="347">
        <v>9.1456018457227134E-4</v>
      </c>
      <c r="AT110" s="347">
        <v>4.3526616744500216E-4</v>
      </c>
      <c r="AU110" s="347">
        <v>6.2201508076449379E-4</v>
      </c>
      <c r="AV110" s="347">
        <v>1.3998959606058891E-3</v>
      </c>
      <c r="AW110" s="347">
        <v>1.5118568640471758E-3</v>
      </c>
      <c r="AX110" s="347">
        <v>6.9788457202824982E-4</v>
      </c>
      <c r="AY110" s="347">
        <v>1.8585868816457028E-3</v>
      </c>
      <c r="AZ110" s="347">
        <v>1.0964705082029788E-3</v>
      </c>
      <c r="BA110" s="347">
        <v>5.3162201674609348E-4</v>
      </c>
      <c r="BB110" s="347">
        <v>7.4506204369750482E-4</v>
      </c>
      <c r="BC110" s="347">
        <v>5.0999776588075464E-4</v>
      </c>
      <c r="BD110" s="347">
        <v>1.523263545786653E-4</v>
      </c>
      <c r="BE110" s="347">
        <v>1.1943395543545137E-3</v>
      </c>
      <c r="BF110" s="347">
        <v>0</v>
      </c>
      <c r="BG110" s="347">
        <v>0</v>
      </c>
      <c r="BH110" s="347">
        <v>3.1354027598831685E-4</v>
      </c>
      <c r="BI110" s="347">
        <v>7.6536190684452221E-4</v>
      </c>
      <c r="BJ110" s="347">
        <v>8.2215835870580282E-4</v>
      </c>
      <c r="BK110" s="347">
        <v>2.3446880524907584E-3</v>
      </c>
      <c r="BL110" s="347">
        <v>2.7587655141958045E-4</v>
      </c>
      <c r="BM110" s="347">
        <v>8.228157280721687E-4</v>
      </c>
      <c r="BN110" s="347">
        <v>2.4803352653022669E-5</v>
      </c>
      <c r="BO110" s="347">
        <v>2.410870312218546E-3</v>
      </c>
      <c r="BP110" s="347">
        <v>2.713503837183833E-4</v>
      </c>
      <c r="BQ110" s="347">
        <v>2.0868611223735363E-4</v>
      </c>
      <c r="BR110" s="347">
        <v>1.1303387503035876E-4</v>
      </c>
      <c r="BS110" s="347">
        <v>1.2430568176579771E-3</v>
      </c>
      <c r="BT110" s="347">
        <v>3.0534069373358988E-3</v>
      </c>
      <c r="BU110" s="347">
        <v>2.2034792034417907E-3</v>
      </c>
      <c r="BV110" s="347">
        <v>3.3169503398800945E-3</v>
      </c>
      <c r="BW110" s="347">
        <v>1.2484413437272393E-3</v>
      </c>
      <c r="BX110" s="347">
        <v>5.3110102137678399E-4</v>
      </c>
      <c r="BY110" s="347">
        <v>0</v>
      </c>
      <c r="BZ110" s="347">
        <v>2.7578485346997791E-3</v>
      </c>
      <c r="CA110" s="347">
        <v>1.8978271286288055E-3</v>
      </c>
      <c r="CB110" s="347">
        <v>1.0125470155722589E-3</v>
      </c>
      <c r="CC110" s="347">
        <v>2.0898401045231132E-3</v>
      </c>
      <c r="CD110" s="347">
        <v>1.1468567112873701E-3</v>
      </c>
      <c r="CE110" s="347">
        <v>1.6411723862225682E-3</v>
      </c>
      <c r="CF110" s="347">
        <v>3.4354139815222797E-3</v>
      </c>
      <c r="CG110" s="347">
        <v>9.6961886940875926E-3</v>
      </c>
      <c r="CH110" s="347">
        <v>3.5711552894939491E-3</v>
      </c>
      <c r="CI110" s="347">
        <v>2.8570029627228003E-3</v>
      </c>
      <c r="CJ110" s="347">
        <v>2.28896816303352E-3</v>
      </c>
      <c r="CK110" s="347">
        <v>6.7345654920926456E-4</v>
      </c>
      <c r="CL110" s="347">
        <v>1.9026752356041494E-3</v>
      </c>
      <c r="CM110" s="347">
        <v>2.1850354735803534E-3</v>
      </c>
      <c r="CN110" s="347">
        <v>2.9267912972360038E-3</v>
      </c>
      <c r="CO110" s="347">
        <v>1.8465043973748727E-3</v>
      </c>
      <c r="CP110" s="347">
        <v>7.6807476386347275E-3</v>
      </c>
      <c r="CQ110" s="347">
        <v>1.4398464230882455E-3</v>
      </c>
      <c r="CR110" s="347">
        <v>5.5610109712661247E-3</v>
      </c>
      <c r="CS110" s="347">
        <v>5.4702736863889772E-3</v>
      </c>
      <c r="CT110" s="347">
        <v>5.3689162055251087E-3</v>
      </c>
      <c r="CU110" s="347">
        <v>5.4871902894897181E-3</v>
      </c>
      <c r="CV110" s="347">
        <v>1.5446760292886386E-3</v>
      </c>
      <c r="CW110" s="347">
        <v>1.1783652843649205E-3</v>
      </c>
      <c r="CX110" s="347">
        <v>8.9205189047641758E-4</v>
      </c>
      <c r="CY110" s="347">
        <v>1.2695840994669202E-3</v>
      </c>
      <c r="CZ110" s="347">
        <v>2.4728115885642031E-3</v>
      </c>
      <c r="DA110" s="347">
        <v>6.7893272322334019E-4</v>
      </c>
      <c r="DB110" s="347">
        <v>4.238292161546876E-3</v>
      </c>
      <c r="DC110" s="347">
        <v>2.1573730258948559E-3</v>
      </c>
      <c r="DD110" s="347">
        <v>3.1901056408011491E-3</v>
      </c>
      <c r="DE110" s="347">
        <v>2.4543649005631532E-3</v>
      </c>
      <c r="DF110" s="347">
        <v>0</v>
      </c>
      <c r="DG110" s="347">
        <v>1.4893744499831516E-4</v>
      </c>
      <c r="DH110" s="347">
        <v>1.683106481993714E-3</v>
      </c>
    </row>
    <row r="111" spans="2:112" x14ac:dyDescent="0.15">
      <c r="B111" s="674" t="s">
        <v>249</v>
      </c>
      <c r="C111" s="677" t="s">
        <v>986</v>
      </c>
      <c r="D111" s="676">
        <v>8.8337555255589145E-3</v>
      </c>
      <c r="E111" s="676">
        <v>3.1452925332872591E-4</v>
      </c>
      <c r="F111" s="676">
        <v>5.6795463918824049E-4</v>
      </c>
      <c r="G111" s="676">
        <v>6.7229752327441E-4</v>
      </c>
      <c r="H111" s="676">
        <v>9.5402394607593064E-3</v>
      </c>
      <c r="I111" s="676">
        <v>1.1446249033255994E-2</v>
      </c>
      <c r="J111" s="676">
        <v>2.1282511978097194E-3</v>
      </c>
      <c r="K111" s="676">
        <v>1.1813461121603809E-2</v>
      </c>
      <c r="L111" s="676">
        <v>5.5889335292626805E-3</v>
      </c>
      <c r="M111" s="676">
        <v>1.9691662396275605E-3</v>
      </c>
      <c r="N111" s="676">
        <v>0</v>
      </c>
      <c r="O111" s="676">
        <v>2.5961558656576425E-3</v>
      </c>
      <c r="P111" s="676">
        <v>3.9178954951908131E-3</v>
      </c>
      <c r="Q111" s="676">
        <v>1.2372716883489008E-2</v>
      </c>
      <c r="R111" s="676">
        <v>2.2683900959402162E-3</v>
      </c>
      <c r="S111" s="676">
        <v>9.2188803102839626E-4</v>
      </c>
      <c r="T111" s="676">
        <v>1.7725601380185415E-3</v>
      </c>
      <c r="U111" s="676">
        <v>1.8490278858869112E-3</v>
      </c>
      <c r="V111" s="676">
        <v>3.3117557085108706E-4</v>
      </c>
      <c r="W111" s="676">
        <v>1.0698805936254824E-3</v>
      </c>
      <c r="X111" s="676">
        <v>0</v>
      </c>
      <c r="Y111" s="676">
        <v>2.7977225482712714E-4</v>
      </c>
      <c r="Z111" s="676">
        <v>1.0806042516013233E-3</v>
      </c>
      <c r="AA111" s="676">
        <v>1.2716096207838376E-2</v>
      </c>
      <c r="AB111" s="676">
        <v>4.2619277708520444E-4</v>
      </c>
      <c r="AC111" s="676">
        <v>1.4671327740495956E-3</v>
      </c>
      <c r="AD111" s="676">
        <v>1.7736786094359701E-4</v>
      </c>
      <c r="AE111" s="676">
        <v>2.2938749438939338E-2</v>
      </c>
      <c r="AF111" s="676">
        <v>1.73461973163345E-3</v>
      </c>
      <c r="AG111" s="676">
        <v>5.7803724528709575E-3</v>
      </c>
      <c r="AH111" s="676">
        <v>4.9791355697678223E-3</v>
      </c>
      <c r="AI111" s="676">
        <v>2.4686818814507443E-3</v>
      </c>
      <c r="AJ111" s="676">
        <v>7.5840269907237173E-3</v>
      </c>
      <c r="AK111" s="676">
        <v>6.0983744020734476E-4</v>
      </c>
      <c r="AL111" s="676">
        <v>3.986586613213999E-3</v>
      </c>
      <c r="AM111" s="676">
        <v>2.5845018771566723E-3</v>
      </c>
      <c r="AN111" s="676">
        <v>1.0923667246137541E-2</v>
      </c>
      <c r="AO111" s="676">
        <v>1.5126050420168067E-2</v>
      </c>
      <c r="AP111" s="676">
        <v>2.0620032146553054E-2</v>
      </c>
      <c r="AQ111" s="676">
        <v>3.0146951130205538E-3</v>
      </c>
      <c r="AR111" s="676">
        <v>3.4341675019306924E-3</v>
      </c>
      <c r="AS111" s="676">
        <v>3.2038231191940992E-3</v>
      </c>
      <c r="AT111" s="676">
        <v>7.0118128423414501E-3</v>
      </c>
      <c r="AU111" s="676">
        <v>8.4654303157036658E-3</v>
      </c>
      <c r="AV111" s="676">
        <v>8.5034597333221596E-3</v>
      </c>
      <c r="AW111" s="676">
        <v>1.7603366883534939E-3</v>
      </c>
      <c r="AX111" s="676">
        <v>7.2977088519377118E-4</v>
      </c>
      <c r="AY111" s="676">
        <v>3.9269741070655466E-4</v>
      </c>
      <c r="AZ111" s="676">
        <v>2.4811129293761504E-3</v>
      </c>
      <c r="BA111" s="676">
        <v>2.2783800717689722E-4</v>
      </c>
      <c r="BB111" s="676">
        <v>1.1137525395478165E-4</v>
      </c>
      <c r="BC111" s="676">
        <v>1.8501402822886988E-3</v>
      </c>
      <c r="BD111" s="676">
        <v>1.1283188380457367E-3</v>
      </c>
      <c r="BE111" s="676">
        <v>5.4288161561568803E-4</v>
      </c>
      <c r="BF111" s="676">
        <v>0</v>
      </c>
      <c r="BG111" s="676">
        <v>0</v>
      </c>
      <c r="BH111" s="676">
        <v>3.951591276110745E-4</v>
      </c>
      <c r="BI111" s="676">
        <v>3.8632553393104455E-3</v>
      </c>
      <c r="BJ111" s="676">
        <v>4.5033908898940225E-3</v>
      </c>
      <c r="BK111" s="676">
        <v>1.4098159898159564E-3</v>
      </c>
      <c r="BL111" s="676">
        <v>7.6895441757621858E-4</v>
      </c>
      <c r="BM111" s="676">
        <v>1.3544888883258738E-2</v>
      </c>
      <c r="BN111" s="676">
        <v>1.7696384345910407E-2</v>
      </c>
      <c r="BO111" s="676">
        <v>1.2398336483086983E-2</v>
      </c>
      <c r="BP111" s="676">
        <v>1.4774743933173105E-2</v>
      </c>
      <c r="BQ111" s="676">
        <v>3.5296175280434385E-3</v>
      </c>
      <c r="BR111" s="676">
        <v>1.2097679597843803E-3</v>
      </c>
      <c r="BS111" s="676">
        <v>8.2639964435646373E-3</v>
      </c>
      <c r="BT111" s="676">
        <v>8.849964982083066E-3</v>
      </c>
      <c r="BU111" s="676">
        <v>2.5318808239648571E-3</v>
      </c>
      <c r="BV111" s="676">
        <v>5.7430302879703E-3</v>
      </c>
      <c r="BW111" s="676">
        <v>9.7241955514041929E-3</v>
      </c>
      <c r="BX111" s="676">
        <v>6.4404190879223415E-3</v>
      </c>
      <c r="BY111" s="676">
        <v>8.3208214354935379E-5</v>
      </c>
      <c r="BZ111" s="676">
        <v>4.93184370588902E-3</v>
      </c>
      <c r="CA111" s="676">
        <v>1.7518089048988363E-3</v>
      </c>
      <c r="CB111" s="676">
        <v>-3.7008297352787239E-7</v>
      </c>
      <c r="CC111" s="676">
        <v>1.2705157717912027E-2</v>
      </c>
      <c r="CD111" s="676">
        <v>2.0025962266652991E-3</v>
      </c>
      <c r="CE111" s="676">
        <v>1.6411723862225682E-3</v>
      </c>
      <c r="CF111" s="676">
        <v>2.3656760201977837E-3</v>
      </c>
      <c r="CG111" s="676">
        <v>9.4868865564168309E-3</v>
      </c>
      <c r="CH111" s="676">
        <v>9.1090101867876208E-4</v>
      </c>
      <c r="CI111" s="676">
        <v>6.626699127760911E-3</v>
      </c>
      <c r="CJ111" s="676">
        <v>2.4778290569599927E-3</v>
      </c>
      <c r="CK111" s="676">
        <v>4.8789015839617085E-4</v>
      </c>
      <c r="CL111" s="676">
        <v>1.2233573725096971E-2</v>
      </c>
      <c r="CM111" s="676">
        <v>2.9179839365112165E-3</v>
      </c>
      <c r="CN111" s="676">
        <v>8.6212753807058729E-4</v>
      </c>
      <c r="CO111" s="676">
        <v>1.0980029430930982E-2</v>
      </c>
      <c r="CP111" s="676">
        <v>3.8366205139339193E-4</v>
      </c>
      <c r="CQ111" s="676">
        <v>1.275091943730215E-3</v>
      </c>
      <c r="CR111" s="676">
        <v>2.1008212755408536E-2</v>
      </c>
      <c r="CS111" s="676">
        <v>5.4895200105788923E-3</v>
      </c>
      <c r="CT111" s="676">
        <v>3.1975750510686218E-3</v>
      </c>
      <c r="CU111" s="676">
        <v>2.3425541505002253E-2</v>
      </c>
      <c r="CV111" s="676">
        <v>3.347203490238058E-3</v>
      </c>
      <c r="CW111" s="676">
        <v>1.3487313495743066E-4</v>
      </c>
      <c r="CX111" s="676">
        <v>3.2443381102408649E-3</v>
      </c>
      <c r="CY111" s="676">
        <v>4.5488526927213975E-3</v>
      </c>
      <c r="CZ111" s="676">
        <v>1.9567216847875064E-2</v>
      </c>
      <c r="DA111" s="676">
        <v>1.4456951856445868E-3</v>
      </c>
      <c r="DB111" s="676">
        <v>8.9364411929621721E-3</v>
      </c>
      <c r="DC111" s="676">
        <v>1.0004446837772979E-3</v>
      </c>
      <c r="DD111" s="676">
        <v>1.5472515529122294E-3</v>
      </c>
      <c r="DE111" s="676">
        <v>7.0854619723287162E-3</v>
      </c>
      <c r="DF111" s="676">
        <v>7.1290260581989302E-4</v>
      </c>
      <c r="DG111" s="676">
        <v>0</v>
      </c>
      <c r="DH111" s="676">
        <v>5.0075441436370762E-3</v>
      </c>
    </row>
    <row r="112" spans="2:112" x14ac:dyDescent="0.15">
      <c r="F112" s="21"/>
    </row>
    <row r="114" spans="2:113" x14ac:dyDescent="0.15">
      <c r="B114" s="4" t="s">
        <v>1059</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row>
    <row r="115" spans="2:113" x14ac:dyDescent="0.15">
      <c r="B115" s="6"/>
      <c r="C115" s="7"/>
      <c r="D115" s="360">
        <f t="shared" ref="D115:AI115" si="0">D2</f>
        <v>1</v>
      </c>
      <c r="E115" s="360">
        <f t="shared" si="0"/>
        <v>2</v>
      </c>
      <c r="F115" s="360">
        <f t="shared" si="0"/>
        <v>3</v>
      </c>
      <c r="G115" s="360">
        <f t="shared" si="0"/>
        <v>4</v>
      </c>
      <c r="H115" s="360">
        <f t="shared" si="0"/>
        <v>5</v>
      </c>
      <c r="I115" s="360">
        <f t="shared" si="0"/>
        <v>6</v>
      </c>
      <c r="J115" s="360">
        <f t="shared" si="0"/>
        <v>7</v>
      </c>
      <c r="K115" s="360">
        <f t="shared" si="0"/>
        <v>8</v>
      </c>
      <c r="L115" s="360">
        <f t="shared" si="0"/>
        <v>9</v>
      </c>
      <c r="M115" s="360">
        <f t="shared" si="0"/>
        <v>10</v>
      </c>
      <c r="N115" s="360">
        <f t="shared" si="0"/>
        <v>11</v>
      </c>
      <c r="O115" s="360">
        <f t="shared" si="0"/>
        <v>12</v>
      </c>
      <c r="P115" s="360">
        <f t="shared" si="0"/>
        <v>13</v>
      </c>
      <c r="Q115" s="360">
        <f t="shared" si="0"/>
        <v>14</v>
      </c>
      <c r="R115" s="360">
        <f t="shared" si="0"/>
        <v>15</v>
      </c>
      <c r="S115" s="360">
        <f t="shared" si="0"/>
        <v>16</v>
      </c>
      <c r="T115" s="360">
        <f t="shared" si="0"/>
        <v>17</v>
      </c>
      <c r="U115" s="360">
        <f t="shared" si="0"/>
        <v>18</v>
      </c>
      <c r="V115" s="360">
        <f t="shared" si="0"/>
        <v>19</v>
      </c>
      <c r="W115" s="360">
        <f t="shared" si="0"/>
        <v>20</v>
      </c>
      <c r="X115" s="360">
        <f t="shared" si="0"/>
        <v>21</v>
      </c>
      <c r="Y115" s="360">
        <f t="shared" si="0"/>
        <v>22</v>
      </c>
      <c r="Z115" s="360">
        <f t="shared" si="0"/>
        <v>23</v>
      </c>
      <c r="AA115" s="360">
        <f t="shared" si="0"/>
        <v>24</v>
      </c>
      <c r="AB115" s="360">
        <f t="shared" si="0"/>
        <v>25</v>
      </c>
      <c r="AC115" s="360">
        <f t="shared" si="0"/>
        <v>26</v>
      </c>
      <c r="AD115" s="360">
        <f t="shared" si="0"/>
        <v>27</v>
      </c>
      <c r="AE115" s="360">
        <f t="shared" si="0"/>
        <v>28</v>
      </c>
      <c r="AF115" s="360">
        <f t="shared" si="0"/>
        <v>29</v>
      </c>
      <c r="AG115" s="360">
        <f t="shared" si="0"/>
        <v>30</v>
      </c>
      <c r="AH115" s="360">
        <f t="shared" si="0"/>
        <v>31</v>
      </c>
      <c r="AI115" s="360">
        <f t="shared" si="0"/>
        <v>32</v>
      </c>
      <c r="AJ115" s="360">
        <f t="shared" ref="AJ115:BO115" si="1">AJ2</f>
        <v>33</v>
      </c>
      <c r="AK115" s="360">
        <f t="shared" si="1"/>
        <v>34</v>
      </c>
      <c r="AL115" s="360">
        <f t="shared" si="1"/>
        <v>35</v>
      </c>
      <c r="AM115" s="165">
        <f t="shared" si="1"/>
        <v>36</v>
      </c>
      <c r="AN115" s="165">
        <f t="shared" si="1"/>
        <v>37</v>
      </c>
      <c r="AO115" s="165">
        <f t="shared" si="1"/>
        <v>38</v>
      </c>
      <c r="AP115" s="165">
        <f t="shared" si="1"/>
        <v>39</v>
      </c>
      <c r="AQ115" s="165">
        <f t="shared" si="1"/>
        <v>40</v>
      </c>
      <c r="AR115" s="165">
        <f t="shared" si="1"/>
        <v>41</v>
      </c>
      <c r="AS115" s="165">
        <f t="shared" si="1"/>
        <v>42</v>
      </c>
      <c r="AT115" s="165">
        <f t="shared" si="1"/>
        <v>43</v>
      </c>
      <c r="AU115" s="165">
        <f t="shared" si="1"/>
        <v>44</v>
      </c>
      <c r="AV115" s="165">
        <f t="shared" si="1"/>
        <v>45</v>
      </c>
      <c r="AW115" s="165">
        <f t="shared" si="1"/>
        <v>46</v>
      </c>
      <c r="AX115" s="165">
        <f t="shared" si="1"/>
        <v>47</v>
      </c>
      <c r="AY115" s="165">
        <f t="shared" si="1"/>
        <v>48</v>
      </c>
      <c r="AZ115" s="165">
        <f t="shared" si="1"/>
        <v>49</v>
      </c>
      <c r="BA115" s="165">
        <f t="shared" si="1"/>
        <v>50</v>
      </c>
      <c r="BB115" s="165">
        <f t="shared" si="1"/>
        <v>51</v>
      </c>
      <c r="BC115" s="165">
        <f t="shared" si="1"/>
        <v>52</v>
      </c>
      <c r="BD115" s="165">
        <f t="shared" si="1"/>
        <v>53</v>
      </c>
      <c r="BE115" s="165">
        <f t="shared" si="1"/>
        <v>54</v>
      </c>
      <c r="BF115" s="165">
        <f t="shared" si="1"/>
        <v>55</v>
      </c>
      <c r="BG115" s="165">
        <f t="shared" si="1"/>
        <v>56</v>
      </c>
      <c r="BH115" s="165">
        <f t="shared" si="1"/>
        <v>57</v>
      </c>
      <c r="BI115" s="165">
        <f t="shared" si="1"/>
        <v>58</v>
      </c>
      <c r="BJ115" s="165">
        <f t="shared" si="1"/>
        <v>59</v>
      </c>
      <c r="BK115" s="165">
        <f t="shared" si="1"/>
        <v>60</v>
      </c>
      <c r="BL115" s="165">
        <f t="shared" si="1"/>
        <v>61</v>
      </c>
      <c r="BM115" s="165">
        <f t="shared" si="1"/>
        <v>62</v>
      </c>
      <c r="BN115" s="165">
        <f t="shared" si="1"/>
        <v>63</v>
      </c>
      <c r="BO115" s="165">
        <f t="shared" si="1"/>
        <v>64</v>
      </c>
      <c r="BP115" s="165">
        <f t="shared" ref="BP115:CU115" si="2">BP2</f>
        <v>65</v>
      </c>
      <c r="BQ115" s="165">
        <f t="shared" si="2"/>
        <v>66</v>
      </c>
      <c r="BR115" s="165">
        <f t="shared" si="2"/>
        <v>67</v>
      </c>
      <c r="BS115" s="165">
        <f t="shared" si="2"/>
        <v>68</v>
      </c>
      <c r="BT115" s="165">
        <f t="shared" si="2"/>
        <v>69</v>
      </c>
      <c r="BU115" s="165">
        <f t="shared" si="2"/>
        <v>70</v>
      </c>
      <c r="BV115" s="165">
        <f t="shared" si="2"/>
        <v>71</v>
      </c>
      <c r="BW115" s="165">
        <f t="shared" si="2"/>
        <v>72</v>
      </c>
      <c r="BX115" s="165">
        <f t="shared" si="2"/>
        <v>73</v>
      </c>
      <c r="BY115" s="165">
        <f t="shared" si="2"/>
        <v>74</v>
      </c>
      <c r="BZ115" s="165">
        <f t="shared" si="2"/>
        <v>75</v>
      </c>
      <c r="CA115" s="165">
        <f t="shared" si="2"/>
        <v>76</v>
      </c>
      <c r="CB115" s="165">
        <f t="shared" si="2"/>
        <v>77</v>
      </c>
      <c r="CC115" s="165">
        <f t="shared" si="2"/>
        <v>78</v>
      </c>
      <c r="CD115" s="165">
        <f t="shared" si="2"/>
        <v>79</v>
      </c>
      <c r="CE115" s="165">
        <f t="shared" si="2"/>
        <v>80</v>
      </c>
      <c r="CF115" s="165">
        <f t="shared" si="2"/>
        <v>81</v>
      </c>
      <c r="CG115" s="165">
        <f t="shared" si="2"/>
        <v>82</v>
      </c>
      <c r="CH115" s="165">
        <f t="shared" si="2"/>
        <v>83</v>
      </c>
      <c r="CI115" s="165">
        <f t="shared" si="2"/>
        <v>84</v>
      </c>
      <c r="CJ115" s="165">
        <f t="shared" si="2"/>
        <v>85</v>
      </c>
      <c r="CK115" s="165">
        <f t="shared" si="2"/>
        <v>86</v>
      </c>
      <c r="CL115" s="165">
        <f t="shared" si="2"/>
        <v>87</v>
      </c>
      <c r="CM115" s="165">
        <f t="shared" si="2"/>
        <v>88</v>
      </c>
      <c r="CN115" s="165">
        <f t="shared" si="2"/>
        <v>89</v>
      </c>
      <c r="CO115" s="165">
        <f t="shared" si="2"/>
        <v>90</v>
      </c>
      <c r="CP115" s="165">
        <f t="shared" si="2"/>
        <v>91</v>
      </c>
      <c r="CQ115" s="165">
        <f t="shared" si="2"/>
        <v>92</v>
      </c>
      <c r="CR115" s="165">
        <f t="shared" si="2"/>
        <v>93</v>
      </c>
      <c r="CS115" s="165">
        <f t="shared" si="2"/>
        <v>94</v>
      </c>
      <c r="CT115" s="165">
        <f t="shared" si="2"/>
        <v>95</v>
      </c>
      <c r="CU115" s="165">
        <f t="shared" si="2"/>
        <v>96</v>
      </c>
      <c r="CV115" s="165">
        <f t="shared" ref="CV115:DG115" si="3">CV2</f>
        <v>97</v>
      </c>
      <c r="CW115" s="165">
        <f t="shared" si="3"/>
        <v>98</v>
      </c>
      <c r="CX115" s="165">
        <f t="shared" si="3"/>
        <v>99</v>
      </c>
      <c r="CY115" s="165">
        <f t="shared" si="3"/>
        <v>100</v>
      </c>
      <c r="CZ115" s="165">
        <f t="shared" si="3"/>
        <v>101</v>
      </c>
      <c r="DA115" s="165">
        <f t="shared" si="3"/>
        <v>102</v>
      </c>
      <c r="DB115" s="165">
        <f t="shared" si="3"/>
        <v>103</v>
      </c>
      <c r="DC115" s="165">
        <f t="shared" si="3"/>
        <v>104</v>
      </c>
      <c r="DD115" s="165">
        <f t="shared" si="3"/>
        <v>105</v>
      </c>
      <c r="DE115" s="165">
        <f t="shared" si="3"/>
        <v>106</v>
      </c>
      <c r="DF115" s="165">
        <f t="shared" si="3"/>
        <v>107</v>
      </c>
      <c r="DG115" s="165">
        <f t="shared" si="3"/>
        <v>108</v>
      </c>
      <c r="DH115" s="165"/>
      <c r="DI115" s="60"/>
    </row>
    <row r="116" spans="2:113" s="538" customFormat="1" ht="45.6" customHeight="1" x14ac:dyDescent="0.15">
      <c r="B116" s="533" t="s">
        <v>1060</v>
      </c>
      <c r="C116" s="534"/>
      <c r="D116" s="535" t="str">
        <f t="shared" ref="D116:AI116" si="4">D3</f>
        <v>耕種農業</v>
      </c>
      <c r="E116" s="535" t="str">
        <f t="shared" si="4"/>
        <v>畜産</v>
      </c>
      <c r="F116" s="535" t="str">
        <f t="shared" si="4"/>
        <v>農業サービス</v>
      </c>
      <c r="G116" s="535" t="str">
        <f t="shared" si="4"/>
        <v>林業</v>
      </c>
      <c r="H116" s="536" t="str">
        <f t="shared" si="4"/>
        <v>漁業</v>
      </c>
      <c r="I116" s="535" t="str">
        <f t="shared" si="4"/>
        <v>石炭・原油・天然ガス</v>
      </c>
      <c r="J116" s="535" t="str">
        <f t="shared" si="4"/>
        <v>その他の鉱業</v>
      </c>
      <c r="K116" s="535" t="str">
        <f t="shared" si="4"/>
        <v>食料品</v>
      </c>
      <c r="L116" s="536" t="str">
        <f t="shared" si="4"/>
        <v>飲料</v>
      </c>
      <c r="M116" s="535" t="str">
        <f t="shared" si="4"/>
        <v>飼料・有機質肥料（別掲を除く。）</v>
      </c>
      <c r="N116" s="535" t="str">
        <f t="shared" si="4"/>
        <v>たばこ</v>
      </c>
      <c r="O116" s="535" t="str">
        <f t="shared" si="4"/>
        <v>繊維工業製品</v>
      </c>
      <c r="P116" s="535" t="str">
        <f t="shared" si="4"/>
        <v>衣服・その他の繊維既製品</v>
      </c>
      <c r="Q116" s="536" t="str">
        <f t="shared" si="4"/>
        <v>木材・木製品</v>
      </c>
      <c r="R116" s="535" t="str">
        <f t="shared" si="4"/>
        <v>家具・装備品</v>
      </c>
      <c r="S116" s="535" t="str">
        <f t="shared" si="4"/>
        <v>パルプ・紙・板紙・加工紙</v>
      </c>
      <c r="T116" s="535" t="str">
        <f t="shared" si="4"/>
        <v>紙加工品</v>
      </c>
      <c r="U116" s="535" t="str">
        <f t="shared" si="4"/>
        <v>印刷・製版・製本</v>
      </c>
      <c r="V116" s="536" t="str">
        <f t="shared" si="4"/>
        <v>化学肥料</v>
      </c>
      <c r="W116" s="535" t="str">
        <f t="shared" si="4"/>
        <v>無機化学工業製品</v>
      </c>
      <c r="X116" s="535" t="str">
        <f t="shared" si="4"/>
        <v>石油化学系基礎製品</v>
      </c>
      <c r="Y116" s="535" t="str">
        <f t="shared" si="4"/>
        <v>有機化学工業製品（石油化学系基礎製品・合成樹脂を除く。）</v>
      </c>
      <c r="Z116" s="535" t="str">
        <f t="shared" si="4"/>
        <v>合成樹脂</v>
      </c>
      <c r="AA116" s="536" t="str">
        <f t="shared" si="4"/>
        <v>化学繊維</v>
      </c>
      <c r="AB116" s="535" t="str">
        <f t="shared" si="4"/>
        <v>医薬品</v>
      </c>
      <c r="AC116" s="535" t="str">
        <f t="shared" si="4"/>
        <v>化学最終製品（医薬品を除く。）</v>
      </c>
      <c r="AD116" s="535" t="str">
        <f t="shared" si="4"/>
        <v>石油製品</v>
      </c>
      <c r="AE116" s="535" t="str">
        <f t="shared" si="4"/>
        <v>石炭製品</v>
      </c>
      <c r="AF116" s="536" t="str">
        <f t="shared" si="4"/>
        <v>プラスチック製品</v>
      </c>
      <c r="AG116" s="535" t="str">
        <f t="shared" si="4"/>
        <v>ゴム製品</v>
      </c>
      <c r="AH116" s="535" t="str">
        <f t="shared" si="4"/>
        <v>なめし革・革製品・毛皮</v>
      </c>
      <c r="AI116" s="535" t="str">
        <f t="shared" si="4"/>
        <v>ガラス・ガラス製品</v>
      </c>
      <c r="AJ116" s="535" t="str">
        <f t="shared" ref="AJ116:BO116" si="5">AJ3</f>
        <v>セメント・セメント製品</v>
      </c>
      <c r="AK116" s="535" t="str">
        <f t="shared" si="5"/>
        <v>陶磁器</v>
      </c>
      <c r="AL116" s="355" t="str">
        <f t="shared" si="5"/>
        <v>その他の窯業・土石製品</v>
      </c>
      <c r="AM116" s="355" t="str">
        <f t="shared" si="5"/>
        <v>銑鉄・粗鋼</v>
      </c>
      <c r="AN116" s="355" t="str">
        <f t="shared" si="5"/>
        <v>鋼材</v>
      </c>
      <c r="AO116" s="355" t="str">
        <f t="shared" si="5"/>
        <v>鋳鍛造品（鉄）</v>
      </c>
      <c r="AP116" s="537" t="str">
        <f t="shared" si="5"/>
        <v>その他の鉄鋼製品</v>
      </c>
      <c r="AQ116" s="355" t="str">
        <f t="shared" si="5"/>
        <v>非鉄金属製錬・精製</v>
      </c>
      <c r="AR116" s="355" t="str">
        <f t="shared" si="5"/>
        <v>非鉄金属加工製品</v>
      </c>
      <c r="AS116" s="355" t="str">
        <f t="shared" si="5"/>
        <v>建設用・建築用金属製品</v>
      </c>
      <c r="AT116" s="355" t="str">
        <f t="shared" si="5"/>
        <v>その他の金属製品</v>
      </c>
      <c r="AU116" s="537" t="str">
        <f t="shared" si="5"/>
        <v>はん用機械</v>
      </c>
      <c r="AV116" s="355" t="str">
        <f t="shared" si="5"/>
        <v>生産用機械</v>
      </c>
      <c r="AW116" s="355" t="str">
        <f t="shared" si="5"/>
        <v>業務用機械</v>
      </c>
      <c r="AX116" s="355" t="str">
        <f t="shared" si="5"/>
        <v>電子デバイス</v>
      </c>
      <c r="AY116" s="355" t="str">
        <f t="shared" si="5"/>
        <v>その他の電子部品</v>
      </c>
      <c r="AZ116" s="537" t="str">
        <f t="shared" si="5"/>
        <v>産業用電気機器</v>
      </c>
      <c r="BA116" s="355" t="str">
        <f t="shared" si="5"/>
        <v>民生用電気機器</v>
      </c>
      <c r="BB116" s="355" t="str">
        <f t="shared" si="5"/>
        <v>電子応用装置・電気計測器</v>
      </c>
      <c r="BC116" s="355" t="str">
        <f t="shared" si="5"/>
        <v>その他の電気機械</v>
      </c>
      <c r="BD116" s="355" t="str">
        <f t="shared" si="5"/>
        <v>通信・映像・音響機器</v>
      </c>
      <c r="BE116" s="537" t="str">
        <f t="shared" si="5"/>
        <v>電子計算機・同附属装置</v>
      </c>
      <c r="BF116" s="355" t="str">
        <f t="shared" si="5"/>
        <v>乗用車</v>
      </c>
      <c r="BG116" s="355" t="str">
        <f t="shared" si="5"/>
        <v>その他の自動車</v>
      </c>
      <c r="BH116" s="355" t="str">
        <f t="shared" si="5"/>
        <v>自動車部品・同附属品</v>
      </c>
      <c r="BI116" s="355" t="str">
        <f t="shared" si="5"/>
        <v>船舶・同修理</v>
      </c>
      <c r="BJ116" s="537" t="str">
        <f t="shared" si="5"/>
        <v>その他の輸送機械・同修理</v>
      </c>
      <c r="BK116" s="355" t="str">
        <f t="shared" si="5"/>
        <v>その他の製造工業製品</v>
      </c>
      <c r="BL116" s="355" t="str">
        <f t="shared" si="5"/>
        <v>再生資源回収・加工処理</v>
      </c>
      <c r="BM116" s="355" t="str">
        <f t="shared" si="5"/>
        <v>建築</v>
      </c>
      <c r="BN116" s="355" t="str">
        <f t="shared" si="5"/>
        <v>建設補修</v>
      </c>
      <c r="BO116" s="537" t="str">
        <f t="shared" si="5"/>
        <v>公共事業</v>
      </c>
      <c r="BP116" s="355" t="str">
        <f t="shared" ref="BP116:CU116" si="6">BP3</f>
        <v>その他の土木建設</v>
      </c>
      <c r="BQ116" s="355" t="str">
        <f t="shared" si="6"/>
        <v>電気</v>
      </c>
      <c r="BR116" s="355" t="str">
        <f t="shared" si="6"/>
        <v>ガス・熱供給</v>
      </c>
      <c r="BS116" s="355" t="str">
        <f t="shared" si="6"/>
        <v>水道</v>
      </c>
      <c r="BT116" s="537" t="str">
        <f t="shared" si="6"/>
        <v>廃棄物処理</v>
      </c>
      <c r="BU116" s="355" t="str">
        <f t="shared" si="6"/>
        <v>商業</v>
      </c>
      <c r="BV116" s="355" t="str">
        <f t="shared" si="6"/>
        <v>金融・保険</v>
      </c>
      <c r="BW116" s="355" t="str">
        <f t="shared" si="6"/>
        <v>不動産仲介及び賃貸</v>
      </c>
      <c r="BX116" s="355" t="str">
        <f t="shared" si="6"/>
        <v>住宅賃貸料</v>
      </c>
      <c r="BY116" s="537" t="str">
        <f t="shared" si="6"/>
        <v>住宅賃貸料（帰属家賃）</v>
      </c>
      <c r="BZ116" s="355" t="str">
        <f t="shared" si="6"/>
        <v>鉄道輸送</v>
      </c>
      <c r="CA116" s="355" t="str">
        <f t="shared" si="6"/>
        <v>道路輸送（自家輸送を除く。）</v>
      </c>
      <c r="CB116" s="355" t="str">
        <f t="shared" si="6"/>
        <v>自家輸送</v>
      </c>
      <c r="CC116" s="355" t="str">
        <f t="shared" si="6"/>
        <v>水運</v>
      </c>
      <c r="CD116" s="537" t="str">
        <f t="shared" si="6"/>
        <v>航空輸送</v>
      </c>
      <c r="CE116" s="355" t="str">
        <f t="shared" si="6"/>
        <v>貨物利用運送</v>
      </c>
      <c r="CF116" s="355" t="str">
        <f t="shared" si="6"/>
        <v>倉庫</v>
      </c>
      <c r="CG116" s="355" t="str">
        <f t="shared" si="6"/>
        <v>運輸附帯サービス</v>
      </c>
      <c r="CH116" s="355" t="str">
        <f t="shared" si="6"/>
        <v>郵便・信書便</v>
      </c>
      <c r="CI116" s="537" t="str">
        <f t="shared" si="6"/>
        <v>通信</v>
      </c>
      <c r="CJ116" s="355" t="str">
        <f t="shared" si="6"/>
        <v>放送</v>
      </c>
      <c r="CK116" s="355" t="str">
        <f t="shared" si="6"/>
        <v>情報サービス</v>
      </c>
      <c r="CL116" s="355" t="str">
        <f t="shared" si="6"/>
        <v>インターネット附随サービス</v>
      </c>
      <c r="CM116" s="355" t="str">
        <f t="shared" si="6"/>
        <v>映像・音声・文字情報制作</v>
      </c>
      <c r="CN116" s="537" t="str">
        <f t="shared" si="6"/>
        <v>公務</v>
      </c>
      <c r="CO116" s="355" t="str">
        <f t="shared" si="6"/>
        <v>教育</v>
      </c>
      <c r="CP116" s="355" t="str">
        <f t="shared" si="6"/>
        <v>研究</v>
      </c>
      <c r="CQ116" s="355" t="str">
        <f t="shared" si="6"/>
        <v>医療</v>
      </c>
      <c r="CR116" s="355" t="str">
        <f t="shared" si="6"/>
        <v>保健衛生</v>
      </c>
      <c r="CS116" s="537" t="str">
        <f t="shared" si="6"/>
        <v>社会保険・社会福祉</v>
      </c>
      <c r="CT116" s="355" t="str">
        <f t="shared" si="6"/>
        <v>介護</v>
      </c>
      <c r="CU116" s="355" t="str">
        <f t="shared" si="6"/>
        <v>他に分類されない会員制団体</v>
      </c>
      <c r="CV116" s="355" t="str">
        <f t="shared" ref="CV116:DG116" si="7">CV3</f>
        <v>物品賃貸サービス</v>
      </c>
      <c r="CW116" s="355" t="str">
        <f t="shared" si="7"/>
        <v>広告</v>
      </c>
      <c r="CX116" s="537" t="str">
        <f t="shared" si="7"/>
        <v>自動車整備・機械修理</v>
      </c>
      <c r="CY116" s="355" t="str">
        <f t="shared" si="7"/>
        <v>その他の対事業所サービス</v>
      </c>
      <c r="CZ116" s="355" t="str">
        <f t="shared" si="7"/>
        <v>宿泊業</v>
      </c>
      <c r="DA116" s="355" t="str">
        <f t="shared" si="7"/>
        <v>飲食サービス</v>
      </c>
      <c r="DB116" s="355" t="str">
        <f t="shared" si="7"/>
        <v>洗濯・理容・美容・浴場業</v>
      </c>
      <c r="DC116" s="537" t="str">
        <f t="shared" si="7"/>
        <v>娯楽サービス</v>
      </c>
      <c r="DD116" s="355" t="str">
        <f t="shared" si="7"/>
        <v>獣医業</v>
      </c>
      <c r="DE116" s="355" t="str">
        <f t="shared" si="7"/>
        <v>その他の対個人サービス</v>
      </c>
      <c r="DF116" s="355" t="str">
        <f t="shared" si="7"/>
        <v>事務用品</v>
      </c>
      <c r="DG116" s="355" t="str">
        <f t="shared" si="7"/>
        <v>分類不明</v>
      </c>
      <c r="DH116" s="232" t="s">
        <v>1061</v>
      </c>
      <c r="DI116" s="238"/>
    </row>
    <row r="117" spans="2:113" ht="12" customHeight="1" x14ac:dyDescent="0.15">
      <c r="B117" s="17"/>
      <c r="C117" s="18" t="s">
        <v>1062</v>
      </c>
      <c r="D117" s="529" cm="1">
        <f t="array" ref="D117:DG117">TRANSPOSE(計算!H10:H117)</f>
        <v>0</v>
      </c>
      <c r="E117" s="529">
        <v>0</v>
      </c>
      <c r="F117" s="529">
        <v>0</v>
      </c>
      <c r="G117" s="529">
        <v>0</v>
      </c>
      <c r="H117" s="529">
        <v>0</v>
      </c>
      <c r="I117" s="529">
        <v>0</v>
      </c>
      <c r="J117" s="529">
        <v>0</v>
      </c>
      <c r="K117" s="529">
        <v>0</v>
      </c>
      <c r="L117" s="529">
        <v>0</v>
      </c>
      <c r="M117" s="529">
        <v>0</v>
      </c>
      <c r="N117" s="529">
        <v>0</v>
      </c>
      <c r="O117" s="529">
        <v>0</v>
      </c>
      <c r="P117" s="529">
        <v>0</v>
      </c>
      <c r="Q117" s="529">
        <v>0</v>
      </c>
      <c r="R117" s="529">
        <v>0</v>
      </c>
      <c r="S117" s="529">
        <v>0</v>
      </c>
      <c r="T117" s="529">
        <v>0</v>
      </c>
      <c r="U117" s="529">
        <v>0</v>
      </c>
      <c r="V117" s="529">
        <v>0</v>
      </c>
      <c r="W117" s="529">
        <v>0</v>
      </c>
      <c r="X117" s="529">
        <v>0</v>
      </c>
      <c r="Y117" s="529">
        <v>0</v>
      </c>
      <c r="Z117" s="529">
        <v>0</v>
      </c>
      <c r="AA117" s="529">
        <v>0</v>
      </c>
      <c r="AB117" s="529">
        <v>0</v>
      </c>
      <c r="AC117" s="529">
        <v>0</v>
      </c>
      <c r="AD117" s="529">
        <v>0</v>
      </c>
      <c r="AE117" s="529">
        <v>0</v>
      </c>
      <c r="AF117" s="529">
        <v>0</v>
      </c>
      <c r="AG117" s="529">
        <v>0</v>
      </c>
      <c r="AH117" s="529">
        <v>0</v>
      </c>
      <c r="AI117" s="529">
        <v>0</v>
      </c>
      <c r="AJ117" s="529">
        <v>0</v>
      </c>
      <c r="AK117" s="529">
        <v>0</v>
      </c>
      <c r="AL117" s="529">
        <v>0</v>
      </c>
      <c r="AM117" s="529">
        <v>0</v>
      </c>
      <c r="AN117" s="529">
        <v>0</v>
      </c>
      <c r="AO117" s="529">
        <v>0</v>
      </c>
      <c r="AP117" s="529">
        <v>0</v>
      </c>
      <c r="AQ117" s="529">
        <v>0</v>
      </c>
      <c r="AR117" s="529">
        <v>0</v>
      </c>
      <c r="AS117" s="529">
        <v>0</v>
      </c>
      <c r="AT117" s="529">
        <v>0</v>
      </c>
      <c r="AU117" s="529">
        <v>0</v>
      </c>
      <c r="AV117" s="529">
        <v>0</v>
      </c>
      <c r="AW117" s="529">
        <v>0</v>
      </c>
      <c r="AX117" s="529">
        <v>0</v>
      </c>
      <c r="AY117" s="529">
        <v>0</v>
      </c>
      <c r="AZ117" s="529">
        <v>0</v>
      </c>
      <c r="BA117" s="529">
        <v>0</v>
      </c>
      <c r="BB117" s="529">
        <v>0</v>
      </c>
      <c r="BC117" s="529">
        <v>0</v>
      </c>
      <c r="BD117" s="529">
        <v>0</v>
      </c>
      <c r="BE117" s="529">
        <v>0</v>
      </c>
      <c r="BF117" s="529">
        <v>0</v>
      </c>
      <c r="BG117" s="529">
        <v>0</v>
      </c>
      <c r="BH117" s="529">
        <v>0</v>
      </c>
      <c r="BI117" s="529">
        <v>0</v>
      </c>
      <c r="BJ117" s="529">
        <v>0</v>
      </c>
      <c r="BK117" s="529">
        <v>0</v>
      </c>
      <c r="BL117" s="529">
        <v>0</v>
      </c>
      <c r="BM117" s="529">
        <v>0</v>
      </c>
      <c r="BN117" s="529">
        <v>0</v>
      </c>
      <c r="BO117" s="529">
        <v>0</v>
      </c>
      <c r="BP117" s="529">
        <v>0</v>
      </c>
      <c r="BQ117" s="529">
        <v>0</v>
      </c>
      <c r="BR117" s="529">
        <v>0</v>
      </c>
      <c r="BS117" s="529">
        <v>0</v>
      </c>
      <c r="BT117" s="529">
        <v>0</v>
      </c>
      <c r="BU117" s="529">
        <v>0</v>
      </c>
      <c r="BV117" s="529">
        <v>0</v>
      </c>
      <c r="BW117" s="529">
        <v>0</v>
      </c>
      <c r="BX117" s="529">
        <v>0</v>
      </c>
      <c r="BY117" s="529">
        <v>0</v>
      </c>
      <c r="BZ117" s="529">
        <v>0</v>
      </c>
      <c r="CA117" s="529">
        <v>0</v>
      </c>
      <c r="CB117" s="529">
        <v>0</v>
      </c>
      <c r="CC117" s="529">
        <v>0</v>
      </c>
      <c r="CD117" s="529">
        <v>0</v>
      </c>
      <c r="CE117" s="529">
        <v>0</v>
      </c>
      <c r="CF117" s="529">
        <v>0</v>
      </c>
      <c r="CG117" s="529">
        <v>0</v>
      </c>
      <c r="CH117" s="529">
        <v>0</v>
      </c>
      <c r="CI117" s="529">
        <v>0</v>
      </c>
      <c r="CJ117" s="529">
        <v>0</v>
      </c>
      <c r="CK117" s="529">
        <v>0</v>
      </c>
      <c r="CL117" s="529">
        <v>0</v>
      </c>
      <c r="CM117" s="529">
        <v>0</v>
      </c>
      <c r="CN117" s="529">
        <v>0</v>
      </c>
      <c r="CO117" s="529">
        <v>0</v>
      </c>
      <c r="CP117" s="529">
        <v>0</v>
      </c>
      <c r="CQ117" s="529">
        <v>0</v>
      </c>
      <c r="CR117" s="529">
        <v>0</v>
      </c>
      <c r="CS117" s="529">
        <v>0</v>
      </c>
      <c r="CT117" s="529">
        <v>0</v>
      </c>
      <c r="CU117" s="529">
        <v>0</v>
      </c>
      <c r="CV117" s="529">
        <v>0</v>
      </c>
      <c r="CW117" s="529">
        <v>0</v>
      </c>
      <c r="CX117" s="529">
        <v>0</v>
      </c>
      <c r="CY117" s="529">
        <v>0</v>
      </c>
      <c r="CZ117" s="529">
        <v>0</v>
      </c>
      <c r="DA117" s="529">
        <v>0</v>
      </c>
      <c r="DB117" s="529">
        <v>0</v>
      </c>
      <c r="DC117" s="529">
        <v>0</v>
      </c>
      <c r="DD117" s="529">
        <v>0</v>
      </c>
      <c r="DE117" s="529">
        <v>0</v>
      </c>
      <c r="DF117" s="529">
        <v>0</v>
      </c>
      <c r="DG117" s="529">
        <v>0</v>
      </c>
      <c r="DH117" s="529">
        <f t="shared" ref="DH117:DH148" si="8">SUM(D117:DG117)</f>
        <v>0</v>
      </c>
      <c r="DI117" s="241"/>
    </row>
    <row r="118" spans="2:113" x14ac:dyDescent="0.15">
      <c r="B118" s="10" t="s">
        <v>117</v>
      </c>
      <c r="C118" s="4" t="s">
        <v>887</v>
      </c>
      <c r="D118" s="11">
        <f t="shared" ref="D118:AI118" si="9">D$117*D4</f>
        <v>0</v>
      </c>
      <c r="E118" s="11">
        <f t="shared" si="9"/>
        <v>0</v>
      </c>
      <c r="F118" s="11">
        <f t="shared" si="9"/>
        <v>0</v>
      </c>
      <c r="G118" s="11">
        <f t="shared" si="9"/>
        <v>0</v>
      </c>
      <c r="H118" s="11">
        <f t="shared" si="9"/>
        <v>0</v>
      </c>
      <c r="I118" s="11">
        <f t="shared" si="9"/>
        <v>0</v>
      </c>
      <c r="J118" s="11">
        <f t="shared" si="9"/>
        <v>0</v>
      </c>
      <c r="K118" s="11">
        <f t="shared" si="9"/>
        <v>0</v>
      </c>
      <c r="L118" s="11">
        <f t="shared" si="9"/>
        <v>0</v>
      </c>
      <c r="M118" s="11">
        <f t="shared" si="9"/>
        <v>0</v>
      </c>
      <c r="N118" s="11">
        <f t="shared" si="9"/>
        <v>0</v>
      </c>
      <c r="O118" s="11">
        <f t="shared" si="9"/>
        <v>0</v>
      </c>
      <c r="P118" s="11">
        <f t="shared" si="9"/>
        <v>0</v>
      </c>
      <c r="Q118" s="11">
        <f t="shared" si="9"/>
        <v>0</v>
      </c>
      <c r="R118" s="11">
        <f t="shared" si="9"/>
        <v>0</v>
      </c>
      <c r="S118" s="11">
        <f t="shared" si="9"/>
        <v>0</v>
      </c>
      <c r="T118" s="11">
        <f t="shared" si="9"/>
        <v>0</v>
      </c>
      <c r="U118" s="11">
        <f t="shared" si="9"/>
        <v>0</v>
      </c>
      <c r="V118" s="11">
        <f t="shared" si="9"/>
        <v>0</v>
      </c>
      <c r="W118" s="11">
        <f t="shared" si="9"/>
        <v>0</v>
      </c>
      <c r="X118" s="11">
        <f t="shared" si="9"/>
        <v>0</v>
      </c>
      <c r="Y118" s="11">
        <f t="shared" si="9"/>
        <v>0</v>
      </c>
      <c r="Z118" s="11">
        <f t="shared" si="9"/>
        <v>0</v>
      </c>
      <c r="AA118" s="11">
        <f t="shared" si="9"/>
        <v>0</v>
      </c>
      <c r="AB118" s="11">
        <f t="shared" si="9"/>
        <v>0</v>
      </c>
      <c r="AC118" s="11">
        <f t="shared" si="9"/>
        <v>0</v>
      </c>
      <c r="AD118" s="11">
        <f t="shared" si="9"/>
        <v>0</v>
      </c>
      <c r="AE118" s="11">
        <f t="shared" si="9"/>
        <v>0</v>
      </c>
      <c r="AF118" s="11">
        <f t="shared" si="9"/>
        <v>0</v>
      </c>
      <c r="AG118" s="11">
        <f t="shared" si="9"/>
        <v>0</v>
      </c>
      <c r="AH118" s="11">
        <f t="shared" si="9"/>
        <v>0</v>
      </c>
      <c r="AI118" s="11">
        <f t="shared" si="9"/>
        <v>0</v>
      </c>
      <c r="AJ118" s="11">
        <f t="shared" ref="AJ118:BO118" si="10">AJ$117*AJ4</f>
        <v>0</v>
      </c>
      <c r="AK118" s="11">
        <f t="shared" si="10"/>
        <v>0</v>
      </c>
      <c r="AL118" s="11">
        <f t="shared" si="10"/>
        <v>0</v>
      </c>
      <c r="AM118" s="11">
        <f t="shared" si="10"/>
        <v>0</v>
      </c>
      <c r="AN118" s="11">
        <f t="shared" si="10"/>
        <v>0</v>
      </c>
      <c r="AO118" s="11">
        <f t="shared" si="10"/>
        <v>0</v>
      </c>
      <c r="AP118" s="11">
        <f t="shared" si="10"/>
        <v>0</v>
      </c>
      <c r="AQ118" s="11">
        <f t="shared" si="10"/>
        <v>0</v>
      </c>
      <c r="AR118" s="11">
        <f t="shared" si="10"/>
        <v>0</v>
      </c>
      <c r="AS118" s="11">
        <f t="shared" si="10"/>
        <v>0</v>
      </c>
      <c r="AT118" s="11">
        <f t="shared" si="10"/>
        <v>0</v>
      </c>
      <c r="AU118" s="11">
        <f t="shared" si="10"/>
        <v>0</v>
      </c>
      <c r="AV118" s="11">
        <f t="shared" si="10"/>
        <v>0</v>
      </c>
      <c r="AW118" s="11">
        <f t="shared" si="10"/>
        <v>0</v>
      </c>
      <c r="AX118" s="11">
        <f t="shared" si="10"/>
        <v>0</v>
      </c>
      <c r="AY118" s="11">
        <f t="shared" si="10"/>
        <v>0</v>
      </c>
      <c r="AZ118" s="11">
        <f t="shared" si="10"/>
        <v>0</v>
      </c>
      <c r="BA118" s="11">
        <f t="shared" si="10"/>
        <v>0</v>
      </c>
      <c r="BB118" s="11">
        <f t="shared" si="10"/>
        <v>0</v>
      </c>
      <c r="BC118" s="11">
        <f t="shared" si="10"/>
        <v>0</v>
      </c>
      <c r="BD118" s="11">
        <f t="shared" si="10"/>
        <v>0</v>
      </c>
      <c r="BE118" s="11">
        <f t="shared" si="10"/>
        <v>0</v>
      </c>
      <c r="BF118" s="11">
        <f t="shared" si="10"/>
        <v>0</v>
      </c>
      <c r="BG118" s="11">
        <f t="shared" si="10"/>
        <v>0</v>
      </c>
      <c r="BH118" s="11">
        <f t="shared" si="10"/>
        <v>0</v>
      </c>
      <c r="BI118" s="11">
        <f t="shared" si="10"/>
        <v>0</v>
      </c>
      <c r="BJ118" s="11">
        <f t="shared" si="10"/>
        <v>0</v>
      </c>
      <c r="BK118" s="11">
        <f t="shared" si="10"/>
        <v>0</v>
      </c>
      <c r="BL118" s="11">
        <f t="shared" si="10"/>
        <v>0</v>
      </c>
      <c r="BM118" s="11">
        <f t="shared" si="10"/>
        <v>0</v>
      </c>
      <c r="BN118" s="11">
        <f t="shared" si="10"/>
        <v>0</v>
      </c>
      <c r="BO118" s="11">
        <f t="shared" si="10"/>
        <v>0</v>
      </c>
      <c r="BP118" s="11">
        <f t="shared" ref="BP118:CU118" si="11">BP$117*BP4</f>
        <v>0</v>
      </c>
      <c r="BQ118" s="11">
        <f t="shared" si="11"/>
        <v>0</v>
      </c>
      <c r="BR118" s="11">
        <f t="shared" si="11"/>
        <v>0</v>
      </c>
      <c r="BS118" s="11">
        <f t="shared" si="11"/>
        <v>0</v>
      </c>
      <c r="BT118" s="11">
        <f t="shared" si="11"/>
        <v>0</v>
      </c>
      <c r="BU118" s="11">
        <f t="shared" si="11"/>
        <v>0</v>
      </c>
      <c r="BV118" s="11">
        <f t="shared" si="11"/>
        <v>0</v>
      </c>
      <c r="BW118" s="11">
        <f t="shared" si="11"/>
        <v>0</v>
      </c>
      <c r="BX118" s="11">
        <f t="shared" si="11"/>
        <v>0</v>
      </c>
      <c r="BY118" s="11">
        <f t="shared" si="11"/>
        <v>0</v>
      </c>
      <c r="BZ118" s="11">
        <f t="shared" si="11"/>
        <v>0</v>
      </c>
      <c r="CA118" s="11">
        <f t="shared" si="11"/>
        <v>0</v>
      </c>
      <c r="CB118" s="11">
        <f t="shared" si="11"/>
        <v>0</v>
      </c>
      <c r="CC118" s="11">
        <f t="shared" si="11"/>
        <v>0</v>
      </c>
      <c r="CD118" s="11">
        <f t="shared" si="11"/>
        <v>0</v>
      </c>
      <c r="CE118" s="11">
        <f t="shared" si="11"/>
        <v>0</v>
      </c>
      <c r="CF118" s="11">
        <f t="shared" si="11"/>
        <v>0</v>
      </c>
      <c r="CG118" s="11">
        <f t="shared" si="11"/>
        <v>0</v>
      </c>
      <c r="CH118" s="11">
        <f t="shared" si="11"/>
        <v>0</v>
      </c>
      <c r="CI118" s="11">
        <f t="shared" si="11"/>
        <v>0</v>
      </c>
      <c r="CJ118" s="11">
        <f t="shared" si="11"/>
        <v>0</v>
      </c>
      <c r="CK118" s="11">
        <f t="shared" si="11"/>
        <v>0</v>
      </c>
      <c r="CL118" s="11">
        <f t="shared" si="11"/>
        <v>0</v>
      </c>
      <c r="CM118" s="11">
        <f t="shared" si="11"/>
        <v>0</v>
      </c>
      <c r="CN118" s="11">
        <f t="shared" si="11"/>
        <v>0</v>
      </c>
      <c r="CO118" s="11">
        <f t="shared" si="11"/>
        <v>0</v>
      </c>
      <c r="CP118" s="11">
        <f t="shared" si="11"/>
        <v>0</v>
      </c>
      <c r="CQ118" s="11">
        <f t="shared" si="11"/>
        <v>0</v>
      </c>
      <c r="CR118" s="11">
        <f t="shared" si="11"/>
        <v>0</v>
      </c>
      <c r="CS118" s="11">
        <f t="shared" si="11"/>
        <v>0</v>
      </c>
      <c r="CT118" s="11">
        <f t="shared" si="11"/>
        <v>0</v>
      </c>
      <c r="CU118" s="11">
        <f t="shared" si="11"/>
        <v>0</v>
      </c>
      <c r="CV118" s="11">
        <f t="shared" ref="CV118:DG118" si="12">CV$117*CV4</f>
        <v>0</v>
      </c>
      <c r="CW118" s="11">
        <f t="shared" si="12"/>
        <v>0</v>
      </c>
      <c r="CX118" s="11">
        <f t="shared" si="12"/>
        <v>0</v>
      </c>
      <c r="CY118" s="11">
        <f t="shared" si="12"/>
        <v>0</v>
      </c>
      <c r="CZ118" s="11">
        <f t="shared" si="12"/>
        <v>0</v>
      </c>
      <c r="DA118" s="11">
        <f t="shared" si="12"/>
        <v>0</v>
      </c>
      <c r="DB118" s="11">
        <f t="shared" si="12"/>
        <v>0</v>
      </c>
      <c r="DC118" s="11">
        <f t="shared" si="12"/>
        <v>0</v>
      </c>
      <c r="DD118" s="11">
        <f t="shared" si="12"/>
        <v>0</v>
      </c>
      <c r="DE118" s="11">
        <f t="shared" si="12"/>
        <v>0</v>
      </c>
      <c r="DF118" s="11">
        <f t="shared" si="12"/>
        <v>0</v>
      </c>
      <c r="DG118" s="11">
        <f t="shared" si="12"/>
        <v>0</v>
      </c>
      <c r="DH118" s="11">
        <f t="shared" si="8"/>
        <v>0</v>
      </c>
      <c r="DI118" s="240"/>
    </row>
    <row r="119" spans="2:113" x14ac:dyDescent="0.15">
      <c r="B119" s="10" t="s">
        <v>120</v>
      </c>
      <c r="C119" s="4" t="s">
        <v>888</v>
      </c>
      <c r="D119" s="11">
        <f t="shared" ref="D119:AI119" si="13">D$117*D5</f>
        <v>0</v>
      </c>
      <c r="E119" s="11">
        <f t="shared" si="13"/>
        <v>0</v>
      </c>
      <c r="F119" s="11">
        <f t="shared" si="13"/>
        <v>0</v>
      </c>
      <c r="G119" s="11">
        <f t="shared" si="13"/>
        <v>0</v>
      </c>
      <c r="H119" s="11">
        <f t="shared" si="13"/>
        <v>0</v>
      </c>
      <c r="I119" s="11">
        <f t="shared" si="13"/>
        <v>0</v>
      </c>
      <c r="J119" s="11">
        <f t="shared" si="13"/>
        <v>0</v>
      </c>
      <c r="K119" s="11">
        <f t="shared" si="13"/>
        <v>0</v>
      </c>
      <c r="L119" s="11">
        <f t="shared" si="13"/>
        <v>0</v>
      </c>
      <c r="M119" s="11">
        <f t="shared" si="13"/>
        <v>0</v>
      </c>
      <c r="N119" s="11">
        <f t="shared" si="13"/>
        <v>0</v>
      </c>
      <c r="O119" s="11">
        <f t="shared" si="13"/>
        <v>0</v>
      </c>
      <c r="P119" s="11">
        <f t="shared" si="13"/>
        <v>0</v>
      </c>
      <c r="Q119" s="11">
        <f t="shared" si="13"/>
        <v>0</v>
      </c>
      <c r="R119" s="11">
        <f t="shared" si="13"/>
        <v>0</v>
      </c>
      <c r="S119" s="11">
        <f t="shared" si="13"/>
        <v>0</v>
      </c>
      <c r="T119" s="11">
        <f t="shared" si="13"/>
        <v>0</v>
      </c>
      <c r="U119" s="11">
        <f t="shared" si="13"/>
        <v>0</v>
      </c>
      <c r="V119" s="11">
        <f t="shared" si="13"/>
        <v>0</v>
      </c>
      <c r="W119" s="11">
        <f t="shared" si="13"/>
        <v>0</v>
      </c>
      <c r="X119" s="11">
        <f t="shared" si="13"/>
        <v>0</v>
      </c>
      <c r="Y119" s="11">
        <f t="shared" si="13"/>
        <v>0</v>
      </c>
      <c r="Z119" s="11">
        <f t="shared" si="13"/>
        <v>0</v>
      </c>
      <c r="AA119" s="11">
        <f t="shared" si="13"/>
        <v>0</v>
      </c>
      <c r="AB119" s="11">
        <f t="shared" si="13"/>
        <v>0</v>
      </c>
      <c r="AC119" s="11">
        <f t="shared" si="13"/>
        <v>0</v>
      </c>
      <c r="AD119" s="11">
        <f t="shared" si="13"/>
        <v>0</v>
      </c>
      <c r="AE119" s="11">
        <f t="shared" si="13"/>
        <v>0</v>
      </c>
      <c r="AF119" s="11">
        <f t="shared" si="13"/>
        <v>0</v>
      </c>
      <c r="AG119" s="11">
        <f t="shared" si="13"/>
        <v>0</v>
      </c>
      <c r="AH119" s="11">
        <f t="shared" si="13"/>
        <v>0</v>
      </c>
      <c r="AI119" s="11">
        <f t="shared" si="13"/>
        <v>0</v>
      </c>
      <c r="AJ119" s="11">
        <f t="shared" ref="AJ119:BO119" si="14">AJ$117*AJ5</f>
        <v>0</v>
      </c>
      <c r="AK119" s="11">
        <f t="shared" si="14"/>
        <v>0</v>
      </c>
      <c r="AL119" s="11">
        <f t="shared" si="14"/>
        <v>0</v>
      </c>
      <c r="AM119" s="11">
        <f t="shared" si="14"/>
        <v>0</v>
      </c>
      <c r="AN119" s="11">
        <f t="shared" si="14"/>
        <v>0</v>
      </c>
      <c r="AO119" s="11">
        <f t="shared" si="14"/>
        <v>0</v>
      </c>
      <c r="AP119" s="11">
        <f t="shared" si="14"/>
        <v>0</v>
      </c>
      <c r="AQ119" s="11">
        <f t="shared" si="14"/>
        <v>0</v>
      </c>
      <c r="AR119" s="11">
        <f t="shared" si="14"/>
        <v>0</v>
      </c>
      <c r="AS119" s="11">
        <f t="shared" si="14"/>
        <v>0</v>
      </c>
      <c r="AT119" s="11">
        <f t="shared" si="14"/>
        <v>0</v>
      </c>
      <c r="AU119" s="11">
        <f t="shared" si="14"/>
        <v>0</v>
      </c>
      <c r="AV119" s="11">
        <f t="shared" si="14"/>
        <v>0</v>
      </c>
      <c r="AW119" s="11">
        <f t="shared" si="14"/>
        <v>0</v>
      </c>
      <c r="AX119" s="11">
        <f t="shared" si="14"/>
        <v>0</v>
      </c>
      <c r="AY119" s="11">
        <f t="shared" si="14"/>
        <v>0</v>
      </c>
      <c r="AZ119" s="11">
        <f t="shared" si="14"/>
        <v>0</v>
      </c>
      <c r="BA119" s="11">
        <f t="shared" si="14"/>
        <v>0</v>
      </c>
      <c r="BB119" s="11">
        <f t="shared" si="14"/>
        <v>0</v>
      </c>
      <c r="BC119" s="11">
        <f t="shared" si="14"/>
        <v>0</v>
      </c>
      <c r="BD119" s="11">
        <f t="shared" si="14"/>
        <v>0</v>
      </c>
      <c r="BE119" s="11">
        <f t="shared" si="14"/>
        <v>0</v>
      </c>
      <c r="BF119" s="11">
        <f t="shared" si="14"/>
        <v>0</v>
      </c>
      <c r="BG119" s="11">
        <f t="shared" si="14"/>
        <v>0</v>
      </c>
      <c r="BH119" s="11">
        <f t="shared" si="14"/>
        <v>0</v>
      </c>
      <c r="BI119" s="11">
        <f t="shared" si="14"/>
        <v>0</v>
      </c>
      <c r="BJ119" s="11">
        <f t="shared" si="14"/>
        <v>0</v>
      </c>
      <c r="BK119" s="11">
        <f t="shared" si="14"/>
        <v>0</v>
      </c>
      <c r="BL119" s="11">
        <f t="shared" si="14"/>
        <v>0</v>
      </c>
      <c r="BM119" s="11">
        <f t="shared" si="14"/>
        <v>0</v>
      </c>
      <c r="BN119" s="11">
        <f t="shared" si="14"/>
        <v>0</v>
      </c>
      <c r="BO119" s="11">
        <f t="shared" si="14"/>
        <v>0</v>
      </c>
      <c r="BP119" s="11">
        <f t="shared" ref="BP119:CU119" si="15">BP$117*BP5</f>
        <v>0</v>
      </c>
      <c r="BQ119" s="11">
        <f t="shared" si="15"/>
        <v>0</v>
      </c>
      <c r="BR119" s="11">
        <f t="shared" si="15"/>
        <v>0</v>
      </c>
      <c r="BS119" s="11">
        <f t="shared" si="15"/>
        <v>0</v>
      </c>
      <c r="BT119" s="11">
        <f t="shared" si="15"/>
        <v>0</v>
      </c>
      <c r="BU119" s="11">
        <f t="shared" si="15"/>
        <v>0</v>
      </c>
      <c r="BV119" s="11">
        <f t="shared" si="15"/>
        <v>0</v>
      </c>
      <c r="BW119" s="11">
        <f t="shared" si="15"/>
        <v>0</v>
      </c>
      <c r="BX119" s="11">
        <f t="shared" si="15"/>
        <v>0</v>
      </c>
      <c r="BY119" s="11">
        <f t="shared" si="15"/>
        <v>0</v>
      </c>
      <c r="BZ119" s="11">
        <f t="shared" si="15"/>
        <v>0</v>
      </c>
      <c r="CA119" s="11">
        <f t="shared" si="15"/>
        <v>0</v>
      </c>
      <c r="CB119" s="11">
        <f t="shared" si="15"/>
        <v>0</v>
      </c>
      <c r="CC119" s="11">
        <f t="shared" si="15"/>
        <v>0</v>
      </c>
      <c r="CD119" s="11">
        <f t="shared" si="15"/>
        <v>0</v>
      </c>
      <c r="CE119" s="11">
        <f t="shared" si="15"/>
        <v>0</v>
      </c>
      <c r="CF119" s="11">
        <f t="shared" si="15"/>
        <v>0</v>
      </c>
      <c r="CG119" s="11">
        <f t="shared" si="15"/>
        <v>0</v>
      </c>
      <c r="CH119" s="11">
        <f t="shared" si="15"/>
        <v>0</v>
      </c>
      <c r="CI119" s="11">
        <f t="shared" si="15"/>
        <v>0</v>
      </c>
      <c r="CJ119" s="11">
        <f t="shared" si="15"/>
        <v>0</v>
      </c>
      <c r="CK119" s="11">
        <f t="shared" si="15"/>
        <v>0</v>
      </c>
      <c r="CL119" s="11">
        <f t="shared" si="15"/>
        <v>0</v>
      </c>
      <c r="CM119" s="11">
        <f t="shared" si="15"/>
        <v>0</v>
      </c>
      <c r="CN119" s="11">
        <f t="shared" si="15"/>
        <v>0</v>
      </c>
      <c r="CO119" s="11">
        <f t="shared" si="15"/>
        <v>0</v>
      </c>
      <c r="CP119" s="11">
        <f t="shared" si="15"/>
        <v>0</v>
      </c>
      <c r="CQ119" s="11">
        <f t="shared" si="15"/>
        <v>0</v>
      </c>
      <c r="CR119" s="11">
        <f t="shared" si="15"/>
        <v>0</v>
      </c>
      <c r="CS119" s="11">
        <f t="shared" si="15"/>
        <v>0</v>
      </c>
      <c r="CT119" s="11">
        <f t="shared" si="15"/>
        <v>0</v>
      </c>
      <c r="CU119" s="11">
        <f t="shared" si="15"/>
        <v>0</v>
      </c>
      <c r="CV119" s="11">
        <f t="shared" ref="CV119:DG119" si="16">CV$117*CV5</f>
        <v>0</v>
      </c>
      <c r="CW119" s="11">
        <f t="shared" si="16"/>
        <v>0</v>
      </c>
      <c r="CX119" s="11">
        <f t="shared" si="16"/>
        <v>0</v>
      </c>
      <c r="CY119" s="11">
        <f t="shared" si="16"/>
        <v>0</v>
      </c>
      <c r="CZ119" s="11">
        <f t="shared" si="16"/>
        <v>0</v>
      </c>
      <c r="DA119" s="11">
        <f t="shared" si="16"/>
        <v>0</v>
      </c>
      <c r="DB119" s="11">
        <f t="shared" si="16"/>
        <v>0</v>
      </c>
      <c r="DC119" s="11">
        <f t="shared" si="16"/>
        <v>0</v>
      </c>
      <c r="DD119" s="11">
        <f t="shared" si="16"/>
        <v>0</v>
      </c>
      <c r="DE119" s="11">
        <f t="shared" si="16"/>
        <v>0</v>
      </c>
      <c r="DF119" s="11">
        <f t="shared" si="16"/>
        <v>0</v>
      </c>
      <c r="DG119" s="11">
        <f t="shared" si="16"/>
        <v>0</v>
      </c>
      <c r="DH119" s="11">
        <f t="shared" si="8"/>
        <v>0</v>
      </c>
      <c r="DI119" s="240"/>
    </row>
    <row r="120" spans="2:113" x14ac:dyDescent="0.15">
      <c r="B120" s="10" t="s">
        <v>124</v>
      </c>
      <c r="C120" s="4" t="s">
        <v>889</v>
      </c>
      <c r="D120" s="11">
        <f t="shared" ref="D120:AI120" si="17">D$117*D6</f>
        <v>0</v>
      </c>
      <c r="E120" s="11">
        <f t="shared" si="17"/>
        <v>0</v>
      </c>
      <c r="F120" s="11">
        <f t="shared" si="17"/>
        <v>0</v>
      </c>
      <c r="G120" s="11">
        <f t="shared" si="17"/>
        <v>0</v>
      </c>
      <c r="H120" s="11">
        <f t="shared" si="17"/>
        <v>0</v>
      </c>
      <c r="I120" s="11">
        <f t="shared" si="17"/>
        <v>0</v>
      </c>
      <c r="J120" s="11">
        <f t="shared" si="17"/>
        <v>0</v>
      </c>
      <c r="K120" s="11">
        <f t="shared" si="17"/>
        <v>0</v>
      </c>
      <c r="L120" s="11">
        <f t="shared" si="17"/>
        <v>0</v>
      </c>
      <c r="M120" s="11">
        <f t="shared" si="17"/>
        <v>0</v>
      </c>
      <c r="N120" s="11">
        <f t="shared" si="17"/>
        <v>0</v>
      </c>
      <c r="O120" s="11">
        <f t="shared" si="17"/>
        <v>0</v>
      </c>
      <c r="P120" s="11">
        <f t="shared" si="17"/>
        <v>0</v>
      </c>
      <c r="Q120" s="11">
        <f t="shared" si="17"/>
        <v>0</v>
      </c>
      <c r="R120" s="11">
        <f t="shared" si="17"/>
        <v>0</v>
      </c>
      <c r="S120" s="11">
        <f t="shared" si="17"/>
        <v>0</v>
      </c>
      <c r="T120" s="11">
        <f t="shared" si="17"/>
        <v>0</v>
      </c>
      <c r="U120" s="11">
        <f t="shared" si="17"/>
        <v>0</v>
      </c>
      <c r="V120" s="11">
        <f t="shared" si="17"/>
        <v>0</v>
      </c>
      <c r="W120" s="11">
        <f t="shared" si="17"/>
        <v>0</v>
      </c>
      <c r="X120" s="11">
        <f t="shared" si="17"/>
        <v>0</v>
      </c>
      <c r="Y120" s="11">
        <f t="shared" si="17"/>
        <v>0</v>
      </c>
      <c r="Z120" s="11">
        <f t="shared" si="17"/>
        <v>0</v>
      </c>
      <c r="AA120" s="11">
        <f t="shared" si="17"/>
        <v>0</v>
      </c>
      <c r="AB120" s="11">
        <f t="shared" si="17"/>
        <v>0</v>
      </c>
      <c r="AC120" s="11">
        <f t="shared" si="17"/>
        <v>0</v>
      </c>
      <c r="AD120" s="11">
        <f t="shared" si="17"/>
        <v>0</v>
      </c>
      <c r="AE120" s="11">
        <f t="shared" si="17"/>
        <v>0</v>
      </c>
      <c r="AF120" s="11">
        <f t="shared" si="17"/>
        <v>0</v>
      </c>
      <c r="AG120" s="11">
        <f t="shared" si="17"/>
        <v>0</v>
      </c>
      <c r="AH120" s="11">
        <f t="shared" si="17"/>
        <v>0</v>
      </c>
      <c r="AI120" s="11">
        <f t="shared" si="17"/>
        <v>0</v>
      </c>
      <c r="AJ120" s="11">
        <f t="shared" ref="AJ120:BO120" si="18">AJ$117*AJ6</f>
        <v>0</v>
      </c>
      <c r="AK120" s="11">
        <f t="shared" si="18"/>
        <v>0</v>
      </c>
      <c r="AL120" s="11">
        <f t="shared" si="18"/>
        <v>0</v>
      </c>
      <c r="AM120" s="11">
        <f t="shared" si="18"/>
        <v>0</v>
      </c>
      <c r="AN120" s="11">
        <f t="shared" si="18"/>
        <v>0</v>
      </c>
      <c r="AO120" s="11">
        <f t="shared" si="18"/>
        <v>0</v>
      </c>
      <c r="AP120" s="11">
        <f t="shared" si="18"/>
        <v>0</v>
      </c>
      <c r="AQ120" s="11">
        <f t="shared" si="18"/>
        <v>0</v>
      </c>
      <c r="AR120" s="11">
        <f t="shared" si="18"/>
        <v>0</v>
      </c>
      <c r="AS120" s="11">
        <f t="shared" si="18"/>
        <v>0</v>
      </c>
      <c r="AT120" s="11">
        <f t="shared" si="18"/>
        <v>0</v>
      </c>
      <c r="AU120" s="11">
        <f t="shared" si="18"/>
        <v>0</v>
      </c>
      <c r="AV120" s="11">
        <f t="shared" si="18"/>
        <v>0</v>
      </c>
      <c r="AW120" s="11">
        <f t="shared" si="18"/>
        <v>0</v>
      </c>
      <c r="AX120" s="11">
        <f t="shared" si="18"/>
        <v>0</v>
      </c>
      <c r="AY120" s="11">
        <f t="shared" si="18"/>
        <v>0</v>
      </c>
      <c r="AZ120" s="11">
        <f t="shared" si="18"/>
        <v>0</v>
      </c>
      <c r="BA120" s="11">
        <f t="shared" si="18"/>
        <v>0</v>
      </c>
      <c r="BB120" s="11">
        <f t="shared" si="18"/>
        <v>0</v>
      </c>
      <c r="BC120" s="11">
        <f t="shared" si="18"/>
        <v>0</v>
      </c>
      <c r="BD120" s="11">
        <f t="shared" si="18"/>
        <v>0</v>
      </c>
      <c r="BE120" s="11">
        <f t="shared" si="18"/>
        <v>0</v>
      </c>
      <c r="BF120" s="11">
        <f t="shared" si="18"/>
        <v>0</v>
      </c>
      <c r="BG120" s="11">
        <f t="shared" si="18"/>
        <v>0</v>
      </c>
      <c r="BH120" s="11">
        <f t="shared" si="18"/>
        <v>0</v>
      </c>
      <c r="BI120" s="11">
        <f t="shared" si="18"/>
        <v>0</v>
      </c>
      <c r="BJ120" s="11">
        <f t="shared" si="18"/>
        <v>0</v>
      </c>
      <c r="BK120" s="11">
        <f t="shared" si="18"/>
        <v>0</v>
      </c>
      <c r="BL120" s="11">
        <f t="shared" si="18"/>
        <v>0</v>
      </c>
      <c r="BM120" s="11">
        <f t="shared" si="18"/>
        <v>0</v>
      </c>
      <c r="BN120" s="11">
        <f t="shared" si="18"/>
        <v>0</v>
      </c>
      <c r="BO120" s="11">
        <f t="shared" si="18"/>
        <v>0</v>
      </c>
      <c r="BP120" s="11">
        <f t="shared" ref="BP120:CU120" si="19">BP$117*BP6</f>
        <v>0</v>
      </c>
      <c r="BQ120" s="11">
        <f t="shared" si="19"/>
        <v>0</v>
      </c>
      <c r="BR120" s="11">
        <f t="shared" si="19"/>
        <v>0</v>
      </c>
      <c r="BS120" s="11">
        <f t="shared" si="19"/>
        <v>0</v>
      </c>
      <c r="BT120" s="11">
        <f t="shared" si="19"/>
        <v>0</v>
      </c>
      <c r="BU120" s="11">
        <f t="shared" si="19"/>
        <v>0</v>
      </c>
      <c r="BV120" s="11">
        <f t="shared" si="19"/>
        <v>0</v>
      </c>
      <c r="BW120" s="11">
        <f t="shared" si="19"/>
        <v>0</v>
      </c>
      <c r="BX120" s="11">
        <f t="shared" si="19"/>
        <v>0</v>
      </c>
      <c r="BY120" s="11">
        <f t="shared" si="19"/>
        <v>0</v>
      </c>
      <c r="BZ120" s="11">
        <f t="shared" si="19"/>
        <v>0</v>
      </c>
      <c r="CA120" s="11">
        <f t="shared" si="19"/>
        <v>0</v>
      </c>
      <c r="CB120" s="11">
        <f t="shared" si="19"/>
        <v>0</v>
      </c>
      <c r="CC120" s="11">
        <f t="shared" si="19"/>
        <v>0</v>
      </c>
      <c r="CD120" s="11">
        <f t="shared" si="19"/>
        <v>0</v>
      </c>
      <c r="CE120" s="11">
        <f t="shared" si="19"/>
        <v>0</v>
      </c>
      <c r="CF120" s="11">
        <f t="shared" si="19"/>
        <v>0</v>
      </c>
      <c r="CG120" s="11">
        <f t="shared" si="19"/>
        <v>0</v>
      </c>
      <c r="CH120" s="11">
        <f t="shared" si="19"/>
        <v>0</v>
      </c>
      <c r="CI120" s="11">
        <f t="shared" si="19"/>
        <v>0</v>
      </c>
      <c r="CJ120" s="11">
        <f t="shared" si="19"/>
        <v>0</v>
      </c>
      <c r="CK120" s="11">
        <f t="shared" si="19"/>
        <v>0</v>
      </c>
      <c r="CL120" s="11">
        <f t="shared" si="19"/>
        <v>0</v>
      </c>
      <c r="CM120" s="11">
        <f t="shared" si="19"/>
        <v>0</v>
      </c>
      <c r="CN120" s="11">
        <f t="shared" si="19"/>
        <v>0</v>
      </c>
      <c r="CO120" s="11">
        <f t="shared" si="19"/>
        <v>0</v>
      </c>
      <c r="CP120" s="11">
        <f t="shared" si="19"/>
        <v>0</v>
      </c>
      <c r="CQ120" s="11">
        <f t="shared" si="19"/>
        <v>0</v>
      </c>
      <c r="CR120" s="11">
        <f t="shared" si="19"/>
        <v>0</v>
      </c>
      <c r="CS120" s="11">
        <f t="shared" si="19"/>
        <v>0</v>
      </c>
      <c r="CT120" s="11">
        <f t="shared" si="19"/>
        <v>0</v>
      </c>
      <c r="CU120" s="11">
        <f t="shared" si="19"/>
        <v>0</v>
      </c>
      <c r="CV120" s="11">
        <f t="shared" ref="CV120:DG120" si="20">CV$117*CV6</f>
        <v>0</v>
      </c>
      <c r="CW120" s="11">
        <f t="shared" si="20"/>
        <v>0</v>
      </c>
      <c r="CX120" s="11">
        <f t="shared" si="20"/>
        <v>0</v>
      </c>
      <c r="CY120" s="11">
        <f t="shared" si="20"/>
        <v>0</v>
      </c>
      <c r="CZ120" s="11">
        <f t="shared" si="20"/>
        <v>0</v>
      </c>
      <c r="DA120" s="11">
        <f t="shared" si="20"/>
        <v>0</v>
      </c>
      <c r="DB120" s="11">
        <f t="shared" si="20"/>
        <v>0</v>
      </c>
      <c r="DC120" s="11">
        <f t="shared" si="20"/>
        <v>0</v>
      </c>
      <c r="DD120" s="11">
        <f t="shared" si="20"/>
        <v>0</v>
      </c>
      <c r="DE120" s="11">
        <f t="shared" si="20"/>
        <v>0</v>
      </c>
      <c r="DF120" s="11">
        <f t="shared" si="20"/>
        <v>0</v>
      </c>
      <c r="DG120" s="11">
        <f t="shared" si="20"/>
        <v>0</v>
      </c>
      <c r="DH120" s="11">
        <f t="shared" si="8"/>
        <v>0</v>
      </c>
      <c r="DI120" s="240"/>
    </row>
    <row r="121" spans="2:113" x14ac:dyDescent="0.15">
      <c r="B121" s="10" t="s">
        <v>127</v>
      </c>
      <c r="C121" s="4" t="s">
        <v>890</v>
      </c>
      <c r="D121" s="11">
        <f t="shared" ref="D121:AI121" si="21">D$117*D7</f>
        <v>0</v>
      </c>
      <c r="E121" s="11">
        <f t="shared" si="21"/>
        <v>0</v>
      </c>
      <c r="F121" s="11">
        <f t="shared" si="21"/>
        <v>0</v>
      </c>
      <c r="G121" s="11">
        <f t="shared" si="21"/>
        <v>0</v>
      </c>
      <c r="H121" s="11">
        <f t="shared" si="21"/>
        <v>0</v>
      </c>
      <c r="I121" s="11">
        <f t="shared" si="21"/>
        <v>0</v>
      </c>
      <c r="J121" s="11">
        <f t="shared" si="21"/>
        <v>0</v>
      </c>
      <c r="K121" s="11">
        <f t="shared" si="21"/>
        <v>0</v>
      </c>
      <c r="L121" s="11">
        <f t="shared" si="21"/>
        <v>0</v>
      </c>
      <c r="M121" s="11">
        <f t="shared" si="21"/>
        <v>0</v>
      </c>
      <c r="N121" s="11">
        <f t="shared" si="21"/>
        <v>0</v>
      </c>
      <c r="O121" s="11">
        <f t="shared" si="21"/>
        <v>0</v>
      </c>
      <c r="P121" s="11">
        <f t="shared" si="21"/>
        <v>0</v>
      </c>
      <c r="Q121" s="11">
        <f t="shared" si="21"/>
        <v>0</v>
      </c>
      <c r="R121" s="11">
        <f t="shared" si="21"/>
        <v>0</v>
      </c>
      <c r="S121" s="11">
        <f t="shared" si="21"/>
        <v>0</v>
      </c>
      <c r="T121" s="11">
        <f t="shared" si="21"/>
        <v>0</v>
      </c>
      <c r="U121" s="11">
        <f t="shared" si="21"/>
        <v>0</v>
      </c>
      <c r="V121" s="11">
        <f t="shared" si="21"/>
        <v>0</v>
      </c>
      <c r="W121" s="11">
        <f t="shared" si="21"/>
        <v>0</v>
      </c>
      <c r="X121" s="11">
        <f t="shared" si="21"/>
        <v>0</v>
      </c>
      <c r="Y121" s="11">
        <f t="shared" si="21"/>
        <v>0</v>
      </c>
      <c r="Z121" s="11">
        <f t="shared" si="21"/>
        <v>0</v>
      </c>
      <c r="AA121" s="11">
        <f t="shared" si="21"/>
        <v>0</v>
      </c>
      <c r="AB121" s="11">
        <f t="shared" si="21"/>
        <v>0</v>
      </c>
      <c r="AC121" s="11">
        <f t="shared" si="21"/>
        <v>0</v>
      </c>
      <c r="AD121" s="11">
        <f t="shared" si="21"/>
        <v>0</v>
      </c>
      <c r="AE121" s="11">
        <f t="shared" si="21"/>
        <v>0</v>
      </c>
      <c r="AF121" s="11">
        <f t="shared" si="21"/>
        <v>0</v>
      </c>
      <c r="AG121" s="11">
        <f t="shared" si="21"/>
        <v>0</v>
      </c>
      <c r="AH121" s="11">
        <f t="shared" si="21"/>
        <v>0</v>
      </c>
      <c r="AI121" s="11">
        <f t="shared" si="21"/>
        <v>0</v>
      </c>
      <c r="AJ121" s="11">
        <f t="shared" ref="AJ121:BO121" si="22">AJ$117*AJ7</f>
        <v>0</v>
      </c>
      <c r="AK121" s="11">
        <f t="shared" si="22"/>
        <v>0</v>
      </c>
      <c r="AL121" s="11">
        <f t="shared" si="22"/>
        <v>0</v>
      </c>
      <c r="AM121" s="11">
        <f t="shared" si="22"/>
        <v>0</v>
      </c>
      <c r="AN121" s="11">
        <f t="shared" si="22"/>
        <v>0</v>
      </c>
      <c r="AO121" s="11">
        <f t="shared" si="22"/>
        <v>0</v>
      </c>
      <c r="AP121" s="11">
        <f t="shared" si="22"/>
        <v>0</v>
      </c>
      <c r="AQ121" s="11">
        <f t="shared" si="22"/>
        <v>0</v>
      </c>
      <c r="AR121" s="11">
        <f t="shared" si="22"/>
        <v>0</v>
      </c>
      <c r="AS121" s="11">
        <f t="shared" si="22"/>
        <v>0</v>
      </c>
      <c r="AT121" s="11">
        <f t="shared" si="22"/>
        <v>0</v>
      </c>
      <c r="AU121" s="11">
        <f t="shared" si="22"/>
        <v>0</v>
      </c>
      <c r="AV121" s="11">
        <f t="shared" si="22"/>
        <v>0</v>
      </c>
      <c r="AW121" s="11">
        <f t="shared" si="22"/>
        <v>0</v>
      </c>
      <c r="AX121" s="11">
        <f t="shared" si="22"/>
        <v>0</v>
      </c>
      <c r="AY121" s="11">
        <f t="shared" si="22"/>
        <v>0</v>
      </c>
      <c r="AZ121" s="11">
        <f t="shared" si="22"/>
        <v>0</v>
      </c>
      <c r="BA121" s="11">
        <f t="shared" si="22"/>
        <v>0</v>
      </c>
      <c r="BB121" s="11">
        <f t="shared" si="22"/>
        <v>0</v>
      </c>
      <c r="BC121" s="11">
        <f t="shared" si="22"/>
        <v>0</v>
      </c>
      <c r="BD121" s="11">
        <f t="shared" si="22"/>
        <v>0</v>
      </c>
      <c r="BE121" s="11">
        <f t="shared" si="22"/>
        <v>0</v>
      </c>
      <c r="BF121" s="11">
        <f t="shared" si="22"/>
        <v>0</v>
      </c>
      <c r="BG121" s="11">
        <f t="shared" si="22"/>
        <v>0</v>
      </c>
      <c r="BH121" s="11">
        <f t="shared" si="22"/>
        <v>0</v>
      </c>
      <c r="BI121" s="11">
        <f t="shared" si="22"/>
        <v>0</v>
      </c>
      <c r="BJ121" s="11">
        <f t="shared" si="22"/>
        <v>0</v>
      </c>
      <c r="BK121" s="11">
        <f t="shared" si="22"/>
        <v>0</v>
      </c>
      <c r="BL121" s="11">
        <f t="shared" si="22"/>
        <v>0</v>
      </c>
      <c r="BM121" s="11">
        <f t="shared" si="22"/>
        <v>0</v>
      </c>
      <c r="BN121" s="11">
        <f t="shared" si="22"/>
        <v>0</v>
      </c>
      <c r="BO121" s="11">
        <f t="shared" si="22"/>
        <v>0</v>
      </c>
      <c r="BP121" s="11">
        <f t="shared" ref="BP121:CU121" si="23">BP$117*BP7</f>
        <v>0</v>
      </c>
      <c r="BQ121" s="11">
        <f t="shared" si="23"/>
        <v>0</v>
      </c>
      <c r="BR121" s="11">
        <f t="shared" si="23"/>
        <v>0</v>
      </c>
      <c r="BS121" s="11">
        <f t="shared" si="23"/>
        <v>0</v>
      </c>
      <c r="BT121" s="11">
        <f t="shared" si="23"/>
        <v>0</v>
      </c>
      <c r="BU121" s="11">
        <f t="shared" si="23"/>
        <v>0</v>
      </c>
      <c r="BV121" s="11">
        <f t="shared" si="23"/>
        <v>0</v>
      </c>
      <c r="BW121" s="11">
        <f t="shared" si="23"/>
        <v>0</v>
      </c>
      <c r="BX121" s="11">
        <f t="shared" si="23"/>
        <v>0</v>
      </c>
      <c r="BY121" s="11">
        <f t="shared" si="23"/>
        <v>0</v>
      </c>
      <c r="BZ121" s="11">
        <f t="shared" si="23"/>
        <v>0</v>
      </c>
      <c r="CA121" s="11">
        <f t="shared" si="23"/>
        <v>0</v>
      </c>
      <c r="CB121" s="11">
        <f t="shared" si="23"/>
        <v>0</v>
      </c>
      <c r="CC121" s="11">
        <f t="shared" si="23"/>
        <v>0</v>
      </c>
      <c r="CD121" s="11">
        <f t="shared" si="23"/>
        <v>0</v>
      </c>
      <c r="CE121" s="11">
        <f t="shared" si="23"/>
        <v>0</v>
      </c>
      <c r="CF121" s="11">
        <f t="shared" si="23"/>
        <v>0</v>
      </c>
      <c r="CG121" s="11">
        <f t="shared" si="23"/>
        <v>0</v>
      </c>
      <c r="CH121" s="11">
        <f t="shared" si="23"/>
        <v>0</v>
      </c>
      <c r="CI121" s="11">
        <f t="shared" si="23"/>
        <v>0</v>
      </c>
      <c r="CJ121" s="11">
        <f t="shared" si="23"/>
        <v>0</v>
      </c>
      <c r="CK121" s="11">
        <f t="shared" si="23"/>
        <v>0</v>
      </c>
      <c r="CL121" s="11">
        <f t="shared" si="23"/>
        <v>0</v>
      </c>
      <c r="CM121" s="11">
        <f t="shared" si="23"/>
        <v>0</v>
      </c>
      <c r="CN121" s="11">
        <f t="shared" si="23"/>
        <v>0</v>
      </c>
      <c r="CO121" s="11">
        <f t="shared" si="23"/>
        <v>0</v>
      </c>
      <c r="CP121" s="11">
        <f t="shared" si="23"/>
        <v>0</v>
      </c>
      <c r="CQ121" s="11">
        <f t="shared" si="23"/>
        <v>0</v>
      </c>
      <c r="CR121" s="11">
        <f t="shared" si="23"/>
        <v>0</v>
      </c>
      <c r="CS121" s="11">
        <f t="shared" si="23"/>
        <v>0</v>
      </c>
      <c r="CT121" s="11">
        <f t="shared" si="23"/>
        <v>0</v>
      </c>
      <c r="CU121" s="11">
        <f t="shared" si="23"/>
        <v>0</v>
      </c>
      <c r="CV121" s="11">
        <f t="shared" ref="CV121:DG121" si="24">CV$117*CV7</f>
        <v>0</v>
      </c>
      <c r="CW121" s="11">
        <f t="shared" si="24"/>
        <v>0</v>
      </c>
      <c r="CX121" s="11">
        <f t="shared" si="24"/>
        <v>0</v>
      </c>
      <c r="CY121" s="11">
        <f t="shared" si="24"/>
        <v>0</v>
      </c>
      <c r="CZ121" s="11">
        <f t="shared" si="24"/>
        <v>0</v>
      </c>
      <c r="DA121" s="11">
        <f t="shared" si="24"/>
        <v>0</v>
      </c>
      <c r="DB121" s="11">
        <f t="shared" si="24"/>
        <v>0</v>
      </c>
      <c r="DC121" s="11">
        <f t="shared" si="24"/>
        <v>0</v>
      </c>
      <c r="DD121" s="11">
        <f t="shared" si="24"/>
        <v>0</v>
      </c>
      <c r="DE121" s="11">
        <f t="shared" si="24"/>
        <v>0</v>
      </c>
      <c r="DF121" s="11">
        <f t="shared" si="24"/>
        <v>0</v>
      </c>
      <c r="DG121" s="11">
        <f t="shared" si="24"/>
        <v>0</v>
      </c>
      <c r="DH121" s="11">
        <f t="shared" si="8"/>
        <v>0</v>
      </c>
      <c r="DI121" s="240"/>
    </row>
    <row r="122" spans="2:113" x14ac:dyDescent="0.15">
      <c r="B122" s="10" t="s">
        <v>130</v>
      </c>
      <c r="C122" s="4" t="s">
        <v>891</v>
      </c>
      <c r="D122" s="11">
        <f t="shared" ref="D122:AI122" si="25">D$117*D8</f>
        <v>0</v>
      </c>
      <c r="E122" s="11">
        <f t="shared" si="25"/>
        <v>0</v>
      </c>
      <c r="F122" s="11">
        <f t="shared" si="25"/>
        <v>0</v>
      </c>
      <c r="G122" s="11">
        <f t="shared" si="25"/>
        <v>0</v>
      </c>
      <c r="H122" s="11">
        <f t="shared" si="25"/>
        <v>0</v>
      </c>
      <c r="I122" s="11">
        <f t="shared" si="25"/>
        <v>0</v>
      </c>
      <c r="J122" s="11">
        <f t="shared" si="25"/>
        <v>0</v>
      </c>
      <c r="K122" s="11">
        <f t="shared" si="25"/>
        <v>0</v>
      </c>
      <c r="L122" s="11">
        <f t="shared" si="25"/>
        <v>0</v>
      </c>
      <c r="M122" s="11">
        <f t="shared" si="25"/>
        <v>0</v>
      </c>
      <c r="N122" s="11">
        <f t="shared" si="25"/>
        <v>0</v>
      </c>
      <c r="O122" s="11">
        <f t="shared" si="25"/>
        <v>0</v>
      </c>
      <c r="P122" s="11">
        <f t="shared" si="25"/>
        <v>0</v>
      </c>
      <c r="Q122" s="11">
        <f t="shared" si="25"/>
        <v>0</v>
      </c>
      <c r="R122" s="11">
        <f t="shared" si="25"/>
        <v>0</v>
      </c>
      <c r="S122" s="11">
        <f t="shared" si="25"/>
        <v>0</v>
      </c>
      <c r="T122" s="11">
        <f t="shared" si="25"/>
        <v>0</v>
      </c>
      <c r="U122" s="11">
        <f t="shared" si="25"/>
        <v>0</v>
      </c>
      <c r="V122" s="11">
        <f t="shared" si="25"/>
        <v>0</v>
      </c>
      <c r="W122" s="11">
        <f t="shared" si="25"/>
        <v>0</v>
      </c>
      <c r="X122" s="11">
        <f t="shared" si="25"/>
        <v>0</v>
      </c>
      <c r="Y122" s="11">
        <f t="shared" si="25"/>
        <v>0</v>
      </c>
      <c r="Z122" s="11">
        <f t="shared" si="25"/>
        <v>0</v>
      </c>
      <c r="AA122" s="11">
        <f t="shared" si="25"/>
        <v>0</v>
      </c>
      <c r="AB122" s="11">
        <f t="shared" si="25"/>
        <v>0</v>
      </c>
      <c r="AC122" s="11">
        <f t="shared" si="25"/>
        <v>0</v>
      </c>
      <c r="AD122" s="11">
        <f t="shared" si="25"/>
        <v>0</v>
      </c>
      <c r="AE122" s="11">
        <f t="shared" si="25"/>
        <v>0</v>
      </c>
      <c r="AF122" s="11">
        <f t="shared" si="25"/>
        <v>0</v>
      </c>
      <c r="AG122" s="11">
        <f t="shared" si="25"/>
        <v>0</v>
      </c>
      <c r="AH122" s="11">
        <f t="shared" si="25"/>
        <v>0</v>
      </c>
      <c r="AI122" s="11">
        <f t="shared" si="25"/>
        <v>0</v>
      </c>
      <c r="AJ122" s="11">
        <f t="shared" ref="AJ122:BO122" si="26">AJ$117*AJ8</f>
        <v>0</v>
      </c>
      <c r="AK122" s="11">
        <f t="shared" si="26"/>
        <v>0</v>
      </c>
      <c r="AL122" s="11">
        <f t="shared" si="26"/>
        <v>0</v>
      </c>
      <c r="AM122" s="11">
        <f t="shared" si="26"/>
        <v>0</v>
      </c>
      <c r="AN122" s="11">
        <f t="shared" si="26"/>
        <v>0</v>
      </c>
      <c r="AO122" s="11">
        <f t="shared" si="26"/>
        <v>0</v>
      </c>
      <c r="AP122" s="11">
        <f t="shared" si="26"/>
        <v>0</v>
      </c>
      <c r="AQ122" s="11">
        <f t="shared" si="26"/>
        <v>0</v>
      </c>
      <c r="AR122" s="11">
        <f t="shared" si="26"/>
        <v>0</v>
      </c>
      <c r="AS122" s="11">
        <f t="shared" si="26"/>
        <v>0</v>
      </c>
      <c r="AT122" s="11">
        <f t="shared" si="26"/>
        <v>0</v>
      </c>
      <c r="AU122" s="11">
        <f t="shared" si="26"/>
        <v>0</v>
      </c>
      <c r="AV122" s="11">
        <f t="shared" si="26"/>
        <v>0</v>
      </c>
      <c r="AW122" s="11">
        <f t="shared" si="26"/>
        <v>0</v>
      </c>
      <c r="AX122" s="11">
        <f t="shared" si="26"/>
        <v>0</v>
      </c>
      <c r="AY122" s="11">
        <f t="shared" si="26"/>
        <v>0</v>
      </c>
      <c r="AZ122" s="11">
        <f t="shared" si="26"/>
        <v>0</v>
      </c>
      <c r="BA122" s="11">
        <f t="shared" si="26"/>
        <v>0</v>
      </c>
      <c r="BB122" s="11">
        <f t="shared" si="26"/>
        <v>0</v>
      </c>
      <c r="BC122" s="11">
        <f t="shared" si="26"/>
        <v>0</v>
      </c>
      <c r="BD122" s="11">
        <f t="shared" si="26"/>
        <v>0</v>
      </c>
      <c r="BE122" s="11">
        <f t="shared" si="26"/>
        <v>0</v>
      </c>
      <c r="BF122" s="11">
        <f t="shared" si="26"/>
        <v>0</v>
      </c>
      <c r="BG122" s="11">
        <f t="shared" si="26"/>
        <v>0</v>
      </c>
      <c r="BH122" s="11">
        <f t="shared" si="26"/>
        <v>0</v>
      </c>
      <c r="BI122" s="11">
        <f t="shared" si="26"/>
        <v>0</v>
      </c>
      <c r="BJ122" s="11">
        <f t="shared" si="26"/>
        <v>0</v>
      </c>
      <c r="BK122" s="11">
        <f t="shared" si="26"/>
        <v>0</v>
      </c>
      <c r="BL122" s="11">
        <f t="shared" si="26"/>
        <v>0</v>
      </c>
      <c r="BM122" s="11">
        <f t="shared" si="26"/>
        <v>0</v>
      </c>
      <c r="BN122" s="11">
        <f t="shared" si="26"/>
        <v>0</v>
      </c>
      <c r="BO122" s="11">
        <f t="shared" si="26"/>
        <v>0</v>
      </c>
      <c r="BP122" s="11">
        <f t="shared" ref="BP122:CU122" si="27">BP$117*BP8</f>
        <v>0</v>
      </c>
      <c r="BQ122" s="11">
        <f t="shared" si="27"/>
        <v>0</v>
      </c>
      <c r="BR122" s="11">
        <f t="shared" si="27"/>
        <v>0</v>
      </c>
      <c r="BS122" s="11">
        <f t="shared" si="27"/>
        <v>0</v>
      </c>
      <c r="BT122" s="11">
        <f t="shared" si="27"/>
        <v>0</v>
      </c>
      <c r="BU122" s="11">
        <f t="shared" si="27"/>
        <v>0</v>
      </c>
      <c r="BV122" s="11">
        <f t="shared" si="27"/>
        <v>0</v>
      </c>
      <c r="BW122" s="11">
        <f t="shared" si="27"/>
        <v>0</v>
      </c>
      <c r="BX122" s="11">
        <f t="shared" si="27"/>
        <v>0</v>
      </c>
      <c r="BY122" s="11">
        <f t="shared" si="27"/>
        <v>0</v>
      </c>
      <c r="BZ122" s="11">
        <f t="shared" si="27"/>
        <v>0</v>
      </c>
      <c r="CA122" s="11">
        <f t="shared" si="27"/>
        <v>0</v>
      </c>
      <c r="CB122" s="11">
        <f t="shared" si="27"/>
        <v>0</v>
      </c>
      <c r="CC122" s="11">
        <f t="shared" si="27"/>
        <v>0</v>
      </c>
      <c r="CD122" s="11">
        <f t="shared" si="27"/>
        <v>0</v>
      </c>
      <c r="CE122" s="11">
        <f t="shared" si="27"/>
        <v>0</v>
      </c>
      <c r="CF122" s="11">
        <f t="shared" si="27"/>
        <v>0</v>
      </c>
      <c r="CG122" s="11">
        <f t="shared" si="27"/>
        <v>0</v>
      </c>
      <c r="CH122" s="11">
        <f t="shared" si="27"/>
        <v>0</v>
      </c>
      <c r="CI122" s="11">
        <f t="shared" si="27"/>
        <v>0</v>
      </c>
      <c r="CJ122" s="11">
        <f t="shared" si="27"/>
        <v>0</v>
      </c>
      <c r="CK122" s="11">
        <f t="shared" si="27"/>
        <v>0</v>
      </c>
      <c r="CL122" s="11">
        <f t="shared" si="27"/>
        <v>0</v>
      </c>
      <c r="CM122" s="11">
        <f t="shared" si="27"/>
        <v>0</v>
      </c>
      <c r="CN122" s="11">
        <f t="shared" si="27"/>
        <v>0</v>
      </c>
      <c r="CO122" s="11">
        <f t="shared" si="27"/>
        <v>0</v>
      </c>
      <c r="CP122" s="11">
        <f t="shared" si="27"/>
        <v>0</v>
      </c>
      <c r="CQ122" s="11">
        <f t="shared" si="27"/>
        <v>0</v>
      </c>
      <c r="CR122" s="11">
        <f t="shared" si="27"/>
        <v>0</v>
      </c>
      <c r="CS122" s="11">
        <f t="shared" si="27"/>
        <v>0</v>
      </c>
      <c r="CT122" s="11">
        <f t="shared" si="27"/>
        <v>0</v>
      </c>
      <c r="CU122" s="11">
        <f t="shared" si="27"/>
        <v>0</v>
      </c>
      <c r="CV122" s="11">
        <f t="shared" ref="CV122:DG122" si="28">CV$117*CV8</f>
        <v>0</v>
      </c>
      <c r="CW122" s="11">
        <f t="shared" si="28"/>
        <v>0</v>
      </c>
      <c r="CX122" s="11">
        <f t="shared" si="28"/>
        <v>0</v>
      </c>
      <c r="CY122" s="11">
        <f t="shared" si="28"/>
        <v>0</v>
      </c>
      <c r="CZ122" s="11">
        <f t="shared" si="28"/>
        <v>0</v>
      </c>
      <c r="DA122" s="11">
        <f t="shared" si="28"/>
        <v>0</v>
      </c>
      <c r="DB122" s="11">
        <f t="shared" si="28"/>
        <v>0</v>
      </c>
      <c r="DC122" s="11">
        <f t="shared" si="28"/>
        <v>0</v>
      </c>
      <c r="DD122" s="11">
        <f t="shared" si="28"/>
        <v>0</v>
      </c>
      <c r="DE122" s="11">
        <f t="shared" si="28"/>
        <v>0</v>
      </c>
      <c r="DF122" s="11">
        <f t="shared" si="28"/>
        <v>0</v>
      </c>
      <c r="DG122" s="11">
        <f t="shared" si="28"/>
        <v>0</v>
      </c>
      <c r="DH122" s="11">
        <f t="shared" si="8"/>
        <v>0</v>
      </c>
      <c r="DI122" s="240"/>
    </row>
    <row r="123" spans="2:113" x14ac:dyDescent="0.15">
      <c r="B123" s="12" t="s">
        <v>133</v>
      </c>
      <c r="C123" s="357" t="s">
        <v>892</v>
      </c>
      <c r="D123" s="13">
        <f t="shared" ref="D123:AI123" si="29">D$117*D9</f>
        <v>0</v>
      </c>
      <c r="E123" s="13">
        <f t="shared" si="29"/>
        <v>0</v>
      </c>
      <c r="F123" s="13">
        <f t="shared" si="29"/>
        <v>0</v>
      </c>
      <c r="G123" s="13">
        <f t="shared" si="29"/>
        <v>0</v>
      </c>
      <c r="H123" s="13">
        <f t="shared" si="29"/>
        <v>0</v>
      </c>
      <c r="I123" s="13">
        <f t="shared" si="29"/>
        <v>0</v>
      </c>
      <c r="J123" s="13">
        <f t="shared" si="29"/>
        <v>0</v>
      </c>
      <c r="K123" s="13">
        <f t="shared" si="29"/>
        <v>0</v>
      </c>
      <c r="L123" s="13">
        <f t="shared" si="29"/>
        <v>0</v>
      </c>
      <c r="M123" s="13">
        <f t="shared" si="29"/>
        <v>0</v>
      </c>
      <c r="N123" s="13">
        <f t="shared" si="29"/>
        <v>0</v>
      </c>
      <c r="O123" s="13">
        <f t="shared" si="29"/>
        <v>0</v>
      </c>
      <c r="P123" s="13">
        <f t="shared" si="29"/>
        <v>0</v>
      </c>
      <c r="Q123" s="13">
        <f t="shared" si="29"/>
        <v>0</v>
      </c>
      <c r="R123" s="13">
        <f t="shared" si="29"/>
        <v>0</v>
      </c>
      <c r="S123" s="13">
        <f t="shared" si="29"/>
        <v>0</v>
      </c>
      <c r="T123" s="13">
        <f t="shared" si="29"/>
        <v>0</v>
      </c>
      <c r="U123" s="13">
        <f t="shared" si="29"/>
        <v>0</v>
      </c>
      <c r="V123" s="13">
        <f t="shared" si="29"/>
        <v>0</v>
      </c>
      <c r="W123" s="13">
        <f t="shared" si="29"/>
        <v>0</v>
      </c>
      <c r="X123" s="13">
        <f t="shared" si="29"/>
        <v>0</v>
      </c>
      <c r="Y123" s="13">
        <f t="shared" si="29"/>
        <v>0</v>
      </c>
      <c r="Z123" s="13">
        <f t="shared" si="29"/>
        <v>0</v>
      </c>
      <c r="AA123" s="13">
        <f t="shared" si="29"/>
        <v>0</v>
      </c>
      <c r="AB123" s="13">
        <f t="shared" si="29"/>
        <v>0</v>
      </c>
      <c r="AC123" s="13">
        <f t="shared" si="29"/>
        <v>0</v>
      </c>
      <c r="AD123" s="13">
        <f t="shared" si="29"/>
        <v>0</v>
      </c>
      <c r="AE123" s="13">
        <f t="shared" si="29"/>
        <v>0</v>
      </c>
      <c r="AF123" s="13">
        <f t="shared" si="29"/>
        <v>0</v>
      </c>
      <c r="AG123" s="13">
        <f t="shared" si="29"/>
        <v>0</v>
      </c>
      <c r="AH123" s="13">
        <f t="shared" si="29"/>
        <v>0</v>
      </c>
      <c r="AI123" s="13">
        <f t="shared" si="29"/>
        <v>0</v>
      </c>
      <c r="AJ123" s="13">
        <f t="shared" ref="AJ123:BO123" si="30">AJ$117*AJ9</f>
        <v>0</v>
      </c>
      <c r="AK123" s="13">
        <f t="shared" si="30"/>
        <v>0</v>
      </c>
      <c r="AL123" s="13">
        <f t="shared" si="30"/>
        <v>0</v>
      </c>
      <c r="AM123" s="13">
        <f t="shared" si="30"/>
        <v>0</v>
      </c>
      <c r="AN123" s="13">
        <f t="shared" si="30"/>
        <v>0</v>
      </c>
      <c r="AO123" s="13">
        <f t="shared" si="30"/>
        <v>0</v>
      </c>
      <c r="AP123" s="13">
        <f t="shared" si="30"/>
        <v>0</v>
      </c>
      <c r="AQ123" s="13">
        <f t="shared" si="30"/>
        <v>0</v>
      </c>
      <c r="AR123" s="13">
        <f t="shared" si="30"/>
        <v>0</v>
      </c>
      <c r="AS123" s="13">
        <f t="shared" si="30"/>
        <v>0</v>
      </c>
      <c r="AT123" s="13">
        <f t="shared" si="30"/>
        <v>0</v>
      </c>
      <c r="AU123" s="13">
        <f t="shared" si="30"/>
        <v>0</v>
      </c>
      <c r="AV123" s="13">
        <f t="shared" si="30"/>
        <v>0</v>
      </c>
      <c r="AW123" s="13">
        <f t="shared" si="30"/>
        <v>0</v>
      </c>
      <c r="AX123" s="13">
        <f t="shared" si="30"/>
        <v>0</v>
      </c>
      <c r="AY123" s="13">
        <f t="shared" si="30"/>
        <v>0</v>
      </c>
      <c r="AZ123" s="13">
        <f t="shared" si="30"/>
        <v>0</v>
      </c>
      <c r="BA123" s="13">
        <f t="shared" si="30"/>
        <v>0</v>
      </c>
      <c r="BB123" s="13">
        <f t="shared" si="30"/>
        <v>0</v>
      </c>
      <c r="BC123" s="13">
        <f t="shared" si="30"/>
        <v>0</v>
      </c>
      <c r="BD123" s="13">
        <f t="shared" si="30"/>
        <v>0</v>
      </c>
      <c r="BE123" s="13">
        <f t="shared" si="30"/>
        <v>0</v>
      </c>
      <c r="BF123" s="13">
        <f t="shared" si="30"/>
        <v>0</v>
      </c>
      <c r="BG123" s="13">
        <f t="shared" si="30"/>
        <v>0</v>
      </c>
      <c r="BH123" s="13">
        <f t="shared" si="30"/>
        <v>0</v>
      </c>
      <c r="BI123" s="13">
        <f t="shared" si="30"/>
        <v>0</v>
      </c>
      <c r="BJ123" s="13">
        <f t="shared" si="30"/>
        <v>0</v>
      </c>
      <c r="BK123" s="13">
        <f t="shared" si="30"/>
        <v>0</v>
      </c>
      <c r="BL123" s="13">
        <f t="shared" si="30"/>
        <v>0</v>
      </c>
      <c r="BM123" s="13">
        <f t="shared" si="30"/>
        <v>0</v>
      </c>
      <c r="BN123" s="13">
        <f t="shared" si="30"/>
        <v>0</v>
      </c>
      <c r="BO123" s="13">
        <f t="shared" si="30"/>
        <v>0</v>
      </c>
      <c r="BP123" s="13">
        <f t="shared" ref="BP123:CU123" si="31">BP$117*BP9</f>
        <v>0</v>
      </c>
      <c r="BQ123" s="13">
        <f t="shared" si="31"/>
        <v>0</v>
      </c>
      <c r="BR123" s="13">
        <f t="shared" si="31"/>
        <v>0</v>
      </c>
      <c r="BS123" s="13">
        <f t="shared" si="31"/>
        <v>0</v>
      </c>
      <c r="BT123" s="13">
        <f t="shared" si="31"/>
        <v>0</v>
      </c>
      <c r="BU123" s="13">
        <f t="shared" si="31"/>
        <v>0</v>
      </c>
      <c r="BV123" s="13">
        <f t="shared" si="31"/>
        <v>0</v>
      </c>
      <c r="BW123" s="13">
        <f t="shared" si="31"/>
        <v>0</v>
      </c>
      <c r="BX123" s="13">
        <f t="shared" si="31"/>
        <v>0</v>
      </c>
      <c r="BY123" s="13">
        <f t="shared" si="31"/>
        <v>0</v>
      </c>
      <c r="BZ123" s="13">
        <f t="shared" si="31"/>
        <v>0</v>
      </c>
      <c r="CA123" s="13">
        <f t="shared" si="31"/>
        <v>0</v>
      </c>
      <c r="CB123" s="13">
        <f t="shared" si="31"/>
        <v>0</v>
      </c>
      <c r="CC123" s="13">
        <f t="shared" si="31"/>
        <v>0</v>
      </c>
      <c r="CD123" s="13">
        <f t="shared" si="31"/>
        <v>0</v>
      </c>
      <c r="CE123" s="13">
        <f t="shared" si="31"/>
        <v>0</v>
      </c>
      <c r="CF123" s="13">
        <f t="shared" si="31"/>
        <v>0</v>
      </c>
      <c r="CG123" s="13">
        <f t="shared" si="31"/>
        <v>0</v>
      </c>
      <c r="CH123" s="13">
        <f t="shared" si="31"/>
        <v>0</v>
      </c>
      <c r="CI123" s="13">
        <f t="shared" si="31"/>
        <v>0</v>
      </c>
      <c r="CJ123" s="13">
        <f t="shared" si="31"/>
        <v>0</v>
      </c>
      <c r="CK123" s="13">
        <f t="shared" si="31"/>
        <v>0</v>
      </c>
      <c r="CL123" s="13">
        <f t="shared" si="31"/>
        <v>0</v>
      </c>
      <c r="CM123" s="13">
        <f t="shared" si="31"/>
        <v>0</v>
      </c>
      <c r="CN123" s="13">
        <f t="shared" si="31"/>
        <v>0</v>
      </c>
      <c r="CO123" s="13">
        <f t="shared" si="31"/>
        <v>0</v>
      </c>
      <c r="CP123" s="13">
        <f t="shared" si="31"/>
        <v>0</v>
      </c>
      <c r="CQ123" s="13">
        <f t="shared" si="31"/>
        <v>0</v>
      </c>
      <c r="CR123" s="13">
        <f t="shared" si="31"/>
        <v>0</v>
      </c>
      <c r="CS123" s="13">
        <f t="shared" si="31"/>
        <v>0</v>
      </c>
      <c r="CT123" s="13">
        <f t="shared" si="31"/>
        <v>0</v>
      </c>
      <c r="CU123" s="13">
        <f t="shared" si="31"/>
        <v>0</v>
      </c>
      <c r="CV123" s="13">
        <f t="shared" ref="CV123:DG123" si="32">CV$117*CV9</f>
        <v>0</v>
      </c>
      <c r="CW123" s="13">
        <f t="shared" si="32"/>
        <v>0</v>
      </c>
      <c r="CX123" s="13">
        <f t="shared" si="32"/>
        <v>0</v>
      </c>
      <c r="CY123" s="13">
        <f t="shared" si="32"/>
        <v>0</v>
      </c>
      <c r="CZ123" s="13">
        <f t="shared" si="32"/>
        <v>0</v>
      </c>
      <c r="DA123" s="13">
        <f t="shared" si="32"/>
        <v>0</v>
      </c>
      <c r="DB123" s="13">
        <f t="shared" si="32"/>
        <v>0</v>
      </c>
      <c r="DC123" s="13">
        <f t="shared" si="32"/>
        <v>0</v>
      </c>
      <c r="DD123" s="13">
        <f t="shared" si="32"/>
        <v>0</v>
      </c>
      <c r="DE123" s="13">
        <f t="shared" si="32"/>
        <v>0</v>
      </c>
      <c r="DF123" s="13">
        <f t="shared" si="32"/>
        <v>0</v>
      </c>
      <c r="DG123" s="13">
        <f t="shared" si="32"/>
        <v>0</v>
      </c>
      <c r="DH123" s="13">
        <f t="shared" si="8"/>
        <v>0</v>
      </c>
      <c r="DI123" s="240"/>
    </row>
    <row r="124" spans="2:113" x14ac:dyDescent="0.15">
      <c r="B124" s="10" t="s">
        <v>135</v>
      </c>
      <c r="C124" s="4" t="s">
        <v>269</v>
      </c>
      <c r="D124" s="11">
        <f t="shared" ref="D124:AI124" si="33">D$117*D10</f>
        <v>0</v>
      </c>
      <c r="E124" s="11">
        <f t="shared" si="33"/>
        <v>0</v>
      </c>
      <c r="F124" s="11">
        <f t="shared" si="33"/>
        <v>0</v>
      </c>
      <c r="G124" s="11">
        <f t="shared" si="33"/>
        <v>0</v>
      </c>
      <c r="H124" s="11">
        <f t="shared" si="33"/>
        <v>0</v>
      </c>
      <c r="I124" s="11">
        <f t="shared" si="33"/>
        <v>0</v>
      </c>
      <c r="J124" s="11">
        <f t="shared" si="33"/>
        <v>0</v>
      </c>
      <c r="K124" s="11">
        <f t="shared" si="33"/>
        <v>0</v>
      </c>
      <c r="L124" s="11">
        <f t="shared" si="33"/>
        <v>0</v>
      </c>
      <c r="M124" s="11">
        <f t="shared" si="33"/>
        <v>0</v>
      </c>
      <c r="N124" s="11">
        <f t="shared" si="33"/>
        <v>0</v>
      </c>
      <c r="O124" s="11">
        <f t="shared" si="33"/>
        <v>0</v>
      </c>
      <c r="P124" s="11">
        <f t="shared" si="33"/>
        <v>0</v>
      </c>
      <c r="Q124" s="11">
        <f t="shared" si="33"/>
        <v>0</v>
      </c>
      <c r="R124" s="11">
        <f t="shared" si="33"/>
        <v>0</v>
      </c>
      <c r="S124" s="11">
        <f t="shared" si="33"/>
        <v>0</v>
      </c>
      <c r="T124" s="11">
        <f t="shared" si="33"/>
        <v>0</v>
      </c>
      <c r="U124" s="11">
        <f t="shared" si="33"/>
        <v>0</v>
      </c>
      <c r="V124" s="11">
        <f t="shared" si="33"/>
        <v>0</v>
      </c>
      <c r="W124" s="11">
        <f t="shared" si="33"/>
        <v>0</v>
      </c>
      <c r="X124" s="11">
        <f t="shared" si="33"/>
        <v>0</v>
      </c>
      <c r="Y124" s="11">
        <f t="shared" si="33"/>
        <v>0</v>
      </c>
      <c r="Z124" s="11">
        <f t="shared" si="33"/>
        <v>0</v>
      </c>
      <c r="AA124" s="11">
        <f t="shared" si="33"/>
        <v>0</v>
      </c>
      <c r="AB124" s="11">
        <f t="shared" si="33"/>
        <v>0</v>
      </c>
      <c r="AC124" s="11">
        <f t="shared" si="33"/>
        <v>0</v>
      </c>
      <c r="AD124" s="11">
        <f t="shared" si="33"/>
        <v>0</v>
      </c>
      <c r="AE124" s="11">
        <f t="shared" si="33"/>
        <v>0</v>
      </c>
      <c r="AF124" s="11">
        <f t="shared" si="33"/>
        <v>0</v>
      </c>
      <c r="AG124" s="11">
        <f t="shared" si="33"/>
        <v>0</v>
      </c>
      <c r="AH124" s="11">
        <f t="shared" si="33"/>
        <v>0</v>
      </c>
      <c r="AI124" s="11">
        <f t="shared" si="33"/>
        <v>0</v>
      </c>
      <c r="AJ124" s="11">
        <f t="shared" ref="AJ124:BO124" si="34">AJ$117*AJ10</f>
        <v>0</v>
      </c>
      <c r="AK124" s="11">
        <f t="shared" si="34"/>
        <v>0</v>
      </c>
      <c r="AL124" s="11">
        <f t="shared" si="34"/>
        <v>0</v>
      </c>
      <c r="AM124" s="11">
        <f t="shared" si="34"/>
        <v>0</v>
      </c>
      <c r="AN124" s="11">
        <f t="shared" si="34"/>
        <v>0</v>
      </c>
      <c r="AO124" s="11">
        <f t="shared" si="34"/>
        <v>0</v>
      </c>
      <c r="AP124" s="11">
        <f t="shared" si="34"/>
        <v>0</v>
      </c>
      <c r="AQ124" s="11">
        <f t="shared" si="34"/>
        <v>0</v>
      </c>
      <c r="AR124" s="11">
        <f t="shared" si="34"/>
        <v>0</v>
      </c>
      <c r="AS124" s="11">
        <f t="shared" si="34"/>
        <v>0</v>
      </c>
      <c r="AT124" s="11">
        <f t="shared" si="34"/>
        <v>0</v>
      </c>
      <c r="AU124" s="11">
        <f t="shared" si="34"/>
        <v>0</v>
      </c>
      <c r="AV124" s="11">
        <f t="shared" si="34"/>
        <v>0</v>
      </c>
      <c r="AW124" s="11">
        <f t="shared" si="34"/>
        <v>0</v>
      </c>
      <c r="AX124" s="11">
        <f t="shared" si="34"/>
        <v>0</v>
      </c>
      <c r="AY124" s="11">
        <f t="shared" si="34"/>
        <v>0</v>
      </c>
      <c r="AZ124" s="11">
        <f t="shared" si="34"/>
        <v>0</v>
      </c>
      <c r="BA124" s="11">
        <f t="shared" si="34"/>
        <v>0</v>
      </c>
      <c r="BB124" s="11">
        <f t="shared" si="34"/>
        <v>0</v>
      </c>
      <c r="BC124" s="11">
        <f t="shared" si="34"/>
        <v>0</v>
      </c>
      <c r="BD124" s="11">
        <f t="shared" si="34"/>
        <v>0</v>
      </c>
      <c r="BE124" s="11">
        <f t="shared" si="34"/>
        <v>0</v>
      </c>
      <c r="BF124" s="11">
        <f t="shared" si="34"/>
        <v>0</v>
      </c>
      <c r="BG124" s="11">
        <f t="shared" si="34"/>
        <v>0</v>
      </c>
      <c r="BH124" s="11">
        <f t="shared" si="34"/>
        <v>0</v>
      </c>
      <c r="BI124" s="11">
        <f t="shared" si="34"/>
        <v>0</v>
      </c>
      <c r="BJ124" s="11">
        <f t="shared" si="34"/>
        <v>0</v>
      </c>
      <c r="BK124" s="11">
        <f t="shared" si="34"/>
        <v>0</v>
      </c>
      <c r="BL124" s="11">
        <f t="shared" si="34"/>
        <v>0</v>
      </c>
      <c r="BM124" s="11">
        <f t="shared" si="34"/>
        <v>0</v>
      </c>
      <c r="BN124" s="11">
        <f t="shared" si="34"/>
        <v>0</v>
      </c>
      <c r="BO124" s="11">
        <f t="shared" si="34"/>
        <v>0</v>
      </c>
      <c r="BP124" s="11">
        <f t="shared" ref="BP124:CU124" si="35">BP$117*BP10</f>
        <v>0</v>
      </c>
      <c r="BQ124" s="11">
        <f t="shared" si="35"/>
        <v>0</v>
      </c>
      <c r="BR124" s="11">
        <f t="shared" si="35"/>
        <v>0</v>
      </c>
      <c r="BS124" s="11">
        <f t="shared" si="35"/>
        <v>0</v>
      </c>
      <c r="BT124" s="11">
        <f t="shared" si="35"/>
        <v>0</v>
      </c>
      <c r="BU124" s="11">
        <f t="shared" si="35"/>
        <v>0</v>
      </c>
      <c r="BV124" s="11">
        <f t="shared" si="35"/>
        <v>0</v>
      </c>
      <c r="BW124" s="11">
        <f t="shared" si="35"/>
        <v>0</v>
      </c>
      <c r="BX124" s="11">
        <f t="shared" si="35"/>
        <v>0</v>
      </c>
      <c r="BY124" s="11">
        <f t="shared" si="35"/>
        <v>0</v>
      </c>
      <c r="BZ124" s="11">
        <f t="shared" si="35"/>
        <v>0</v>
      </c>
      <c r="CA124" s="11">
        <f t="shared" si="35"/>
        <v>0</v>
      </c>
      <c r="CB124" s="11">
        <f t="shared" si="35"/>
        <v>0</v>
      </c>
      <c r="CC124" s="11">
        <f t="shared" si="35"/>
        <v>0</v>
      </c>
      <c r="CD124" s="11">
        <f t="shared" si="35"/>
        <v>0</v>
      </c>
      <c r="CE124" s="11">
        <f t="shared" si="35"/>
        <v>0</v>
      </c>
      <c r="CF124" s="11">
        <f t="shared" si="35"/>
        <v>0</v>
      </c>
      <c r="CG124" s="11">
        <f t="shared" si="35"/>
        <v>0</v>
      </c>
      <c r="CH124" s="11">
        <f t="shared" si="35"/>
        <v>0</v>
      </c>
      <c r="CI124" s="11">
        <f t="shared" si="35"/>
        <v>0</v>
      </c>
      <c r="CJ124" s="11">
        <f t="shared" si="35"/>
        <v>0</v>
      </c>
      <c r="CK124" s="11">
        <f t="shared" si="35"/>
        <v>0</v>
      </c>
      <c r="CL124" s="11">
        <f t="shared" si="35"/>
        <v>0</v>
      </c>
      <c r="CM124" s="11">
        <f t="shared" si="35"/>
        <v>0</v>
      </c>
      <c r="CN124" s="11">
        <f t="shared" si="35"/>
        <v>0</v>
      </c>
      <c r="CO124" s="11">
        <f t="shared" si="35"/>
        <v>0</v>
      </c>
      <c r="CP124" s="11">
        <f t="shared" si="35"/>
        <v>0</v>
      </c>
      <c r="CQ124" s="11">
        <f t="shared" si="35"/>
        <v>0</v>
      </c>
      <c r="CR124" s="11">
        <f t="shared" si="35"/>
        <v>0</v>
      </c>
      <c r="CS124" s="11">
        <f t="shared" si="35"/>
        <v>0</v>
      </c>
      <c r="CT124" s="11">
        <f t="shared" si="35"/>
        <v>0</v>
      </c>
      <c r="CU124" s="11">
        <f t="shared" si="35"/>
        <v>0</v>
      </c>
      <c r="CV124" s="11">
        <f t="shared" ref="CV124:DG124" si="36">CV$117*CV10</f>
        <v>0</v>
      </c>
      <c r="CW124" s="11">
        <f t="shared" si="36"/>
        <v>0</v>
      </c>
      <c r="CX124" s="11">
        <f t="shared" si="36"/>
        <v>0</v>
      </c>
      <c r="CY124" s="11">
        <f t="shared" si="36"/>
        <v>0</v>
      </c>
      <c r="CZ124" s="11">
        <f t="shared" si="36"/>
        <v>0</v>
      </c>
      <c r="DA124" s="11">
        <f t="shared" si="36"/>
        <v>0</v>
      </c>
      <c r="DB124" s="11">
        <f t="shared" si="36"/>
        <v>0</v>
      </c>
      <c r="DC124" s="11">
        <f t="shared" si="36"/>
        <v>0</v>
      </c>
      <c r="DD124" s="11">
        <f t="shared" si="36"/>
        <v>0</v>
      </c>
      <c r="DE124" s="11">
        <f t="shared" si="36"/>
        <v>0</v>
      </c>
      <c r="DF124" s="11">
        <f t="shared" si="36"/>
        <v>0</v>
      </c>
      <c r="DG124" s="11">
        <f t="shared" si="36"/>
        <v>0</v>
      </c>
      <c r="DH124" s="11">
        <f t="shared" si="8"/>
        <v>0</v>
      </c>
      <c r="DI124" s="240"/>
    </row>
    <row r="125" spans="2:113" x14ac:dyDescent="0.15">
      <c r="B125" s="10" t="s">
        <v>137</v>
      </c>
      <c r="C125" s="4" t="s">
        <v>893</v>
      </c>
      <c r="D125" s="11">
        <f t="shared" ref="D125:AI125" si="37">D$117*D11</f>
        <v>0</v>
      </c>
      <c r="E125" s="11">
        <f t="shared" si="37"/>
        <v>0</v>
      </c>
      <c r="F125" s="11">
        <f t="shared" si="37"/>
        <v>0</v>
      </c>
      <c r="G125" s="11">
        <f t="shared" si="37"/>
        <v>0</v>
      </c>
      <c r="H125" s="11">
        <f t="shared" si="37"/>
        <v>0</v>
      </c>
      <c r="I125" s="11">
        <f t="shared" si="37"/>
        <v>0</v>
      </c>
      <c r="J125" s="11">
        <f t="shared" si="37"/>
        <v>0</v>
      </c>
      <c r="K125" s="11">
        <f t="shared" si="37"/>
        <v>0</v>
      </c>
      <c r="L125" s="11">
        <f t="shared" si="37"/>
        <v>0</v>
      </c>
      <c r="M125" s="11">
        <f t="shared" si="37"/>
        <v>0</v>
      </c>
      <c r="N125" s="11">
        <f t="shared" si="37"/>
        <v>0</v>
      </c>
      <c r="O125" s="11">
        <f t="shared" si="37"/>
        <v>0</v>
      </c>
      <c r="P125" s="11">
        <f t="shared" si="37"/>
        <v>0</v>
      </c>
      <c r="Q125" s="11">
        <f t="shared" si="37"/>
        <v>0</v>
      </c>
      <c r="R125" s="11">
        <f t="shared" si="37"/>
        <v>0</v>
      </c>
      <c r="S125" s="11">
        <f t="shared" si="37"/>
        <v>0</v>
      </c>
      <c r="T125" s="11">
        <f t="shared" si="37"/>
        <v>0</v>
      </c>
      <c r="U125" s="11">
        <f t="shared" si="37"/>
        <v>0</v>
      </c>
      <c r="V125" s="11">
        <f t="shared" si="37"/>
        <v>0</v>
      </c>
      <c r="W125" s="11">
        <f t="shared" si="37"/>
        <v>0</v>
      </c>
      <c r="X125" s="11">
        <f t="shared" si="37"/>
        <v>0</v>
      </c>
      <c r="Y125" s="11">
        <f t="shared" si="37"/>
        <v>0</v>
      </c>
      <c r="Z125" s="11">
        <f t="shared" si="37"/>
        <v>0</v>
      </c>
      <c r="AA125" s="11">
        <f t="shared" si="37"/>
        <v>0</v>
      </c>
      <c r="AB125" s="11">
        <f t="shared" si="37"/>
        <v>0</v>
      </c>
      <c r="AC125" s="11">
        <f t="shared" si="37"/>
        <v>0</v>
      </c>
      <c r="AD125" s="11">
        <f t="shared" si="37"/>
        <v>0</v>
      </c>
      <c r="AE125" s="11">
        <f t="shared" si="37"/>
        <v>0</v>
      </c>
      <c r="AF125" s="11">
        <f t="shared" si="37"/>
        <v>0</v>
      </c>
      <c r="AG125" s="11">
        <f t="shared" si="37"/>
        <v>0</v>
      </c>
      <c r="AH125" s="11">
        <f t="shared" si="37"/>
        <v>0</v>
      </c>
      <c r="AI125" s="11">
        <f t="shared" si="37"/>
        <v>0</v>
      </c>
      <c r="AJ125" s="11">
        <f t="shared" ref="AJ125:BO125" si="38">AJ$117*AJ11</f>
        <v>0</v>
      </c>
      <c r="AK125" s="11">
        <f t="shared" si="38"/>
        <v>0</v>
      </c>
      <c r="AL125" s="11">
        <f t="shared" si="38"/>
        <v>0</v>
      </c>
      <c r="AM125" s="11">
        <f t="shared" si="38"/>
        <v>0</v>
      </c>
      <c r="AN125" s="11">
        <f t="shared" si="38"/>
        <v>0</v>
      </c>
      <c r="AO125" s="11">
        <f t="shared" si="38"/>
        <v>0</v>
      </c>
      <c r="AP125" s="11">
        <f t="shared" si="38"/>
        <v>0</v>
      </c>
      <c r="AQ125" s="11">
        <f t="shared" si="38"/>
        <v>0</v>
      </c>
      <c r="AR125" s="11">
        <f t="shared" si="38"/>
        <v>0</v>
      </c>
      <c r="AS125" s="11">
        <f t="shared" si="38"/>
        <v>0</v>
      </c>
      <c r="AT125" s="11">
        <f t="shared" si="38"/>
        <v>0</v>
      </c>
      <c r="AU125" s="11">
        <f t="shared" si="38"/>
        <v>0</v>
      </c>
      <c r="AV125" s="11">
        <f t="shared" si="38"/>
        <v>0</v>
      </c>
      <c r="AW125" s="11">
        <f t="shared" si="38"/>
        <v>0</v>
      </c>
      <c r="AX125" s="11">
        <f t="shared" si="38"/>
        <v>0</v>
      </c>
      <c r="AY125" s="11">
        <f t="shared" si="38"/>
        <v>0</v>
      </c>
      <c r="AZ125" s="11">
        <f t="shared" si="38"/>
        <v>0</v>
      </c>
      <c r="BA125" s="11">
        <f t="shared" si="38"/>
        <v>0</v>
      </c>
      <c r="BB125" s="11">
        <f t="shared" si="38"/>
        <v>0</v>
      </c>
      <c r="BC125" s="11">
        <f t="shared" si="38"/>
        <v>0</v>
      </c>
      <c r="BD125" s="11">
        <f t="shared" si="38"/>
        <v>0</v>
      </c>
      <c r="BE125" s="11">
        <f t="shared" si="38"/>
        <v>0</v>
      </c>
      <c r="BF125" s="11">
        <f t="shared" si="38"/>
        <v>0</v>
      </c>
      <c r="BG125" s="11">
        <f t="shared" si="38"/>
        <v>0</v>
      </c>
      <c r="BH125" s="11">
        <f t="shared" si="38"/>
        <v>0</v>
      </c>
      <c r="BI125" s="11">
        <f t="shared" si="38"/>
        <v>0</v>
      </c>
      <c r="BJ125" s="11">
        <f t="shared" si="38"/>
        <v>0</v>
      </c>
      <c r="BK125" s="11">
        <f t="shared" si="38"/>
        <v>0</v>
      </c>
      <c r="BL125" s="11">
        <f t="shared" si="38"/>
        <v>0</v>
      </c>
      <c r="BM125" s="11">
        <f t="shared" si="38"/>
        <v>0</v>
      </c>
      <c r="BN125" s="11">
        <f t="shared" si="38"/>
        <v>0</v>
      </c>
      <c r="BO125" s="11">
        <f t="shared" si="38"/>
        <v>0</v>
      </c>
      <c r="BP125" s="11">
        <f t="shared" ref="BP125:CU125" si="39">BP$117*BP11</f>
        <v>0</v>
      </c>
      <c r="BQ125" s="11">
        <f t="shared" si="39"/>
        <v>0</v>
      </c>
      <c r="BR125" s="11">
        <f t="shared" si="39"/>
        <v>0</v>
      </c>
      <c r="BS125" s="11">
        <f t="shared" si="39"/>
        <v>0</v>
      </c>
      <c r="BT125" s="11">
        <f t="shared" si="39"/>
        <v>0</v>
      </c>
      <c r="BU125" s="11">
        <f t="shared" si="39"/>
        <v>0</v>
      </c>
      <c r="BV125" s="11">
        <f t="shared" si="39"/>
        <v>0</v>
      </c>
      <c r="BW125" s="11">
        <f t="shared" si="39"/>
        <v>0</v>
      </c>
      <c r="BX125" s="11">
        <f t="shared" si="39"/>
        <v>0</v>
      </c>
      <c r="BY125" s="11">
        <f t="shared" si="39"/>
        <v>0</v>
      </c>
      <c r="BZ125" s="11">
        <f t="shared" si="39"/>
        <v>0</v>
      </c>
      <c r="CA125" s="11">
        <f t="shared" si="39"/>
        <v>0</v>
      </c>
      <c r="CB125" s="11">
        <f t="shared" si="39"/>
        <v>0</v>
      </c>
      <c r="CC125" s="11">
        <f t="shared" si="39"/>
        <v>0</v>
      </c>
      <c r="CD125" s="11">
        <f t="shared" si="39"/>
        <v>0</v>
      </c>
      <c r="CE125" s="11">
        <f t="shared" si="39"/>
        <v>0</v>
      </c>
      <c r="CF125" s="11">
        <f t="shared" si="39"/>
        <v>0</v>
      </c>
      <c r="CG125" s="11">
        <f t="shared" si="39"/>
        <v>0</v>
      </c>
      <c r="CH125" s="11">
        <f t="shared" si="39"/>
        <v>0</v>
      </c>
      <c r="CI125" s="11">
        <f t="shared" si="39"/>
        <v>0</v>
      </c>
      <c r="CJ125" s="11">
        <f t="shared" si="39"/>
        <v>0</v>
      </c>
      <c r="CK125" s="11">
        <f t="shared" si="39"/>
        <v>0</v>
      </c>
      <c r="CL125" s="11">
        <f t="shared" si="39"/>
        <v>0</v>
      </c>
      <c r="CM125" s="11">
        <f t="shared" si="39"/>
        <v>0</v>
      </c>
      <c r="CN125" s="11">
        <f t="shared" si="39"/>
        <v>0</v>
      </c>
      <c r="CO125" s="11">
        <f t="shared" si="39"/>
        <v>0</v>
      </c>
      <c r="CP125" s="11">
        <f t="shared" si="39"/>
        <v>0</v>
      </c>
      <c r="CQ125" s="11">
        <f t="shared" si="39"/>
        <v>0</v>
      </c>
      <c r="CR125" s="11">
        <f t="shared" si="39"/>
        <v>0</v>
      </c>
      <c r="CS125" s="11">
        <f t="shared" si="39"/>
        <v>0</v>
      </c>
      <c r="CT125" s="11">
        <f t="shared" si="39"/>
        <v>0</v>
      </c>
      <c r="CU125" s="11">
        <f t="shared" si="39"/>
        <v>0</v>
      </c>
      <c r="CV125" s="11">
        <f t="shared" ref="CV125:DG125" si="40">CV$117*CV11</f>
        <v>0</v>
      </c>
      <c r="CW125" s="11">
        <f t="shared" si="40"/>
        <v>0</v>
      </c>
      <c r="CX125" s="11">
        <f t="shared" si="40"/>
        <v>0</v>
      </c>
      <c r="CY125" s="11">
        <f t="shared" si="40"/>
        <v>0</v>
      </c>
      <c r="CZ125" s="11">
        <f t="shared" si="40"/>
        <v>0</v>
      </c>
      <c r="DA125" s="11">
        <f t="shared" si="40"/>
        <v>0</v>
      </c>
      <c r="DB125" s="11">
        <f t="shared" si="40"/>
        <v>0</v>
      </c>
      <c r="DC125" s="11">
        <f t="shared" si="40"/>
        <v>0</v>
      </c>
      <c r="DD125" s="11">
        <f t="shared" si="40"/>
        <v>0</v>
      </c>
      <c r="DE125" s="11">
        <f t="shared" si="40"/>
        <v>0</v>
      </c>
      <c r="DF125" s="11">
        <f t="shared" si="40"/>
        <v>0</v>
      </c>
      <c r="DG125" s="11">
        <f t="shared" si="40"/>
        <v>0</v>
      </c>
      <c r="DH125" s="11">
        <f t="shared" si="8"/>
        <v>0</v>
      </c>
      <c r="DI125" s="240"/>
    </row>
    <row r="126" spans="2:113" x14ac:dyDescent="0.15">
      <c r="B126" s="10" t="s">
        <v>139</v>
      </c>
      <c r="C126" s="4" t="s">
        <v>894</v>
      </c>
      <c r="D126" s="11">
        <f t="shared" ref="D126:AI126" si="41">D$117*D12</f>
        <v>0</v>
      </c>
      <c r="E126" s="11">
        <f t="shared" si="41"/>
        <v>0</v>
      </c>
      <c r="F126" s="11">
        <f t="shared" si="41"/>
        <v>0</v>
      </c>
      <c r="G126" s="11">
        <f t="shared" si="41"/>
        <v>0</v>
      </c>
      <c r="H126" s="11">
        <f t="shared" si="41"/>
        <v>0</v>
      </c>
      <c r="I126" s="11">
        <f t="shared" si="41"/>
        <v>0</v>
      </c>
      <c r="J126" s="11">
        <f t="shared" si="41"/>
        <v>0</v>
      </c>
      <c r="K126" s="11">
        <f t="shared" si="41"/>
        <v>0</v>
      </c>
      <c r="L126" s="11">
        <f t="shared" si="41"/>
        <v>0</v>
      </c>
      <c r="M126" s="11">
        <f t="shared" si="41"/>
        <v>0</v>
      </c>
      <c r="N126" s="11">
        <f t="shared" si="41"/>
        <v>0</v>
      </c>
      <c r="O126" s="11">
        <f t="shared" si="41"/>
        <v>0</v>
      </c>
      <c r="P126" s="11">
        <f t="shared" si="41"/>
        <v>0</v>
      </c>
      <c r="Q126" s="11">
        <f t="shared" si="41"/>
        <v>0</v>
      </c>
      <c r="R126" s="11">
        <f t="shared" si="41"/>
        <v>0</v>
      </c>
      <c r="S126" s="11">
        <f t="shared" si="41"/>
        <v>0</v>
      </c>
      <c r="T126" s="11">
        <f t="shared" si="41"/>
        <v>0</v>
      </c>
      <c r="U126" s="11">
        <f t="shared" si="41"/>
        <v>0</v>
      </c>
      <c r="V126" s="11">
        <f t="shared" si="41"/>
        <v>0</v>
      </c>
      <c r="W126" s="11">
        <f t="shared" si="41"/>
        <v>0</v>
      </c>
      <c r="X126" s="11">
        <f t="shared" si="41"/>
        <v>0</v>
      </c>
      <c r="Y126" s="11">
        <f t="shared" si="41"/>
        <v>0</v>
      </c>
      <c r="Z126" s="11">
        <f t="shared" si="41"/>
        <v>0</v>
      </c>
      <c r="AA126" s="11">
        <f t="shared" si="41"/>
        <v>0</v>
      </c>
      <c r="AB126" s="11">
        <f t="shared" si="41"/>
        <v>0</v>
      </c>
      <c r="AC126" s="11">
        <f t="shared" si="41"/>
        <v>0</v>
      </c>
      <c r="AD126" s="11">
        <f t="shared" si="41"/>
        <v>0</v>
      </c>
      <c r="AE126" s="11">
        <f t="shared" si="41"/>
        <v>0</v>
      </c>
      <c r="AF126" s="11">
        <f t="shared" si="41"/>
        <v>0</v>
      </c>
      <c r="AG126" s="11">
        <f t="shared" si="41"/>
        <v>0</v>
      </c>
      <c r="AH126" s="11">
        <f t="shared" si="41"/>
        <v>0</v>
      </c>
      <c r="AI126" s="11">
        <f t="shared" si="41"/>
        <v>0</v>
      </c>
      <c r="AJ126" s="11">
        <f t="shared" ref="AJ126:BO126" si="42">AJ$117*AJ12</f>
        <v>0</v>
      </c>
      <c r="AK126" s="11">
        <f t="shared" si="42"/>
        <v>0</v>
      </c>
      <c r="AL126" s="11">
        <f t="shared" si="42"/>
        <v>0</v>
      </c>
      <c r="AM126" s="11">
        <f t="shared" si="42"/>
        <v>0</v>
      </c>
      <c r="AN126" s="11">
        <f t="shared" si="42"/>
        <v>0</v>
      </c>
      <c r="AO126" s="11">
        <f t="shared" si="42"/>
        <v>0</v>
      </c>
      <c r="AP126" s="11">
        <f t="shared" si="42"/>
        <v>0</v>
      </c>
      <c r="AQ126" s="11">
        <f t="shared" si="42"/>
        <v>0</v>
      </c>
      <c r="AR126" s="11">
        <f t="shared" si="42"/>
        <v>0</v>
      </c>
      <c r="AS126" s="11">
        <f t="shared" si="42"/>
        <v>0</v>
      </c>
      <c r="AT126" s="11">
        <f t="shared" si="42"/>
        <v>0</v>
      </c>
      <c r="AU126" s="11">
        <f t="shared" si="42"/>
        <v>0</v>
      </c>
      <c r="AV126" s="11">
        <f t="shared" si="42"/>
        <v>0</v>
      </c>
      <c r="AW126" s="11">
        <f t="shared" si="42"/>
        <v>0</v>
      </c>
      <c r="AX126" s="11">
        <f t="shared" si="42"/>
        <v>0</v>
      </c>
      <c r="AY126" s="11">
        <f t="shared" si="42"/>
        <v>0</v>
      </c>
      <c r="AZ126" s="11">
        <f t="shared" si="42"/>
        <v>0</v>
      </c>
      <c r="BA126" s="11">
        <f t="shared" si="42"/>
        <v>0</v>
      </c>
      <c r="BB126" s="11">
        <f t="shared" si="42"/>
        <v>0</v>
      </c>
      <c r="BC126" s="11">
        <f t="shared" si="42"/>
        <v>0</v>
      </c>
      <c r="BD126" s="11">
        <f t="shared" si="42"/>
        <v>0</v>
      </c>
      <c r="BE126" s="11">
        <f t="shared" si="42"/>
        <v>0</v>
      </c>
      <c r="BF126" s="11">
        <f t="shared" si="42"/>
        <v>0</v>
      </c>
      <c r="BG126" s="11">
        <f t="shared" si="42"/>
        <v>0</v>
      </c>
      <c r="BH126" s="11">
        <f t="shared" si="42"/>
        <v>0</v>
      </c>
      <c r="BI126" s="11">
        <f t="shared" si="42"/>
        <v>0</v>
      </c>
      <c r="BJ126" s="11">
        <f t="shared" si="42"/>
        <v>0</v>
      </c>
      <c r="BK126" s="11">
        <f t="shared" si="42"/>
        <v>0</v>
      </c>
      <c r="BL126" s="11">
        <f t="shared" si="42"/>
        <v>0</v>
      </c>
      <c r="BM126" s="11">
        <f t="shared" si="42"/>
        <v>0</v>
      </c>
      <c r="BN126" s="11">
        <f t="shared" si="42"/>
        <v>0</v>
      </c>
      <c r="BO126" s="11">
        <f t="shared" si="42"/>
        <v>0</v>
      </c>
      <c r="BP126" s="11">
        <f t="shared" ref="BP126:CU126" si="43">BP$117*BP12</f>
        <v>0</v>
      </c>
      <c r="BQ126" s="11">
        <f t="shared" si="43"/>
        <v>0</v>
      </c>
      <c r="BR126" s="11">
        <f t="shared" si="43"/>
        <v>0</v>
      </c>
      <c r="BS126" s="11">
        <f t="shared" si="43"/>
        <v>0</v>
      </c>
      <c r="BT126" s="11">
        <f t="shared" si="43"/>
        <v>0</v>
      </c>
      <c r="BU126" s="11">
        <f t="shared" si="43"/>
        <v>0</v>
      </c>
      <c r="BV126" s="11">
        <f t="shared" si="43"/>
        <v>0</v>
      </c>
      <c r="BW126" s="11">
        <f t="shared" si="43"/>
        <v>0</v>
      </c>
      <c r="BX126" s="11">
        <f t="shared" si="43"/>
        <v>0</v>
      </c>
      <c r="BY126" s="11">
        <f t="shared" si="43"/>
        <v>0</v>
      </c>
      <c r="BZ126" s="11">
        <f t="shared" si="43"/>
        <v>0</v>
      </c>
      <c r="CA126" s="11">
        <f t="shared" si="43"/>
        <v>0</v>
      </c>
      <c r="CB126" s="11">
        <f t="shared" si="43"/>
        <v>0</v>
      </c>
      <c r="CC126" s="11">
        <f t="shared" si="43"/>
        <v>0</v>
      </c>
      <c r="CD126" s="11">
        <f t="shared" si="43"/>
        <v>0</v>
      </c>
      <c r="CE126" s="11">
        <f t="shared" si="43"/>
        <v>0</v>
      </c>
      <c r="CF126" s="11">
        <f t="shared" si="43"/>
        <v>0</v>
      </c>
      <c r="CG126" s="11">
        <f t="shared" si="43"/>
        <v>0</v>
      </c>
      <c r="CH126" s="11">
        <f t="shared" si="43"/>
        <v>0</v>
      </c>
      <c r="CI126" s="11">
        <f t="shared" si="43"/>
        <v>0</v>
      </c>
      <c r="CJ126" s="11">
        <f t="shared" si="43"/>
        <v>0</v>
      </c>
      <c r="CK126" s="11">
        <f t="shared" si="43"/>
        <v>0</v>
      </c>
      <c r="CL126" s="11">
        <f t="shared" si="43"/>
        <v>0</v>
      </c>
      <c r="CM126" s="11">
        <f t="shared" si="43"/>
        <v>0</v>
      </c>
      <c r="CN126" s="11">
        <f t="shared" si="43"/>
        <v>0</v>
      </c>
      <c r="CO126" s="11">
        <f t="shared" si="43"/>
        <v>0</v>
      </c>
      <c r="CP126" s="11">
        <f t="shared" si="43"/>
        <v>0</v>
      </c>
      <c r="CQ126" s="11">
        <f t="shared" si="43"/>
        <v>0</v>
      </c>
      <c r="CR126" s="11">
        <f t="shared" si="43"/>
        <v>0</v>
      </c>
      <c r="CS126" s="11">
        <f t="shared" si="43"/>
        <v>0</v>
      </c>
      <c r="CT126" s="11">
        <f t="shared" si="43"/>
        <v>0</v>
      </c>
      <c r="CU126" s="11">
        <f t="shared" si="43"/>
        <v>0</v>
      </c>
      <c r="CV126" s="11">
        <f t="shared" ref="CV126:DG126" si="44">CV$117*CV12</f>
        <v>0</v>
      </c>
      <c r="CW126" s="11">
        <f t="shared" si="44"/>
        <v>0</v>
      </c>
      <c r="CX126" s="11">
        <f t="shared" si="44"/>
        <v>0</v>
      </c>
      <c r="CY126" s="11">
        <f t="shared" si="44"/>
        <v>0</v>
      </c>
      <c r="CZ126" s="11">
        <f t="shared" si="44"/>
        <v>0</v>
      </c>
      <c r="DA126" s="11">
        <f t="shared" si="44"/>
        <v>0</v>
      </c>
      <c r="DB126" s="11">
        <f t="shared" si="44"/>
        <v>0</v>
      </c>
      <c r="DC126" s="11">
        <f t="shared" si="44"/>
        <v>0</v>
      </c>
      <c r="DD126" s="11">
        <f t="shared" si="44"/>
        <v>0</v>
      </c>
      <c r="DE126" s="11">
        <f t="shared" si="44"/>
        <v>0</v>
      </c>
      <c r="DF126" s="11">
        <f t="shared" si="44"/>
        <v>0</v>
      </c>
      <c r="DG126" s="11">
        <f t="shared" si="44"/>
        <v>0</v>
      </c>
      <c r="DH126" s="11">
        <f t="shared" si="8"/>
        <v>0</v>
      </c>
      <c r="DI126" s="240"/>
    </row>
    <row r="127" spans="2:113" x14ac:dyDescent="0.15">
      <c r="B127" s="674" t="s">
        <v>140</v>
      </c>
      <c r="C127" s="675" t="s">
        <v>895</v>
      </c>
      <c r="D127" s="539">
        <f t="shared" ref="D127:AI127" si="45">D$117*D13</f>
        <v>0</v>
      </c>
      <c r="E127" s="539">
        <f t="shared" si="45"/>
        <v>0</v>
      </c>
      <c r="F127" s="539">
        <f t="shared" si="45"/>
        <v>0</v>
      </c>
      <c r="G127" s="539">
        <f t="shared" si="45"/>
        <v>0</v>
      </c>
      <c r="H127" s="539">
        <f t="shared" si="45"/>
        <v>0</v>
      </c>
      <c r="I127" s="539">
        <f t="shared" si="45"/>
        <v>0</v>
      </c>
      <c r="J127" s="539">
        <f t="shared" si="45"/>
        <v>0</v>
      </c>
      <c r="K127" s="539">
        <f t="shared" si="45"/>
        <v>0</v>
      </c>
      <c r="L127" s="539">
        <f t="shared" si="45"/>
        <v>0</v>
      </c>
      <c r="M127" s="539">
        <f t="shared" si="45"/>
        <v>0</v>
      </c>
      <c r="N127" s="539">
        <f t="shared" si="45"/>
        <v>0</v>
      </c>
      <c r="O127" s="539">
        <f t="shared" si="45"/>
        <v>0</v>
      </c>
      <c r="P127" s="539">
        <f t="shared" si="45"/>
        <v>0</v>
      </c>
      <c r="Q127" s="539">
        <f t="shared" si="45"/>
        <v>0</v>
      </c>
      <c r="R127" s="539">
        <f t="shared" si="45"/>
        <v>0</v>
      </c>
      <c r="S127" s="539">
        <f t="shared" si="45"/>
        <v>0</v>
      </c>
      <c r="T127" s="539">
        <f t="shared" si="45"/>
        <v>0</v>
      </c>
      <c r="U127" s="539">
        <f t="shared" si="45"/>
        <v>0</v>
      </c>
      <c r="V127" s="539">
        <f t="shared" si="45"/>
        <v>0</v>
      </c>
      <c r="W127" s="539">
        <f t="shared" si="45"/>
        <v>0</v>
      </c>
      <c r="X127" s="539">
        <f t="shared" si="45"/>
        <v>0</v>
      </c>
      <c r="Y127" s="539">
        <f t="shared" si="45"/>
        <v>0</v>
      </c>
      <c r="Z127" s="539">
        <f t="shared" si="45"/>
        <v>0</v>
      </c>
      <c r="AA127" s="539">
        <f t="shared" si="45"/>
        <v>0</v>
      </c>
      <c r="AB127" s="539">
        <f t="shared" si="45"/>
        <v>0</v>
      </c>
      <c r="AC127" s="539">
        <f t="shared" si="45"/>
        <v>0</v>
      </c>
      <c r="AD127" s="539">
        <f t="shared" si="45"/>
        <v>0</v>
      </c>
      <c r="AE127" s="539">
        <f t="shared" si="45"/>
        <v>0</v>
      </c>
      <c r="AF127" s="539">
        <f t="shared" si="45"/>
        <v>0</v>
      </c>
      <c r="AG127" s="539">
        <f t="shared" si="45"/>
        <v>0</v>
      </c>
      <c r="AH127" s="539">
        <f t="shared" si="45"/>
        <v>0</v>
      </c>
      <c r="AI127" s="539">
        <f t="shared" si="45"/>
        <v>0</v>
      </c>
      <c r="AJ127" s="539">
        <f t="shared" ref="AJ127:BO127" si="46">AJ$117*AJ13</f>
        <v>0</v>
      </c>
      <c r="AK127" s="539">
        <f t="shared" si="46"/>
        <v>0</v>
      </c>
      <c r="AL127" s="539">
        <f t="shared" si="46"/>
        <v>0</v>
      </c>
      <c r="AM127" s="539">
        <f t="shared" si="46"/>
        <v>0</v>
      </c>
      <c r="AN127" s="539">
        <f t="shared" si="46"/>
        <v>0</v>
      </c>
      <c r="AO127" s="539">
        <f t="shared" si="46"/>
        <v>0</v>
      </c>
      <c r="AP127" s="539">
        <f t="shared" si="46"/>
        <v>0</v>
      </c>
      <c r="AQ127" s="539">
        <f t="shared" si="46"/>
        <v>0</v>
      </c>
      <c r="AR127" s="539">
        <f t="shared" si="46"/>
        <v>0</v>
      </c>
      <c r="AS127" s="539">
        <f t="shared" si="46"/>
        <v>0</v>
      </c>
      <c r="AT127" s="539">
        <f t="shared" si="46"/>
        <v>0</v>
      </c>
      <c r="AU127" s="539">
        <f t="shared" si="46"/>
        <v>0</v>
      </c>
      <c r="AV127" s="539">
        <f t="shared" si="46"/>
        <v>0</v>
      </c>
      <c r="AW127" s="539">
        <f t="shared" si="46"/>
        <v>0</v>
      </c>
      <c r="AX127" s="539">
        <f t="shared" si="46"/>
        <v>0</v>
      </c>
      <c r="AY127" s="539">
        <f t="shared" si="46"/>
        <v>0</v>
      </c>
      <c r="AZ127" s="539">
        <f t="shared" si="46"/>
        <v>0</v>
      </c>
      <c r="BA127" s="539">
        <f t="shared" si="46"/>
        <v>0</v>
      </c>
      <c r="BB127" s="539">
        <f t="shared" si="46"/>
        <v>0</v>
      </c>
      <c r="BC127" s="539">
        <f t="shared" si="46"/>
        <v>0</v>
      </c>
      <c r="BD127" s="539">
        <f t="shared" si="46"/>
        <v>0</v>
      </c>
      <c r="BE127" s="539">
        <f t="shared" si="46"/>
        <v>0</v>
      </c>
      <c r="BF127" s="539">
        <f t="shared" si="46"/>
        <v>0</v>
      </c>
      <c r="BG127" s="539">
        <f t="shared" si="46"/>
        <v>0</v>
      </c>
      <c r="BH127" s="539">
        <f t="shared" si="46"/>
        <v>0</v>
      </c>
      <c r="BI127" s="539">
        <f t="shared" si="46"/>
        <v>0</v>
      </c>
      <c r="BJ127" s="539">
        <f t="shared" si="46"/>
        <v>0</v>
      </c>
      <c r="BK127" s="539">
        <f t="shared" si="46"/>
        <v>0</v>
      </c>
      <c r="BL127" s="539">
        <f t="shared" si="46"/>
        <v>0</v>
      </c>
      <c r="BM127" s="539">
        <f t="shared" si="46"/>
        <v>0</v>
      </c>
      <c r="BN127" s="539">
        <f t="shared" si="46"/>
        <v>0</v>
      </c>
      <c r="BO127" s="539">
        <f t="shared" si="46"/>
        <v>0</v>
      </c>
      <c r="BP127" s="539">
        <f t="shared" ref="BP127:CU127" si="47">BP$117*BP13</f>
        <v>0</v>
      </c>
      <c r="BQ127" s="539">
        <f t="shared" si="47"/>
        <v>0</v>
      </c>
      <c r="BR127" s="539">
        <f t="shared" si="47"/>
        <v>0</v>
      </c>
      <c r="BS127" s="539">
        <f t="shared" si="47"/>
        <v>0</v>
      </c>
      <c r="BT127" s="539">
        <f t="shared" si="47"/>
        <v>0</v>
      </c>
      <c r="BU127" s="539">
        <f t="shared" si="47"/>
        <v>0</v>
      </c>
      <c r="BV127" s="539">
        <f t="shared" si="47"/>
        <v>0</v>
      </c>
      <c r="BW127" s="539">
        <f t="shared" si="47"/>
        <v>0</v>
      </c>
      <c r="BX127" s="539">
        <f t="shared" si="47"/>
        <v>0</v>
      </c>
      <c r="BY127" s="539">
        <f t="shared" si="47"/>
        <v>0</v>
      </c>
      <c r="BZ127" s="539">
        <f t="shared" si="47"/>
        <v>0</v>
      </c>
      <c r="CA127" s="539">
        <f t="shared" si="47"/>
        <v>0</v>
      </c>
      <c r="CB127" s="539">
        <f t="shared" si="47"/>
        <v>0</v>
      </c>
      <c r="CC127" s="539">
        <f t="shared" si="47"/>
        <v>0</v>
      </c>
      <c r="CD127" s="539">
        <f t="shared" si="47"/>
        <v>0</v>
      </c>
      <c r="CE127" s="539">
        <f t="shared" si="47"/>
        <v>0</v>
      </c>
      <c r="CF127" s="539">
        <f t="shared" si="47"/>
        <v>0</v>
      </c>
      <c r="CG127" s="539">
        <f t="shared" si="47"/>
        <v>0</v>
      </c>
      <c r="CH127" s="539">
        <f t="shared" si="47"/>
        <v>0</v>
      </c>
      <c r="CI127" s="539">
        <f t="shared" si="47"/>
        <v>0</v>
      </c>
      <c r="CJ127" s="539">
        <f t="shared" si="47"/>
        <v>0</v>
      </c>
      <c r="CK127" s="539">
        <f t="shared" si="47"/>
        <v>0</v>
      </c>
      <c r="CL127" s="539">
        <f t="shared" si="47"/>
        <v>0</v>
      </c>
      <c r="CM127" s="539">
        <f t="shared" si="47"/>
        <v>0</v>
      </c>
      <c r="CN127" s="539">
        <f t="shared" si="47"/>
        <v>0</v>
      </c>
      <c r="CO127" s="539">
        <f t="shared" si="47"/>
        <v>0</v>
      </c>
      <c r="CP127" s="539">
        <f t="shared" si="47"/>
        <v>0</v>
      </c>
      <c r="CQ127" s="539">
        <f t="shared" si="47"/>
        <v>0</v>
      </c>
      <c r="CR127" s="539">
        <f t="shared" si="47"/>
        <v>0</v>
      </c>
      <c r="CS127" s="539">
        <f t="shared" si="47"/>
        <v>0</v>
      </c>
      <c r="CT127" s="539">
        <f t="shared" si="47"/>
        <v>0</v>
      </c>
      <c r="CU127" s="539">
        <f t="shared" si="47"/>
        <v>0</v>
      </c>
      <c r="CV127" s="539">
        <f t="shared" ref="CV127:DG127" si="48">CV$117*CV13</f>
        <v>0</v>
      </c>
      <c r="CW127" s="539">
        <f t="shared" si="48"/>
        <v>0</v>
      </c>
      <c r="CX127" s="539">
        <f t="shared" si="48"/>
        <v>0</v>
      </c>
      <c r="CY127" s="539">
        <f t="shared" si="48"/>
        <v>0</v>
      </c>
      <c r="CZ127" s="539">
        <f t="shared" si="48"/>
        <v>0</v>
      </c>
      <c r="DA127" s="539">
        <f t="shared" si="48"/>
        <v>0</v>
      </c>
      <c r="DB127" s="539">
        <f t="shared" si="48"/>
        <v>0</v>
      </c>
      <c r="DC127" s="539">
        <f t="shared" si="48"/>
        <v>0</v>
      </c>
      <c r="DD127" s="539">
        <f t="shared" si="48"/>
        <v>0</v>
      </c>
      <c r="DE127" s="539">
        <f t="shared" si="48"/>
        <v>0</v>
      </c>
      <c r="DF127" s="539">
        <f t="shared" si="48"/>
        <v>0</v>
      </c>
      <c r="DG127" s="539">
        <f t="shared" si="48"/>
        <v>0</v>
      </c>
      <c r="DH127" s="539">
        <f t="shared" si="8"/>
        <v>0</v>
      </c>
      <c r="DI127" s="240"/>
    </row>
    <row r="128" spans="2:113" x14ac:dyDescent="0.15">
      <c r="B128" s="10" t="s">
        <v>142</v>
      </c>
      <c r="C128" s="4" t="s">
        <v>275</v>
      </c>
      <c r="D128" s="11">
        <f t="shared" ref="D128:AI128" si="49">D$117*D14</f>
        <v>0</v>
      </c>
      <c r="E128" s="11">
        <f t="shared" si="49"/>
        <v>0</v>
      </c>
      <c r="F128" s="11">
        <f t="shared" si="49"/>
        <v>0</v>
      </c>
      <c r="G128" s="11">
        <f t="shared" si="49"/>
        <v>0</v>
      </c>
      <c r="H128" s="11">
        <f t="shared" si="49"/>
        <v>0</v>
      </c>
      <c r="I128" s="11">
        <f t="shared" si="49"/>
        <v>0</v>
      </c>
      <c r="J128" s="11">
        <f t="shared" si="49"/>
        <v>0</v>
      </c>
      <c r="K128" s="11">
        <f t="shared" si="49"/>
        <v>0</v>
      </c>
      <c r="L128" s="11">
        <f t="shared" si="49"/>
        <v>0</v>
      </c>
      <c r="M128" s="11">
        <f t="shared" si="49"/>
        <v>0</v>
      </c>
      <c r="N128" s="11">
        <f t="shared" si="49"/>
        <v>0</v>
      </c>
      <c r="O128" s="11">
        <f t="shared" si="49"/>
        <v>0</v>
      </c>
      <c r="P128" s="11">
        <f t="shared" si="49"/>
        <v>0</v>
      </c>
      <c r="Q128" s="11">
        <f t="shared" si="49"/>
        <v>0</v>
      </c>
      <c r="R128" s="11">
        <f t="shared" si="49"/>
        <v>0</v>
      </c>
      <c r="S128" s="11">
        <f t="shared" si="49"/>
        <v>0</v>
      </c>
      <c r="T128" s="11">
        <f t="shared" si="49"/>
        <v>0</v>
      </c>
      <c r="U128" s="11">
        <f t="shared" si="49"/>
        <v>0</v>
      </c>
      <c r="V128" s="11">
        <f t="shared" si="49"/>
        <v>0</v>
      </c>
      <c r="W128" s="11">
        <f t="shared" si="49"/>
        <v>0</v>
      </c>
      <c r="X128" s="11">
        <f t="shared" si="49"/>
        <v>0</v>
      </c>
      <c r="Y128" s="11">
        <f t="shared" si="49"/>
        <v>0</v>
      </c>
      <c r="Z128" s="11">
        <f t="shared" si="49"/>
        <v>0</v>
      </c>
      <c r="AA128" s="11">
        <f t="shared" si="49"/>
        <v>0</v>
      </c>
      <c r="AB128" s="11">
        <f t="shared" si="49"/>
        <v>0</v>
      </c>
      <c r="AC128" s="11">
        <f t="shared" si="49"/>
        <v>0</v>
      </c>
      <c r="AD128" s="11">
        <f t="shared" si="49"/>
        <v>0</v>
      </c>
      <c r="AE128" s="11">
        <f t="shared" si="49"/>
        <v>0</v>
      </c>
      <c r="AF128" s="11">
        <f t="shared" si="49"/>
        <v>0</v>
      </c>
      <c r="AG128" s="11">
        <f t="shared" si="49"/>
        <v>0</v>
      </c>
      <c r="AH128" s="11">
        <f t="shared" si="49"/>
        <v>0</v>
      </c>
      <c r="AI128" s="11">
        <f t="shared" si="49"/>
        <v>0</v>
      </c>
      <c r="AJ128" s="11">
        <f t="shared" ref="AJ128:BO128" si="50">AJ$117*AJ14</f>
        <v>0</v>
      </c>
      <c r="AK128" s="11">
        <f t="shared" si="50"/>
        <v>0</v>
      </c>
      <c r="AL128" s="11">
        <f t="shared" si="50"/>
        <v>0</v>
      </c>
      <c r="AM128" s="11">
        <f t="shared" si="50"/>
        <v>0</v>
      </c>
      <c r="AN128" s="11">
        <f t="shared" si="50"/>
        <v>0</v>
      </c>
      <c r="AO128" s="11">
        <f t="shared" si="50"/>
        <v>0</v>
      </c>
      <c r="AP128" s="11">
        <f t="shared" si="50"/>
        <v>0</v>
      </c>
      <c r="AQ128" s="11">
        <f t="shared" si="50"/>
        <v>0</v>
      </c>
      <c r="AR128" s="11">
        <f t="shared" si="50"/>
        <v>0</v>
      </c>
      <c r="AS128" s="11">
        <f t="shared" si="50"/>
        <v>0</v>
      </c>
      <c r="AT128" s="11">
        <f t="shared" si="50"/>
        <v>0</v>
      </c>
      <c r="AU128" s="11">
        <f t="shared" si="50"/>
        <v>0</v>
      </c>
      <c r="AV128" s="11">
        <f t="shared" si="50"/>
        <v>0</v>
      </c>
      <c r="AW128" s="11">
        <f t="shared" si="50"/>
        <v>0</v>
      </c>
      <c r="AX128" s="11">
        <f t="shared" si="50"/>
        <v>0</v>
      </c>
      <c r="AY128" s="11">
        <f t="shared" si="50"/>
        <v>0</v>
      </c>
      <c r="AZ128" s="11">
        <f t="shared" si="50"/>
        <v>0</v>
      </c>
      <c r="BA128" s="11">
        <f t="shared" si="50"/>
        <v>0</v>
      </c>
      <c r="BB128" s="11">
        <f t="shared" si="50"/>
        <v>0</v>
      </c>
      <c r="BC128" s="11">
        <f t="shared" si="50"/>
        <v>0</v>
      </c>
      <c r="BD128" s="11">
        <f t="shared" si="50"/>
        <v>0</v>
      </c>
      <c r="BE128" s="11">
        <f t="shared" si="50"/>
        <v>0</v>
      </c>
      <c r="BF128" s="11">
        <f t="shared" si="50"/>
        <v>0</v>
      </c>
      <c r="BG128" s="11">
        <f t="shared" si="50"/>
        <v>0</v>
      </c>
      <c r="BH128" s="11">
        <f t="shared" si="50"/>
        <v>0</v>
      </c>
      <c r="BI128" s="11">
        <f t="shared" si="50"/>
        <v>0</v>
      </c>
      <c r="BJ128" s="11">
        <f t="shared" si="50"/>
        <v>0</v>
      </c>
      <c r="BK128" s="11">
        <f t="shared" si="50"/>
        <v>0</v>
      </c>
      <c r="BL128" s="11">
        <f t="shared" si="50"/>
        <v>0</v>
      </c>
      <c r="BM128" s="11">
        <f t="shared" si="50"/>
        <v>0</v>
      </c>
      <c r="BN128" s="11">
        <f t="shared" si="50"/>
        <v>0</v>
      </c>
      <c r="BO128" s="11">
        <f t="shared" si="50"/>
        <v>0</v>
      </c>
      <c r="BP128" s="11">
        <f t="shared" ref="BP128:CU128" si="51">BP$117*BP14</f>
        <v>0</v>
      </c>
      <c r="BQ128" s="11">
        <f t="shared" si="51"/>
        <v>0</v>
      </c>
      <c r="BR128" s="11">
        <f t="shared" si="51"/>
        <v>0</v>
      </c>
      <c r="BS128" s="11">
        <f t="shared" si="51"/>
        <v>0</v>
      </c>
      <c r="BT128" s="11">
        <f t="shared" si="51"/>
        <v>0</v>
      </c>
      <c r="BU128" s="11">
        <f t="shared" si="51"/>
        <v>0</v>
      </c>
      <c r="BV128" s="11">
        <f t="shared" si="51"/>
        <v>0</v>
      </c>
      <c r="BW128" s="11">
        <f t="shared" si="51"/>
        <v>0</v>
      </c>
      <c r="BX128" s="11">
        <f t="shared" si="51"/>
        <v>0</v>
      </c>
      <c r="BY128" s="11">
        <f t="shared" si="51"/>
        <v>0</v>
      </c>
      <c r="BZ128" s="11">
        <f t="shared" si="51"/>
        <v>0</v>
      </c>
      <c r="CA128" s="11">
        <f t="shared" si="51"/>
        <v>0</v>
      </c>
      <c r="CB128" s="11">
        <f t="shared" si="51"/>
        <v>0</v>
      </c>
      <c r="CC128" s="11">
        <f t="shared" si="51"/>
        <v>0</v>
      </c>
      <c r="CD128" s="11">
        <f t="shared" si="51"/>
        <v>0</v>
      </c>
      <c r="CE128" s="11">
        <f t="shared" si="51"/>
        <v>0</v>
      </c>
      <c r="CF128" s="11">
        <f t="shared" si="51"/>
        <v>0</v>
      </c>
      <c r="CG128" s="11">
        <f t="shared" si="51"/>
        <v>0</v>
      </c>
      <c r="CH128" s="11">
        <f t="shared" si="51"/>
        <v>0</v>
      </c>
      <c r="CI128" s="11">
        <f t="shared" si="51"/>
        <v>0</v>
      </c>
      <c r="CJ128" s="11">
        <f t="shared" si="51"/>
        <v>0</v>
      </c>
      <c r="CK128" s="11">
        <f t="shared" si="51"/>
        <v>0</v>
      </c>
      <c r="CL128" s="11">
        <f t="shared" si="51"/>
        <v>0</v>
      </c>
      <c r="CM128" s="11">
        <f t="shared" si="51"/>
        <v>0</v>
      </c>
      <c r="CN128" s="11">
        <f t="shared" si="51"/>
        <v>0</v>
      </c>
      <c r="CO128" s="11">
        <f t="shared" si="51"/>
        <v>0</v>
      </c>
      <c r="CP128" s="11">
        <f t="shared" si="51"/>
        <v>0</v>
      </c>
      <c r="CQ128" s="11">
        <f t="shared" si="51"/>
        <v>0</v>
      </c>
      <c r="CR128" s="11">
        <f t="shared" si="51"/>
        <v>0</v>
      </c>
      <c r="CS128" s="11">
        <f t="shared" si="51"/>
        <v>0</v>
      </c>
      <c r="CT128" s="11">
        <f t="shared" si="51"/>
        <v>0</v>
      </c>
      <c r="CU128" s="11">
        <f t="shared" si="51"/>
        <v>0</v>
      </c>
      <c r="CV128" s="11">
        <f t="shared" ref="CV128:DG128" si="52">CV$117*CV14</f>
        <v>0</v>
      </c>
      <c r="CW128" s="11">
        <f t="shared" si="52"/>
        <v>0</v>
      </c>
      <c r="CX128" s="11">
        <f t="shared" si="52"/>
        <v>0</v>
      </c>
      <c r="CY128" s="11">
        <f t="shared" si="52"/>
        <v>0</v>
      </c>
      <c r="CZ128" s="11">
        <f t="shared" si="52"/>
        <v>0</v>
      </c>
      <c r="DA128" s="11">
        <f t="shared" si="52"/>
        <v>0</v>
      </c>
      <c r="DB128" s="11">
        <f t="shared" si="52"/>
        <v>0</v>
      </c>
      <c r="DC128" s="11">
        <f t="shared" si="52"/>
        <v>0</v>
      </c>
      <c r="DD128" s="11">
        <f t="shared" si="52"/>
        <v>0</v>
      </c>
      <c r="DE128" s="11">
        <f t="shared" si="52"/>
        <v>0</v>
      </c>
      <c r="DF128" s="11">
        <f t="shared" si="52"/>
        <v>0</v>
      </c>
      <c r="DG128" s="11">
        <f t="shared" si="52"/>
        <v>0</v>
      </c>
      <c r="DH128" s="11">
        <f t="shared" si="8"/>
        <v>0</v>
      </c>
      <c r="DI128" s="240"/>
    </row>
    <row r="129" spans="2:113" x14ac:dyDescent="0.15">
      <c r="B129" s="10" t="s">
        <v>143</v>
      </c>
      <c r="C129" s="4" t="s">
        <v>896</v>
      </c>
      <c r="D129" s="11">
        <f t="shared" ref="D129:AI129" si="53">D$117*D15</f>
        <v>0</v>
      </c>
      <c r="E129" s="11">
        <f t="shared" si="53"/>
        <v>0</v>
      </c>
      <c r="F129" s="11">
        <f t="shared" si="53"/>
        <v>0</v>
      </c>
      <c r="G129" s="11">
        <f t="shared" si="53"/>
        <v>0</v>
      </c>
      <c r="H129" s="11">
        <f t="shared" si="53"/>
        <v>0</v>
      </c>
      <c r="I129" s="11">
        <f t="shared" si="53"/>
        <v>0</v>
      </c>
      <c r="J129" s="11">
        <f t="shared" si="53"/>
        <v>0</v>
      </c>
      <c r="K129" s="11">
        <f t="shared" si="53"/>
        <v>0</v>
      </c>
      <c r="L129" s="11">
        <f t="shared" si="53"/>
        <v>0</v>
      </c>
      <c r="M129" s="11">
        <f t="shared" si="53"/>
        <v>0</v>
      </c>
      <c r="N129" s="11">
        <f t="shared" si="53"/>
        <v>0</v>
      </c>
      <c r="O129" s="11">
        <f t="shared" si="53"/>
        <v>0</v>
      </c>
      <c r="P129" s="11">
        <f t="shared" si="53"/>
        <v>0</v>
      </c>
      <c r="Q129" s="11">
        <f t="shared" si="53"/>
        <v>0</v>
      </c>
      <c r="R129" s="11">
        <f t="shared" si="53"/>
        <v>0</v>
      </c>
      <c r="S129" s="11">
        <f t="shared" si="53"/>
        <v>0</v>
      </c>
      <c r="T129" s="11">
        <f t="shared" si="53"/>
        <v>0</v>
      </c>
      <c r="U129" s="11">
        <f t="shared" si="53"/>
        <v>0</v>
      </c>
      <c r="V129" s="11">
        <f t="shared" si="53"/>
        <v>0</v>
      </c>
      <c r="W129" s="11">
        <f t="shared" si="53"/>
        <v>0</v>
      </c>
      <c r="X129" s="11">
        <f t="shared" si="53"/>
        <v>0</v>
      </c>
      <c r="Y129" s="11">
        <f t="shared" si="53"/>
        <v>0</v>
      </c>
      <c r="Z129" s="11">
        <f t="shared" si="53"/>
        <v>0</v>
      </c>
      <c r="AA129" s="11">
        <f t="shared" si="53"/>
        <v>0</v>
      </c>
      <c r="AB129" s="11">
        <f t="shared" si="53"/>
        <v>0</v>
      </c>
      <c r="AC129" s="11">
        <f t="shared" si="53"/>
        <v>0</v>
      </c>
      <c r="AD129" s="11">
        <f t="shared" si="53"/>
        <v>0</v>
      </c>
      <c r="AE129" s="11">
        <f t="shared" si="53"/>
        <v>0</v>
      </c>
      <c r="AF129" s="11">
        <f t="shared" si="53"/>
        <v>0</v>
      </c>
      <c r="AG129" s="11">
        <f t="shared" si="53"/>
        <v>0</v>
      </c>
      <c r="AH129" s="11">
        <f t="shared" si="53"/>
        <v>0</v>
      </c>
      <c r="AI129" s="11">
        <f t="shared" si="53"/>
        <v>0</v>
      </c>
      <c r="AJ129" s="11">
        <f t="shared" ref="AJ129:BO129" si="54">AJ$117*AJ15</f>
        <v>0</v>
      </c>
      <c r="AK129" s="11">
        <f t="shared" si="54"/>
        <v>0</v>
      </c>
      <c r="AL129" s="11">
        <f t="shared" si="54"/>
        <v>0</v>
      </c>
      <c r="AM129" s="11">
        <f t="shared" si="54"/>
        <v>0</v>
      </c>
      <c r="AN129" s="11">
        <f t="shared" si="54"/>
        <v>0</v>
      </c>
      <c r="AO129" s="11">
        <f t="shared" si="54"/>
        <v>0</v>
      </c>
      <c r="AP129" s="11">
        <f t="shared" si="54"/>
        <v>0</v>
      </c>
      <c r="AQ129" s="11">
        <f t="shared" si="54"/>
        <v>0</v>
      </c>
      <c r="AR129" s="11">
        <f t="shared" si="54"/>
        <v>0</v>
      </c>
      <c r="AS129" s="11">
        <f t="shared" si="54"/>
        <v>0</v>
      </c>
      <c r="AT129" s="11">
        <f t="shared" si="54"/>
        <v>0</v>
      </c>
      <c r="AU129" s="11">
        <f t="shared" si="54"/>
        <v>0</v>
      </c>
      <c r="AV129" s="11">
        <f t="shared" si="54"/>
        <v>0</v>
      </c>
      <c r="AW129" s="11">
        <f t="shared" si="54"/>
        <v>0</v>
      </c>
      <c r="AX129" s="11">
        <f t="shared" si="54"/>
        <v>0</v>
      </c>
      <c r="AY129" s="11">
        <f t="shared" si="54"/>
        <v>0</v>
      </c>
      <c r="AZ129" s="11">
        <f t="shared" si="54"/>
        <v>0</v>
      </c>
      <c r="BA129" s="11">
        <f t="shared" si="54"/>
        <v>0</v>
      </c>
      <c r="BB129" s="11">
        <f t="shared" si="54"/>
        <v>0</v>
      </c>
      <c r="BC129" s="11">
        <f t="shared" si="54"/>
        <v>0</v>
      </c>
      <c r="BD129" s="11">
        <f t="shared" si="54"/>
        <v>0</v>
      </c>
      <c r="BE129" s="11">
        <f t="shared" si="54"/>
        <v>0</v>
      </c>
      <c r="BF129" s="11">
        <f t="shared" si="54"/>
        <v>0</v>
      </c>
      <c r="BG129" s="11">
        <f t="shared" si="54"/>
        <v>0</v>
      </c>
      <c r="BH129" s="11">
        <f t="shared" si="54"/>
        <v>0</v>
      </c>
      <c r="BI129" s="11">
        <f t="shared" si="54"/>
        <v>0</v>
      </c>
      <c r="BJ129" s="11">
        <f t="shared" si="54"/>
        <v>0</v>
      </c>
      <c r="BK129" s="11">
        <f t="shared" si="54"/>
        <v>0</v>
      </c>
      <c r="BL129" s="11">
        <f t="shared" si="54"/>
        <v>0</v>
      </c>
      <c r="BM129" s="11">
        <f t="shared" si="54"/>
        <v>0</v>
      </c>
      <c r="BN129" s="11">
        <f t="shared" si="54"/>
        <v>0</v>
      </c>
      <c r="BO129" s="11">
        <f t="shared" si="54"/>
        <v>0</v>
      </c>
      <c r="BP129" s="11">
        <f t="shared" ref="BP129:CU129" si="55">BP$117*BP15</f>
        <v>0</v>
      </c>
      <c r="BQ129" s="11">
        <f t="shared" si="55"/>
        <v>0</v>
      </c>
      <c r="BR129" s="11">
        <f t="shared" si="55"/>
        <v>0</v>
      </c>
      <c r="BS129" s="11">
        <f t="shared" si="55"/>
        <v>0</v>
      </c>
      <c r="BT129" s="11">
        <f t="shared" si="55"/>
        <v>0</v>
      </c>
      <c r="BU129" s="11">
        <f t="shared" si="55"/>
        <v>0</v>
      </c>
      <c r="BV129" s="11">
        <f t="shared" si="55"/>
        <v>0</v>
      </c>
      <c r="BW129" s="11">
        <f t="shared" si="55"/>
        <v>0</v>
      </c>
      <c r="BX129" s="11">
        <f t="shared" si="55"/>
        <v>0</v>
      </c>
      <c r="BY129" s="11">
        <f t="shared" si="55"/>
        <v>0</v>
      </c>
      <c r="BZ129" s="11">
        <f t="shared" si="55"/>
        <v>0</v>
      </c>
      <c r="CA129" s="11">
        <f t="shared" si="55"/>
        <v>0</v>
      </c>
      <c r="CB129" s="11">
        <f t="shared" si="55"/>
        <v>0</v>
      </c>
      <c r="CC129" s="11">
        <f t="shared" si="55"/>
        <v>0</v>
      </c>
      <c r="CD129" s="11">
        <f t="shared" si="55"/>
        <v>0</v>
      </c>
      <c r="CE129" s="11">
        <f t="shared" si="55"/>
        <v>0</v>
      </c>
      <c r="CF129" s="11">
        <f t="shared" si="55"/>
        <v>0</v>
      </c>
      <c r="CG129" s="11">
        <f t="shared" si="55"/>
        <v>0</v>
      </c>
      <c r="CH129" s="11">
        <f t="shared" si="55"/>
        <v>0</v>
      </c>
      <c r="CI129" s="11">
        <f t="shared" si="55"/>
        <v>0</v>
      </c>
      <c r="CJ129" s="11">
        <f t="shared" si="55"/>
        <v>0</v>
      </c>
      <c r="CK129" s="11">
        <f t="shared" si="55"/>
        <v>0</v>
      </c>
      <c r="CL129" s="11">
        <f t="shared" si="55"/>
        <v>0</v>
      </c>
      <c r="CM129" s="11">
        <f t="shared" si="55"/>
        <v>0</v>
      </c>
      <c r="CN129" s="11">
        <f t="shared" si="55"/>
        <v>0</v>
      </c>
      <c r="CO129" s="11">
        <f t="shared" si="55"/>
        <v>0</v>
      </c>
      <c r="CP129" s="11">
        <f t="shared" si="55"/>
        <v>0</v>
      </c>
      <c r="CQ129" s="11">
        <f t="shared" si="55"/>
        <v>0</v>
      </c>
      <c r="CR129" s="11">
        <f t="shared" si="55"/>
        <v>0</v>
      </c>
      <c r="CS129" s="11">
        <f t="shared" si="55"/>
        <v>0</v>
      </c>
      <c r="CT129" s="11">
        <f t="shared" si="55"/>
        <v>0</v>
      </c>
      <c r="CU129" s="11">
        <f t="shared" si="55"/>
        <v>0</v>
      </c>
      <c r="CV129" s="11">
        <f t="shared" ref="CV129:DG129" si="56">CV$117*CV15</f>
        <v>0</v>
      </c>
      <c r="CW129" s="11">
        <f t="shared" si="56"/>
        <v>0</v>
      </c>
      <c r="CX129" s="11">
        <f t="shared" si="56"/>
        <v>0</v>
      </c>
      <c r="CY129" s="11">
        <f t="shared" si="56"/>
        <v>0</v>
      </c>
      <c r="CZ129" s="11">
        <f t="shared" si="56"/>
        <v>0</v>
      </c>
      <c r="DA129" s="11">
        <f t="shared" si="56"/>
        <v>0</v>
      </c>
      <c r="DB129" s="11">
        <f t="shared" si="56"/>
        <v>0</v>
      </c>
      <c r="DC129" s="11">
        <f t="shared" si="56"/>
        <v>0</v>
      </c>
      <c r="DD129" s="11">
        <f t="shared" si="56"/>
        <v>0</v>
      </c>
      <c r="DE129" s="11">
        <f t="shared" si="56"/>
        <v>0</v>
      </c>
      <c r="DF129" s="11">
        <f t="shared" si="56"/>
        <v>0</v>
      </c>
      <c r="DG129" s="11">
        <f t="shared" si="56"/>
        <v>0</v>
      </c>
      <c r="DH129" s="11">
        <f t="shared" si="8"/>
        <v>0</v>
      </c>
      <c r="DI129" s="240"/>
    </row>
    <row r="130" spans="2:113" x14ac:dyDescent="0.15">
      <c r="B130" s="10" t="s">
        <v>144</v>
      </c>
      <c r="C130" s="4" t="s">
        <v>897</v>
      </c>
      <c r="D130" s="11">
        <f t="shared" ref="D130:AI130" si="57">D$117*D16</f>
        <v>0</v>
      </c>
      <c r="E130" s="11">
        <f t="shared" si="57"/>
        <v>0</v>
      </c>
      <c r="F130" s="11">
        <f t="shared" si="57"/>
        <v>0</v>
      </c>
      <c r="G130" s="11">
        <f t="shared" si="57"/>
        <v>0</v>
      </c>
      <c r="H130" s="11">
        <f t="shared" si="57"/>
        <v>0</v>
      </c>
      <c r="I130" s="11">
        <f t="shared" si="57"/>
        <v>0</v>
      </c>
      <c r="J130" s="11">
        <f t="shared" si="57"/>
        <v>0</v>
      </c>
      <c r="K130" s="11">
        <f t="shared" si="57"/>
        <v>0</v>
      </c>
      <c r="L130" s="11">
        <f t="shared" si="57"/>
        <v>0</v>
      </c>
      <c r="M130" s="11">
        <f t="shared" si="57"/>
        <v>0</v>
      </c>
      <c r="N130" s="11">
        <f t="shared" si="57"/>
        <v>0</v>
      </c>
      <c r="O130" s="11">
        <f t="shared" si="57"/>
        <v>0</v>
      </c>
      <c r="P130" s="11">
        <f t="shared" si="57"/>
        <v>0</v>
      </c>
      <c r="Q130" s="11">
        <f t="shared" si="57"/>
        <v>0</v>
      </c>
      <c r="R130" s="11">
        <f t="shared" si="57"/>
        <v>0</v>
      </c>
      <c r="S130" s="11">
        <f t="shared" si="57"/>
        <v>0</v>
      </c>
      <c r="T130" s="11">
        <f t="shared" si="57"/>
        <v>0</v>
      </c>
      <c r="U130" s="11">
        <f t="shared" si="57"/>
        <v>0</v>
      </c>
      <c r="V130" s="11">
        <f t="shared" si="57"/>
        <v>0</v>
      </c>
      <c r="W130" s="11">
        <f t="shared" si="57"/>
        <v>0</v>
      </c>
      <c r="X130" s="11">
        <f t="shared" si="57"/>
        <v>0</v>
      </c>
      <c r="Y130" s="11">
        <f t="shared" si="57"/>
        <v>0</v>
      </c>
      <c r="Z130" s="11">
        <f t="shared" si="57"/>
        <v>0</v>
      </c>
      <c r="AA130" s="11">
        <f t="shared" si="57"/>
        <v>0</v>
      </c>
      <c r="AB130" s="11">
        <f t="shared" si="57"/>
        <v>0</v>
      </c>
      <c r="AC130" s="11">
        <f t="shared" si="57"/>
        <v>0</v>
      </c>
      <c r="AD130" s="11">
        <f t="shared" si="57"/>
        <v>0</v>
      </c>
      <c r="AE130" s="11">
        <f t="shared" si="57"/>
        <v>0</v>
      </c>
      <c r="AF130" s="11">
        <f t="shared" si="57"/>
        <v>0</v>
      </c>
      <c r="AG130" s="11">
        <f t="shared" si="57"/>
        <v>0</v>
      </c>
      <c r="AH130" s="11">
        <f t="shared" si="57"/>
        <v>0</v>
      </c>
      <c r="AI130" s="11">
        <f t="shared" si="57"/>
        <v>0</v>
      </c>
      <c r="AJ130" s="11">
        <f t="shared" ref="AJ130:BO130" si="58">AJ$117*AJ16</f>
        <v>0</v>
      </c>
      <c r="AK130" s="11">
        <f t="shared" si="58"/>
        <v>0</v>
      </c>
      <c r="AL130" s="11">
        <f t="shared" si="58"/>
        <v>0</v>
      </c>
      <c r="AM130" s="11">
        <f t="shared" si="58"/>
        <v>0</v>
      </c>
      <c r="AN130" s="11">
        <f t="shared" si="58"/>
        <v>0</v>
      </c>
      <c r="AO130" s="11">
        <f t="shared" si="58"/>
        <v>0</v>
      </c>
      <c r="AP130" s="11">
        <f t="shared" si="58"/>
        <v>0</v>
      </c>
      <c r="AQ130" s="11">
        <f t="shared" si="58"/>
        <v>0</v>
      </c>
      <c r="AR130" s="11">
        <f t="shared" si="58"/>
        <v>0</v>
      </c>
      <c r="AS130" s="11">
        <f t="shared" si="58"/>
        <v>0</v>
      </c>
      <c r="AT130" s="11">
        <f t="shared" si="58"/>
        <v>0</v>
      </c>
      <c r="AU130" s="11">
        <f t="shared" si="58"/>
        <v>0</v>
      </c>
      <c r="AV130" s="11">
        <f t="shared" si="58"/>
        <v>0</v>
      </c>
      <c r="AW130" s="11">
        <f t="shared" si="58"/>
        <v>0</v>
      </c>
      <c r="AX130" s="11">
        <f t="shared" si="58"/>
        <v>0</v>
      </c>
      <c r="AY130" s="11">
        <f t="shared" si="58"/>
        <v>0</v>
      </c>
      <c r="AZ130" s="11">
        <f t="shared" si="58"/>
        <v>0</v>
      </c>
      <c r="BA130" s="11">
        <f t="shared" si="58"/>
        <v>0</v>
      </c>
      <c r="BB130" s="11">
        <f t="shared" si="58"/>
        <v>0</v>
      </c>
      <c r="BC130" s="11">
        <f t="shared" si="58"/>
        <v>0</v>
      </c>
      <c r="BD130" s="11">
        <f t="shared" si="58"/>
        <v>0</v>
      </c>
      <c r="BE130" s="11">
        <f t="shared" si="58"/>
        <v>0</v>
      </c>
      <c r="BF130" s="11">
        <f t="shared" si="58"/>
        <v>0</v>
      </c>
      <c r="BG130" s="11">
        <f t="shared" si="58"/>
        <v>0</v>
      </c>
      <c r="BH130" s="11">
        <f t="shared" si="58"/>
        <v>0</v>
      </c>
      <c r="BI130" s="11">
        <f t="shared" si="58"/>
        <v>0</v>
      </c>
      <c r="BJ130" s="11">
        <f t="shared" si="58"/>
        <v>0</v>
      </c>
      <c r="BK130" s="11">
        <f t="shared" si="58"/>
        <v>0</v>
      </c>
      <c r="BL130" s="11">
        <f t="shared" si="58"/>
        <v>0</v>
      </c>
      <c r="BM130" s="11">
        <f t="shared" si="58"/>
        <v>0</v>
      </c>
      <c r="BN130" s="11">
        <f t="shared" si="58"/>
        <v>0</v>
      </c>
      <c r="BO130" s="11">
        <f t="shared" si="58"/>
        <v>0</v>
      </c>
      <c r="BP130" s="11">
        <f t="shared" ref="BP130:CU130" si="59">BP$117*BP16</f>
        <v>0</v>
      </c>
      <c r="BQ130" s="11">
        <f t="shared" si="59"/>
        <v>0</v>
      </c>
      <c r="BR130" s="11">
        <f t="shared" si="59"/>
        <v>0</v>
      </c>
      <c r="BS130" s="11">
        <f t="shared" si="59"/>
        <v>0</v>
      </c>
      <c r="BT130" s="11">
        <f t="shared" si="59"/>
        <v>0</v>
      </c>
      <c r="BU130" s="11">
        <f t="shared" si="59"/>
        <v>0</v>
      </c>
      <c r="BV130" s="11">
        <f t="shared" si="59"/>
        <v>0</v>
      </c>
      <c r="BW130" s="11">
        <f t="shared" si="59"/>
        <v>0</v>
      </c>
      <c r="BX130" s="11">
        <f t="shared" si="59"/>
        <v>0</v>
      </c>
      <c r="BY130" s="11">
        <f t="shared" si="59"/>
        <v>0</v>
      </c>
      <c r="BZ130" s="11">
        <f t="shared" si="59"/>
        <v>0</v>
      </c>
      <c r="CA130" s="11">
        <f t="shared" si="59"/>
        <v>0</v>
      </c>
      <c r="CB130" s="11">
        <f t="shared" si="59"/>
        <v>0</v>
      </c>
      <c r="CC130" s="11">
        <f t="shared" si="59"/>
        <v>0</v>
      </c>
      <c r="CD130" s="11">
        <f t="shared" si="59"/>
        <v>0</v>
      </c>
      <c r="CE130" s="11">
        <f t="shared" si="59"/>
        <v>0</v>
      </c>
      <c r="CF130" s="11">
        <f t="shared" si="59"/>
        <v>0</v>
      </c>
      <c r="CG130" s="11">
        <f t="shared" si="59"/>
        <v>0</v>
      </c>
      <c r="CH130" s="11">
        <f t="shared" si="59"/>
        <v>0</v>
      </c>
      <c r="CI130" s="11">
        <f t="shared" si="59"/>
        <v>0</v>
      </c>
      <c r="CJ130" s="11">
        <f t="shared" si="59"/>
        <v>0</v>
      </c>
      <c r="CK130" s="11">
        <f t="shared" si="59"/>
        <v>0</v>
      </c>
      <c r="CL130" s="11">
        <f t="shared" si="59"/>
        <v>0</v>
      </c>
      <c r="CM130" s="11">
        <f t="shared" si="59"/>
        <v>0</v>
      </c>
      <c r="CN130" s="11">
        <f t="shared" si="59"/>
        <v>0</v>
      </c>
      <c r="CO130" s="11">
        <f t="shared" si="59"/>
        <v>0</v>
      </c>
      <c r="CP130" s="11">
        <f t="shared" si="59"/>
        <v>0</v>
      </c>
      <c r="CQ130" s="11">
        <f t="shared" si="59"/>
        <v>0</v>
      </c>
      <c r="CR130" s="11">
        <f t="shared" si="59"/>
        <v>0</v>
      </c>
      <c r="CS130" s="11">
        <f t="shared" si="59"/>
        <v>0</v>
      </c>
      <c r="CT130" s="11">
        <f t="shared" si="59"/>
        <v>0</v>
      </c>
      <c r="CU130" s="11">
        <f t="shared" si="59"/>
        <v>0</v>
      </c>
      <c r="CV130" s="11">
        <f t="shared" ref="CV130:DG130" si="60">CV$117*CV16</f>
        <v>0</v>
      </c>
      <c r="CW130" s="11">
        <f t="shared" si="60"/>
        <v>0</v>
      </c>
      <c r="CX130" s="11">
        <f t="shared" si="60"/>
        <v>0</v>
      </c>
      <c r="CY130" s="11">
        <f t="shared" si="60"/>
        <v>0</v>
      </c>
      <c r="CZ130" s="11">
        <f t="shared" si="60"/>
        <v>0</v>
      </c>
      <c r="DA130" s="11">
        <f t="shared" si="60"/>
        <v>0</v>
      </c>
      <c r="DB130" s="11">
        <f t="shared" si="60"/>
        <v>0</v>
      </c>
      <c r="DC130" s="11">
        <f t="shared" si="60"/>
        <v>0</v>
      </c>
      <c r="DD130" s="11">
        <f t="shared" si="60"/>
        <v>0</v>
      </c>
      <c r="DE130" s="11">
        <f t="shared" si="60"/>
        <v>0</v>
      </c>
      <c r="DF130" s="11">
        <f t="shared" si="60"/>
        <v>0</v>
      </c>
      <c r="DG130" s="11">
        <f t="shared" si="60"/>
        <v>0</v>
      </c>
      <c r="DH130" s="11">
        <f t="shared" si="8"/>
        <v>0</v>
      </c>
      <c r="DI130" s="240"/>
    </row>
    <row r="131" spans="2:113" x14ac:dyDescent="0.15">
      <c r="B131" s="10" t="s">
        <v>150</v>
      </c>
      <c r="C131" s="4" t="s">
        <v>898</v>
      </c>
      <c r="D131" s="11">
        <f t="shared" ref="D131:AI131" si="61">D$117*D17</f>
        <v>0</v>
      </c>
      <c r="E131" s="11">
        <f t="shared" si="61"/>
        <v>0</v>
      </c>
      <c r="F131" s="11">
        <f t="shared" si="61"/>
        <v>0</v>
      </c>
      <c r="G131" s="11">
        <f t="shared" si="61"/>
        <v>0</v>
      </c>
      <c r="H131" s="11">
        <f t="shared" si="61"/>
        <v>0</v>
      </c>
      <c r="I131" s="11">
        <f t="shared" si="61"/>
        <v>0</v>
      </c>
      <c r="J131" s="11">
        <f t="shared" si="61"/>
        <v>0</v>
      </c>
      <c r="K131" s="11">
        <f t="shared" si="61"/>
        <v>0</v>
      </c>
      <c r="L131" s="11">
        <f t="shared" si="61"/>
        <v>0</v>
      </c>
      <c r="M131" s="11">
        <f t="shared" si="61"/>
        <v>0</v>
      </c>
      <c r="N131" s="11">
        <f t="shared" si="61"/>
        <v>0</v>
      </c>
      <c r="O131" s="11">
        <f t="shared" si="61"/>
        <v>0</v>
      </c>
      <c r="P131" s="11">
        <f t="shared" si="61"/>
        <v>0</v>
      </c>
      <c r="Q131" s="11">
        <f t="shared" si="61"/>
        <v>0</v>
      </c>
      <c r="R131" s="11">
        <f t="shared" si="61"/>
        <v>0</v>
      </c>
      <c r="S131" s="11">
        <f t="shared" si="61"/>
        <v>0</v>
      </c>
      <c r="T131" s="11">
        <f t="shared" si="61"/>
        <v>0</v>
      </c>
      <c r="U131" s="11">
        <f t="shared" si="61"/>
        <v>0</v>
      </c>
      <c r="V131" s="11">
        <f t="shared" si="61"/>
        <v>0</v>
      </c>
      <c r="W131" s="11">
        <f t="shared" si="61"/>
        <v>0</v>
      </c>
      <c r="X131" s="11">
        <f t="shared" si="61"/>
        <v>0</v>
      </c>
      <c r="Y131" s="11">
        <f t="shared" si="61"/>
        <v>0</v>
      </c>
      <c r="Z131" s="11">
        <f t="shared" si="61"/>
        <v>0</v>
      </c>
      <c r="AA131" s="11">
        <f t="shared" si="61"/>
        <v>0</v>
      </c>
      <c r="AB131" s="11">
        <f t="shared" si="61"/>
        <v>0</v>
      </c>
      <c r="AC131" s="11">
        <f t="shared" si="61"/>
        <v>0</v>
      </c>
      <c r="AD131" s="11">
        <f t="shared" si="61"/>
        <v>0</v>
      </c>
      <c r="AE131" s="11">
        <f t="shared" si="61"/>
        <v>0</v>
      </c>
      <c r="AF131" s="11">
        <f t="shared" si="61"/>
        <v>0</v>
      </c>
      <c r="AG131" s="11">
        <f t="shared" si="61"/>
        <v>0</v>
      </c>
      <c r="AH131" s="11">
        <f t="shared" si="61"/>
        <v>0</v>
      </c>
      <c r="AI131" s="11">
        <f t="shared" si="61"/>
        <v>0</v>
      </c>
      <c r="AJ131" s="11">
        <f t="shared" ref="AJ131:BO131" si="62">AJ$117*AJ17</f>
        <v>0</v>
      </c>
      <c r="AK131" s="11">
        <f t="shared" si="62"/>
        <v>0</v>
      </c>
      <c r="AL131" s="11">
        <f t="shared" si="62"/>
        <v>0</v>
      </c>
      <c r="AM131" s="11">
        <f t="shared" si="62"/>
        <v>0</v>
      </c>
      <c r="AN131" s="11">
        <f t="shared" si="62"/>
        <v>0</v>
      </c>
      <c r="AO131" s="11">
        <f t="shared" si="62"/>
        <v>0</v>
      </c>
      <c r="AP131" s="11">
        <f t="shared" si="62"/>
        <v>0</v>
      </c>
      <c r="AQ131" s="11">
        <f t="shared" si="62"/>
        <v>0</v>
      </c>
      <c r="AR131" s="11">
        <f t="shared" si="62"/>
        <v>0</v>
      </c>
      <c r="AS131" s="11">
        <f t="shared" si="62"/>
        <v>0</v>
      </c>
      <c r="AT131" s="11">
        <f t="shared" si="62"/>
        <v>0</v>
      </c>
      <c r="AU131" s="11">
        <f t="shared" si="62"/>
        <v>0</v>
      </c>
      <c r="AV131" s="11">
        <f t="shared" si="62"/>
        <v>0</v>
      </c>
      <c r="AW131" s="11">
        <f t="shared" si="62"/>
        <v>0</v>
      </c>
      <c r="AX131" s="11">
        <f t="shared" si="62"/>
        <v>0</v>
      </c>
      <c r="AY131" s="11">
        <f t="shared" si="62"/>
        <v>0</v>
      </c>
      <c r="AZ131" s="11">
        <f t="shared" si="62"/>
        <v>0</v>
      </c>
      <c r="BA131" s="11">
        <f t="shared" si="62"/>
        <v>0</v>
      </c>
      <c r="BB131" s="11">
        <f t="shared" si="62"/>
        <v>0</v>
      </c>
      <c r="BC131" s="11">
        <f t="shared" si="62"/>
        <v>0</v>
      </c>
      <c r="BD131" s="11">
        <f t="shared" si="62"/>
        <v>0</v>
      </c>
      <c r="BE131" s="11">
        <f t="shared" si="62"/>
        <v>0</v>
      </c>
      <c r="BF131" s="11">
        <f t="shared" si="62"/>
        <v>0</v>
      </c>
      <c r="BG131" s="11">
        <f t="shared" si="62"/>
        <v>0</v>
      </c>
      <c r="BH131" s="11">
        <f t="shared" si="62"/>
        <v>0</v>
      </c>
      <c r="BI131" s="11">
        <f t="shared" si="62"/>
        <v>0</v>
      </c>
      <c r="BJ131" s="11">
        <f t="shared" si="62"/>
        <v>0</v>
      </c>
      <c r="BK131" s="11">
        <f t="shared" si="62"/>
        <v>0</v>
      </c>
      <c r="BL131" s="11">
        <f t="shared" si="62"/>
        <v>0</v>
      </c>
      <c r="BM131" s="11">
        <f t="shared" si="62"/>
        <v>0</v>
      </c>
      <c r="BN131" s="11">
        <f t="shared" si="62"/>
        <v>0</v>
      </c>
      <c r="BO131" s="11">
        <f t="shared" si="62"/>
        <v>0</v>
      </c>
      <c r="BP131" s="11">
        <f t="shared" ref="BP131:CU131" si="63">BP$117*BP17</f>
        <v>0</v>
      </c>
      <c r="BQ131" s="11">
        <f t="shared" si="63"/>
        <v>0</v>
      </c>
      <c r="BR131" s="11">
        <f t="shared" si="63"/>
        <v>0</v>
      </c>
      <c r="BS131" s="11">
        <f t="shared" si="63"/>
        <v>0</v>
      </c>
      <c r="BT131" s="11">
        <f t="shared" si="63"/>
        <v>0</v>
      </c>
      <c r="BU131" s="11">
        <f t="shared" si="63"/>
        <v>0</v>
      </c>
      <c r="BV131" s="11">
        <f t="shared" si="63"/>
        <v>0</v>
      </c>
      <c r="BW131" s="11">
        <f t="shared" si="63"/>
        <v>0</v>
      </c>
      <c r="BX131" s="11">
        <f t="shared" si="63"/>
        <v>0</v>
      </c>
      <c r="BY131" s="11">
        <f t="shared" si="63"/>
        <v>0</v>
      </c>
      <c r="BZ131" s="11">
        <f t="shared" si="63"/>
        <v>0</v>
      </c>
      <c r="CA131" s="11">
        <f t="shared" si="63"/>
        <v>0</v>
      </c>
      <c r="CB131" s="11">
        <f t="shared" si="63"/>
        <v>0</v>
      </c>
      <c r="CC131" s="11">
        <f t="shared" si="63"/>
        <v>0</v>
      </c>
      <c r="CD131" s="11">
        <f t="shared" si="63"/>
        <v>0</v>
      </c>
      <c r="CE131" s="11">
        <f t="shared" si="63"/>
        <v>0</v>
      </c>
      <c r="CF131" s="11">
        <f t="shared" si="63"/>
        <v>0</v>
      </c>
      <c r="CG131" s="11">
        <f t="shared" si="63"/>
        <v>0</v>
      </c>
      <c r="CH131" s="11">
        <f t="shared" si="63"/>
        <v>0</v>
      </c>
      <c r="CI131" s="11">
        <f t="shared" si="63"/>
        <v>0</v>
      </c>
      <c r="CJ131" s="11">
        <f t="shared" si="63"/>
        <v>0</v>
      </c>
      <c r="CK131" s="11">
        <f t="shared" si="63"/>
        <v>0</v>
      </c>
      <c r="CL131" s="11">
        <f t="shared" si="63"/>
        <v>0</v>
      </c>
      <c r="CM131" s="11">
        <f t="shared" si="63"/>
        <v>0</v>
      </c>
      <c r="CN131" s="11">
        <f t="shared" si="63"/>
        <v>0</v>
      </c>
      <c r="CO131" s="11">
        <f t="shared" si="63"/>
        <v>0</v>
      </c>
      <c r="CP131" s="11">
        <f t="shared" si="63"/>
        <v>0</v>
      </c>
      <c r="CQ131" s="11">
        <f t="shared" si="63"/>
        <v>0</v>
      </c>
      <c r="CR131" s="11">
        <f t="shared" si="63"/>
        <v>0</v>
      </c>
      <c r="CS131" s="11">
        <f t="shared" si="63"/>
        <v>0</v>
      </c>
      <c r="CT131" s="11">
        <f t="shared" si="63"/>
        <v>0</v>
      </c>
      <c r="CU131" s="11">
        <f t="shared" si="63"/>
        <v>0</v>
      </c>
      <c r="CV131" s="11">
        <f t="shared" ref="CV131:DG131" si="64">CV$117*CV17</f>
        <v>0</v>
      </c>
      <c r="CW131" s="11">
        <f t="shared" si="64"/>
        <v>0</v>
      </c>
      <c r="CX131" s="11">
        <f t="shared" si="64"/>
        <v>0</v>
      </c>
      <c r="CY131" s="11">
        <f t="shared" si="64"/>
        <v>0</v>
      </c>
      <c r="CZ131" s="11">
        <f t="shared" si="64"/>
        <v>0</v>
      </c>
      <c r="DA131" s="11">
        <f t="shared" si="64"/>
        <v>0</v>
      </c>
      <c r="DB131" s="11">
        <f t="shared" si="64"/>
        <v>0</v>
      </c>
      <c r="DC131" s="11">
        <f t="shared" si="64"/>
        <v>0</v>
      </c>
      <c r="DD131" s="11">
        <f t="shared" si="64"/>
        <v>0</v>
      </c>
      <c r="DE131" s="11">
        <f t="shared" si="64"/>
        <v>0</v>
      </c>
      <c r="DF131" s="11">
        <f t="shared" si="64"/>
        <v>0</v>
      </c>
      <c r="DG131" s="11">
        <f t="shared" si="64"/>
        <v>0</v>
      </c>
      <c r="DH131" s="11">
        <f t="shared" si="8"/>
        <v>0</v>
      </c>
      <c r="DI131" s="240"/>
    </row>
    <row r="132" spans="2:113" x14ac:dyDescent="0.15">
      <c r="B132" s="10" t="s">
        <v>151</v>
      </c>
      <c r="C132" s="4" t="s">
        <v>899</v>
      </c>
      <c r="D132" s="11">
        <f t="shared" ref="D132:AI132" si="65">D$117*D18</f>
        <v>0</v>
      </c>
      <c r="E132" s="11">
        <f t="shared" si="65"/>
        <v>0</v>
      </c>
      <c r="F132" s="11">
        <f t="shared" si="65"/>
        <v>0</v>
      </c>
      <c r="G132" s="11">
        <f t="shared" si="65"/>
        <v>0</v>
      </c>
      <c r="H132" s="11">
        <f t="shared" si="65"/>
        <v>0</v>
      </c>
      <c r="I132" s="11">
        <f t="shared" si="65"/>
        <v>0</v>
      </c>
      <c r="J132" s="11">
        <f t="shared" si="65"/>
        <v>0</v>
      </c>
      <c r="K132" s="11">
        <f t="shared" si="65"/>
        <v>0</v>
      </c>
      <c r="L132" s="11">
        <f t="shared" si="65"/>
        <v>0</v>
      </c>
      <c r="M132" s="11">
        <f t="shared" si="65"/>
        <v>0</v>
      </c>
      <c r="N132" s="11">
        <f t="shared" si="65"/>
        <v>0</v>
      </c>
      <c r="O132" s="11">
        <f t="shared" si="65"/>
        <v>0</v>
      </c>
      <c r="P132" s="11">
        <f t="shared" si="65"/>
        <v>0</v>
      </c>
      <c r="Q132" s="11">
        <f t="shared" si="65"/>
        <v>0</v>
      </c>
      <c r="R132" s="11">
        <f t="shared" si="65"/>
        <v>0</v>
      </c>
      <c r="S132" s="11">
        <f t="shared" si="65"/>
        <v>0</v>
      </c>
      <c r="T132" s="11">
        <f t="shared" si="65"/>
        <v>0</v>
      </c>
      <c r="U132" s="11">
        <f t="shared" si="65"/>
        <v>0</v>
      </c>
      <c r="V132" s="11">
        <f t="shared" si="65"/>
        <v>0</v>
      </c>
      <c r="W132" s="11">
        <f t="shared" si="65"/>
        <v>0</v>
      </c>
      <c r="X132" s="11">
        <f t="shared" si="65"/>
        <v>0</v>
      </c>
      <c r="Y132" s="11">
        <f t="shared" si="65"/>
        <v>0</v>
      </c>
      <c r="Z132" s="11">
        <f t="shared" si="65"/>
        <v>0</v>
      </c>
      <c r="AA132" s="11">
        <f t="shared" si="65"/>
        <v>0</v>
      </c>
      <c r="AB132" s="11">
        <f t="shared" si="65"/>
        <v>0</v>
      </c>
      <c r="AC132" s="11">
        <f t="shared" si="65"/>
        <v>0</v>
      </c>
      <c r="AD132" s="11">
        <f t="shared" si="65"/>
        <v>0</v>
      </c>
      <c r="AE132" s="11">
        <f t="shared" si="65"/>
        <v>0</v>
      </c>
      <c r="AF132" s="11">
        <f t="shared" si="65"/>
        <v>0</v>
      </c>
      <c r="AG132" s="11">
        <f t="shared" si="65"/>
        <v>0</v>
      </c>
      <c r="AH132" s="11">
        <f t="shared" si="65"/>
        <v>0</v>
      </c>
      <c r="AI132" s="11">
        <f t="shared" si="65"/>
        <v>0</v>
      </c>
      <c r="AJ132" s="11">
        <f t="shared" ref="AJ132:BO132" si="66">AJ$117*AJ18</f>
        <v>0</v>
      </c>
      <c r="AK132" s="11">
        <f t="shared" si="66"/>
        <v>0</v>
      </c>
      <c r="AL132" s="11">
        <f t="shared" si="66"/>
        <v>0</v>
      </c>
      <c r="AM132" s="11">
        <f t="shared" si="66"/>
        <v>0</v>
      </c>
      <c r="AN132" s="11">
        <f t="shared" si="66"/>
        <v>0</v>
      </c>
      <c r="AO132" s="11">
        <f t="shared" si="66"/>
        <v>0</v>
      </c>
      <c r="AP132" s="11">
        <f t="shared" si="66"/>
        <v>0</v>
      </c>
      <c r="AQ132" s="11">
        <f t="shared" si="66"/>
        <v>0</v>
      </c>
      <c r="AR132" s="11">
        <f t="shared" si="66"/>
        <v>0</v>
      </c>
      <c r="AS132" s="11">
        <f t="shared" si="66"/>
        <v>0</v>
      </c>
      <c r="AT132" s="11">
        <f t="shared" si="66"/>
        <v>0</v>
      </c>
      <c r="AU132" s="11">
        <f t="shared" si="66"/>
        <v>0</v>
      </c>
      <c r="AV132" s="11">
        <f t="shared" si="66"/>
        <v>0</v>
      </c>
      <c r="AW132" s="11">
        <f t="shared" si="66"/>
        <v>0</v>
      </c>
      <c r="AX132" s="11">
        <f t="shared" si="66"/>
        <v>0</v>
      </c>
      <c r="AY132" s="11">
        <f t="shared" si="66"/>
        <v>0</v>
      </c>
      <c r="AZ132" s="11">
        <f t="shared" si="66"/>
        <v>0</v>
      </c>
      <c r="BA132" s="11">
        <f t="shared" si="66"/>
        <v>0</v>
      </c>
      <c r="BB132" s="11">
        <f t="shared" si="66"/>
        <v>0</v>
      </c>
      <c r="BC132" s="11">
        <f t="shared" si="66"/>
        <v>0</v>
      </c>
      <c r="BD132" s="11">
        <f t="shared" si="66"/>
        <v>0</v>
      </c>
      <c r="BE132" s="11">
        <f t="shared" si="66"/>
        <v>0</v>
      </c>
      <c r="BF132" s="11">
        <f t="shared" si="66"/>
        <v>0</v>
      </c>
      <c r="BG132" s="11">
        <f t="shared" si="66"/>
        <v>0</v>
      </c>
      <c r="BH132" s="11">
        <f t="shared" si="66"/>
        <v>0</v>
      </c>
      <c r="BI132" s="11">
        <f t="shared" si="66"/>
        <v>0</v>
      </c>
      <c r="BJ132" s="11">
        <f t="shared" si="66"/>
        <v>0</v>
      </c>
      <c r="BK132" s="11">
        <f t="shared" si="66"/>
        <v>0</v>
      </c>
      <c r="BL132" s="11">
        <f t="shared" si="66"/>
        <v>0</v>
      </c>
      <c r="BM132" s="11">
        <f t="shared" si="66"/>
        <v>0</v>
      </c>
      <c r="BN132" s="11">
        <f t="shared" si="66"/>
        <v>0</v>
      </c>
      <c r="BO132" s="11">
        <f t="shared" si="66"/>
        <v>0</v>
      </c>
      <c r="BP132" s="11">
        <f t="shared" ref="BP132:CU132" si="67">BP$117*BP18</f>
        <v>0</v>
      </c>
      <c r="BQ132" s="11">
        <f t="shared" si="67"/>
        <v>0</v>
      </c>
      <c r="BR132" s="11">
        <f t="shared" si="67"/>
        <v>0</v>
      </c>
      <c r="BS132" s="11">
        <f t="shared" si="67"/>
        <v>0</v>
      </c>
      <c r="BT132" s="11">
        <f t="shared" si="67"/>
        <v>0</v>
      </c>
      <c r="BU132" s="11">
        <f t="shared" si="67"/>
        <v>0</v>
      </c>
      <c r="BV132" s="11">
        <f t="shared" si="67"/>
        <v>0</v>
      </c>
      <c r="BW132" s="11">
        <f t="shared" si="67"/>
        <v>0</v>
      </c>
      <c r="BX132" s="11">
        <f t="shared" si="67"/>
        <v>0</v>
      </c>
      <c r="BY132" s="11">
        <f t="shared" si="67"/>
        <v>0</v>
      </c>
      <c r="BZ132" s="11">
        <f t="shared" si="67"/>
        <v>0</v>
      </c>
      <c r="CA132" s="11">
        <f t="shared" si="67"/>
        <v>0</v>
      </c>
      <c r="CB132" s="11">
        <f t="shared" si="67"/>
        <v>0</v>
      </c>
      <c r="CC132" s="11">
        <f t="shared" si="67"/>
        <v>0</v>
      </c>
      <c r="CD132" s="11">
        <f t="shared" si="67"/>
        <v>0</v>
      </c>
      <c r="CE132" s="11">
        <f t="shared" si="67"/>
        <v>0</v>
      </c>
      <c r="CF132" s="11">
        <f t="shared" si="67"/>
        <v>0</v>
      </c>
      <c r="CG132" s="11">
        <f t="shared" si="67"/>
        <v>0</v>
      </c>
      <c r="CH132" s="11">
        <f t="shared" si="67"/>
        <v>0</v>
      </c>
      <c r="CI132" s="11">
        <f t="shared" si="67"/>
        <v>0</v>
      </c>
      <c r="CJ132" s="11">
        <f t="shared" si="67"/>
        <v>0</v>
      </c>
      <c r="CK132" s="11">
        <f t="shared" si="67"/>
        <v>0</v>
      </c>
      <c r="CL132" s="11">
        <f t="shared" si="67"/>
        <v>0</v>
      </c>
      <c r="CM132" s="11">
        <f t="shared" si="67"/>
        <v>0</v>
      </c>
      <c r="CN132" s="11">
        <f t="shared" si="67"/>
        <v>0</v>
      </c>
      <c r="CO132" s="11">
        <f t="shared" si="67"/>
        <v>0</v>
      </c>
      <c r="CP132" s="11">
        <f t="shared" si="67"/>
        <v>0</v>
      </c>
      <c r="CQ132" s="11">
        <f t="shared" si="67"/>
        <v>0</v>
      </c>
      <c r="CR132" s="11">
        <f t="shared" si="67"/>
        <v>0</v>
      </c>
      <c r="CS132" s="11">
        <f t="shared" si="67"/>
        <v>0</v>
      </c>
      <c r="CT132" s="11">
        <f t="shared" si="67"/>
        <v>0</v>
      </c>
      <c r="CU132" s="11">
        <f t="shared" si="67"/>
        <v>0</v>
      </c>
      <c r="CV132" s="11">
        <f t="shared" ref="CV132:DG132" si="68">CV$117*CV18</f>
        <v>0</v>
      </c>
      <c r="CW132" s="11">
        <f t="shared" si="68"/>
        <v>0</v>
      </c>
      <c r="CX132" s="11">
        <f t="shared" si="68"/>
        <v>0</v>
      </c>
      <c r="CY132" s="11">
        <f t="shared" si="68"/>
        <v>0</v>
      </c>
      <c r="CZ132" s="11">
        <f t="shared" si="68"/>
        <v>0</v>
      </c>
      <c r="DA132" s="11">
        <f t="shared" si="68"/>
        <v>0</v>
      </c>
      <c r="DB132" s="11">
        <f t="shared" si="68"/>
        <v>0</v>
      </c>
      <c r="DC132" s="11">
        <f t="shared" si="68"/>
        <v>0</v>
      </c>
      <c r="DD132" s="11">
        <f t="shared" si="68"/>
        <v>0</v>
      </c>
      <c r="DE132" s="11">
        <f t="shared" si="68"/>
        <v>0</v>
      </c>
      <c r="DF132" s="11">
        <f t="shared" si="68"/>
        <v>0</v>
      </c>
      <c r="DG132" s="11">
        <f t="shared" si="68"/>
        <v>0</v>
      </c>
      <c r="DH132" s="11">
        <f t="shared" si="8"/>
        <v>0</v>
      </c>
      <c r="DI132" s="240"/>
    </row>
    <row r="133" spans="2:113" x14ac:dyDescent="0.15">
      <c r="B133" s="12" t="s">
        <v>153</v>
      </c>
      <c r="C133" s="357" t="s">
        <v>900</v>
      </c>
      <c r="D133" s="13">
        <f t="shared" ref="D133:AI133" si="69">D$117*D19</f>
        <v>0</v>
      </c>
      <c r="E133" s="13">
        <f t="shared" si="69"/>
        <v>0</v>
      </c>
      <c r="F133" s="13">
        <f t="shared" si="69"/>
        <v>0</v>
      </c>
      <c r="G133" s="13">
        <f t="shared" si="69"/>
        <v>0</v>
      </c>
      <c r="H133" s="13">
        <f t="shared" si="69"/>
        <v>0</v>
      </c>
      <c r="I133" s="13">
        <f t="shared" si="69"/>
        <v>0</v>
      </c>
      <c r="J133" s="13">
        <f t="shared" si="69"/>
        <v>0</v>
      </c>
      <c r="K133" s="13">
        <f t="shared" si="69"/>
        <v>0</v>
      </c>
      <c r="L133" s="13">
        <f t="shared" si="69"/>
        <v>0</v>
      </c>
      <c r="M133" s="13">
        <f t="shared" si="69"/>
        <v>0</v>
      </c>
      <c r="N133" s="13">
        <f t="shared" si="69"/>
        <v>0</v>
      </c>
      <c r="O133" s="13">
        <f t="shared" si="69"/>
        <v>0</v>
      </c>
      <c r="P133" s="13">
        <f t="shared" si="69"/>
        <v>0</v>
      </c>
      <c r="Q133" s="13">
        <f t="shared" si="69"/>
        <v>0</v>
      </c>
      <c r="R133" s="13">
        <f t="shared" si="69"/>
        <v>0</v>
      </c>
      <c r="S133" s="13">
        <f t="shared" si="69"/>
        <v>0</v>
      </c>
      <c r="T133" s="13">
        <f t="shared" si="69"/>
        <v>0</v>
      </c>
      <c r="U133" s="13">
        <f t="shared" si="69"/>
        <v>0</v>
      </c>
      <c r="V133" s="13">
        <f t="shared" si="69"/>
        <v>0</v>
      </c>
      <c r="W133" s="13">
        <f t="shared" si="69"/>
        <v>0</v>
      </c>
      <c r="X133" s="13">
        <f t="shared" si="69"/>
        <v>0</v>
      </c>
      <c r="Y133" s="13">
        <f t="shared" si="69"/>
        <v>0</v>
      </c>
      <c r="Z133" s="13">
        <f t="shared" si="69"/>
        <v>0</v>
      </c>
      <c r="AA133" s="13">
        <f t="shared" si="69"/>
        <v>0</v>
      </c>
      <c r="AB133" s="13">
        <f t="shared" si="69"/>
        <v>0</v>
      </c>
      <c r="AC133" s="13">
        <f t="shared" si="69"/>
        <v>0</v>
      </c>
      <c r="AD133" s="13">
        <f t="shared" si="69"/>
        <v>0</v>
      </c>
      <c r="AE133" s="13">
        <f t="shared" si="69"/>
        <v>0</v>
      </c>
      <c r="AF133" s="13">
        <f t="shared" si="69"/>
        <v>0</v>
      </c>
      <c r="AG133" s="13">
        <f t="shared" si="69"/>
        <v>0</v>
      </c>
      <c r="AH133" s="13">
        <f t="shared" si="69"/>
        <v>0</v>
      </c>
      <c r="AI133" s="13">
        <f t="shared" si="69"/>
        <v>0</v>
      </c>
      <c r="AJ133" s="13">
        <f t="shared" ref="AJ133:BO133" si="70">AJ$117*AJ19</f>
        <v>0</v>
      </c>
      <c r="AK133" s="13">
        <f t="shared" si="70"/>
        <v>0</v>
      </c>
      <c r="AL133" s="13">
        <f t="shared" si="70"/>
        <v>0</v>
      </c>
      <c r="AM133" s="13">
        <f t="shared" si="70"/>
        <v>0</v>
      </c>
      <c r="AN133" s="13">
        <f t="shared" si="70"/>
        <v>0</v>
      </c>
      <c r="AO133" s="13">
        <f t="shared" si="70"/>
        <v>0</v>
      </c>
      <c r="AP133" s="13">
        <f t="shared" si="70"/>
        <v>0</v>
      </c>
      <c r="AQ133" s="13">
        <f t="shared" si="70"/>
        <v>0</v>
      </c>
      <c r="AR133" s="13">
        <f t="shared" si="70"/>
        <v>0</v>
      </c>
      <c r="AS133" s="13">
        <f t="shared" si="70"/>
        <v>0</v>
      </c>
      <c r="AT133" s="13">
        <f t="shared" si="70"/>
        <v>0</v>
      </c>
      <c r="AU133" s="13">
        <f t="shared" si="70"/>
        <v>0</v>
      </c>
      <c r="AV133" s="13">
        <f t="shared" si="70"/>
        <v>0</v>
      </c>
      <c r="AW133" s="13">
        <f t="shared" si="70"/>
        <v>0</v>
      </c>
      <c r="AX133" s="13">
        <f t="shared" si="70"/>
        <v>0</v>
      </c>
      <c r="AY133" s="13">
        <f t="shared" si="70"/>
        <v>0</v>
      </c>
      <c r="AZ133" s="13">
        <f t="shared" si="70"/>
        <v>0</v>
      </c>
      <c r="BA133" s="13">
        <f t="shared" si="70"/>
        <v>0</v>
      </c>
      <c r="BB133" s="13">
        <f t="shared" si="70"/>
        <v>0</v>
      </c>
      <c r="BC133" s="13">
        <f t="shared" si="70"/>
        <v>0</v>
      </c>
      <c r="BD133" s="13">
        <f t="shared" si="70"/>
        <v>0</v>
      </c>
      <c r="BE133" s="13">
        <f t="shared" si="70"/>
        <v>0</v>
      </c>
      <c r="BF133" s="13">
        <f t="shared" si="70"/>
        <v>0</v>
      </c>
      <c r="BG133" s="13">
        <f t="shared" si="70"/>
        <v>0</v>
      </c>
      <c r="BH133" s="13">
        <f t="shared" si="70"/>
        <v>0</v>
      </c>
      <c r="BI133" s="13">
        <f t="shared" si="70"/>
        <v>0</v>
      </c>
      <c r="BJ133" s="13">
        <f t="shared" si="70"/>
        <v>0</v>
      </c>
      <c r="BK133" s="13">
        <f t="shared" si="70"/>
        <v>0</v>
      </c>
      <c r="BL133" s="13">
        <f t="shared" si="70"/>
        <v>0</v>
      </c>
      <c r="BM133" s="13">
        <f t="shared" si="70"/>
        <v>0</v>
      </c>
      <c r="BN133" s="13">
        <f t="shared" si="70"/>
        <v>0</v>
      </c>
      <c r="BO133" s="13">
        <f t="shared" si="70"/>
        <v>0</v>
      </c>
      <c r="BP133" s="13">
        <f t="shared" ref="BP133:CU133" si="71">BP$117*BP19</f>
        <v>0</v>
      </c>
      <c r="BQ133" s="13">
        <f t="shared" si="71"/>
        <v>0</v>
      </c>
      <c r="BR133" s="13">
        <f t="shared" si="71"/>
        <v>0</v>
      </c>
      <c r="BS133" s="13">
        <f t="shared" si="71"/>
        <v>0</v>
      </c>
      <c r="BT133" s="13">
        <f t="shared" si="71"/>
        <v>0</v>
      </c>
      <c r="BU133" s="13">
        <f t="shared" si="71"/>
        <v>0</v>
      </c>
      <c r="BV133" s="13">
        <f t="shared" si="71"/>
        <v>0</v>
      </c>
      <c r="BW133" s="13">
        <f t="shared" si="71"/>
        <v>0</v>
      </c>
      <c r="BX133" s="13">
        <f t="shared" si="71"/>
        <v>0</v>
      </c>
      <c r="BY133" s="13">
        <f t="shared" si="71"/>
        <v>0</v>
      </c>
      <c r="BZ133" s="13">
        <f t="shared" si="71"/>
        <v>0</v>
      </c>
      <c r="CA133" s="13">
        <f t="shared" si="71"/>
        <v>0</v>
      </c>
      <c r="CB133" s="13">
        <f t="shared" si="71"/>
        <v>0</v>
      </c>
      <c r="CC133" s="13">
        <f t="shared" si="71"/>
        <v>0</v>
      </c>
      <c r="CD133" s="13">
        <f t="shared" si="71"/>
        <v>0</v>
      </c>
      <c r="CE133" s="13">
        <f t="shared" si="71"/>
        <v>0</v>
      </c>
      <c r="CF133" s="13">
        <f t="shared" si="71"/>
        <v>0</v>
      </c>
      <c r="CG133" s="13">
        <f t="shared" si="71"/>
        <v>0</v>
      </c>
      <c r="CH133" s="13">
        <f t="shared" si="71"/>
        <v>0</v>
      </c>
      <c r="CI133" s="13">
        <f t="shared" si="71"/>
        <v>0</v>
      </c>
      <c r="CJ133" s="13">
        <f t="shared" si="71"/>
        <v>0</v>
      </c>
      <c r="CK133" s="13">
        <f t="shared" si="71"/>
        <v>0</v>
      </c>
      <c r="CL133" s="13">
        <f t="shared" si="71"/>
        <v>0</v>
      </c>
      <c r="CM133" s="13">
        <f t="shared" si="71"/>
        <v>0</v>
      </c>
      <c r="CN133" s="13">
        <f t="shared" si="71"/>
        <v>0</v>
      </c>
      <c r="CO133" s="13">
        <f t="shared" si="71"/>
        <v>0</v>
      </c>
      <c r="CP133" s="13">
        <f t="shared" si="71"/>
        <v>0</v>
      </c>
      <c r="CQ133" s="13">
        <f t="shared" si="71"/>
        <v>0</v>
      </c>
      <c r="CR133" s="13">
        <f t="shared" si="71"/>
        <v>0</v>
      </c>
      <c r="CS133" s="13">
        <f t="shared" si="71"/>
        <v>0</v>
      </c>
      <c r="CT133" s="13">
        <f t="shared" si="71"/>
        <v>0</v>
      </c>
      <c r="CU133" s="13">
        <f t="shared" si="71"/>
        <v>0</v>
      </c>
      <c r="CV133" s="13">
        <f t="shared" ref="CV133:DG133" si="72">CV$117*CV19</f>
        <v>0</v>
      </c>
      <c r="CW133" s="13">
        <f t="shared" si="72"/>
        <v>0</v>
      </c>
      <c r="CX133" s="13">
        <f t="shared" si="72"/>
        <v>0</v>
      </c>
      <c r="CY133" s="13">
        <f t="shared" si="72"/>
        <v>0</v>
      </c>
      <c r="CZ133" s="13">
        <f t="shared" si="72"/>
        <v>0</v>
      </c>
      <c r="DA133" s="13">
        <f t="shared" si="72"/>
        <v>0</v>
      </c>
      <c r="DB133" s="13">
        <f t="shared" si="72"/>
        <v>0</v>
      </c>
      <c r="DC133" s="13">
        <f t="shared" si="72"/>
        <v>0</v>
      </c>
      <c r="DD133" s="13">
        <f t="shared" si="72"/>
        <v>0</v>
      </c>
      <c r="DE133" s="13">
        <f t="shared" si="72"/>
        <v>0</v>
      </c>
      <c r="DF133" s="13">
        <f t="shared" si="72"/>
        <v>0</v>
      </c>
      <c r="DG133" s="13">
        <f t="shared" si="72"/>
        <v>0</v>
      </c>
      <c r="DH133" s="13">
        <f t="shared" si="8"/>
        <v>0</v>
      </c>
      <c r="DI133" s="240"/>
    </row>
    <row r="134" spans="2:113" x14ac:dyDescent="0.15">
      <c r="B134" s="10" t="s">
        <v>154</v>
      </c>
      <c r="C134" s="4" t="s">
        <v>901</v>
      </c>
      <c r="D134" s="11">
        <f t="shared" ref="D134:AI134" si="73">D$117*D20</f>
        <v>0</v>
      </c>
      <c r="E134" s="11">
        <f t="shared" si="73"/>
        <v>0</v>
      </c>
      <c r="F134" s="11">
        <f t="shared" si="73"/>
        <v>0</v>
      </c>
      <c r="G134" s="11">
        <f t="shared" si="73"/>
        <v>0</v>
      </c>
      <c r="H134" s="11">
        <f t="shared" si="73"/>
        <v>0</v>
      </c>
      <c r="I134" s="11">
        <f t="shared" si="73"/>
        <v>0</v>
      </c>
      <c r="J134" s="11">
        <f t="shared" si="73"/>
        <v>0</v>
      </c>
      <c r="K134" s="11">
        <f t="shared" si="73"/>
        <v>0</v>
      </c>
      <c r="L134" s="11">
        <f t="shared" si="73"/>
        <v>0</v>
      </c>
      <c r="M134" s="11">
        <f t="shared" si="73"/>
        <v>0</v>
      </c>
      <c r="N134" s="11">
        <f t="shared" si="73"/>
        <v>0</v>
      </c>
      <c r="O134" s="11">
        <f t="shared" si="73"/>
        <v>0</v>
      </c>
      <c r="P134" s="11">
        <f t="shared" si="73"/>
        <v>0</v>
      </c>
      <c r="Q134" s="11">
        <f t="shared" si="73"/>
        <v>0</v>
      </c>
      <c r="R134" s="11">
        <f t="shared" si="73"/>
        <v>0</v>
      </c>
      <c r="S134" s="11">
        <f t="shared" si="73"/>
        <v>0</v>
      </c>
      <c r="T134" s="11">
        <f t="shared" si="73"/>
        <v>0</v>
      </c>
      <c r="U134" s="11">
        <f t="shared" si="73"/>
        <v>0</v>
      </c>
      <c r="V134" s="11">
        <f t="shared" si="73"/>
        <v>0</v>
      </c>
      <c r="W134" s="11">
        <f t="shared" si="73"/>
        <v>0</v>
      </c>
      <c r="X134" s="11">
        <f t="shared" si="73"/>
        <v>0</v>
      </c>
      <c r="Y134" s="11">
        <f t="shared" si="73"/>
        <v>0</v>
      </c>
      <c r="Z134" s="11">
        <f t="shared" si="73"/>
        <v>0</v>
      </c>
      <c r="AA134" s="11">
        <f t="shared" si="73"/>
        <v>0</v>
      </c>
      <c r="AB134" s="11">
        <f t="shared" si="73"/>
        <v>0</v>
      </c>
      <c r="AC134" s="11">
        <f t="shared" si="73"/>
        <v>0</v>
      </c>
      <c r="AD134" s="11">
        <f t="shared" si="73"/>
        <v>0</v>
      </c>
      <c r="AE134" s="11">
        <f t="shared" si="73"/>
        <v>0</v>
      </c>
      <c r="AF134" s="11">
        <f t="shared" si="73"/>
        <v>0</v>
      </c>
      <c r="AG134" s="11">
        <f t="shared" si="73"/>
        <v>0</v>
      </c>
      <c r="AH134" s="11">
        <f t="shared" si="73"/>
        <v>0</v>
      </c>
      <c r="AI134" s="11">
        <f t="shared" si="73"/>
        <v>0</v>
      </c>
      <c r="AJ134" s="11">
        <f t="shared" ref="AJ134:BO134" si="74">AJ$117*AJ20</f>
        <v>0</v>
      </c>
      <c r="AK134" s="11">
        <f t="shared" si="74"/>
        <v>0</v>
      </c>
      <c r="AL134" s="11">
        <f t="shared" si="74"/>
        <v>0</v>
      </c>
      <c r="AM134" s="11">
        <f t="shared" si="74"/>
        <v>0</v>
      </c>
      <c r="AN134" s="11">
        <f t="shared" si="74"/>
        <v>0</v>
      </c>
      <c r="AO134" s="11">
        <f t="shared" si="74"/>
        <v>0</v>
      </c>
      <c r="AP134" s="11">
        <f t="shared" si="74"/>
        <v>0</v>
      </c>
      <c r="AQ134" s="11">
        <f t="shared" si="74"/>
        <v>0</v>
      </c>
      <c r="AR134" s="11">
        <f t="shared" si="74"/>
        <v>0</v>
      </c>
      <c r="AS134" s="11">
        <f t="shared" si="74"/>
        <v>0</v>
      </c>
      <c r="AT134" s="11">
        <f t="shared" si="74"/>
        <v>0</v>
      </c>
      <c r="AU134" s="11">
        <f t="shared" si="74"/>
        <v>0</v>
      </c>
      <c r="AV134" s="11">
        <f t="shared" si="74"/>
        <v>0</v>
      </c>
      <c r="AW134" s="11">
        <f t="shared" si="74"/>
        <v>0</v>
      </c>
      <c r="AX134" s="11">
        <f t="shared" si="74"/>
        <v>0</v>
      </c>
      <c r="AY134" s="11">
        <f t="shared" si="74"/>
        <v>0</v>
      </c>
      <c r="AZ134" s="11">
        <f t="shared" si="74"/>
        <v>0</v>
      </c>
      <c r="BA134" s="11">
        <f t="shared" si="74"/>
        <v>0</v>
      </c>
      <c r="BB134" s="11">
        <f t="shared" si="74"/>
        <v>0</v>
      </c>
      <c r="BC134" s="11">
        <f t="shared" si="74"/>
        <v>0</v>
      </c>
      <c r="BD134" s="11">
        <f t="shared" si="74"/>
        <v>0</v>
      </c>
      <c r="BE134" s="11">
        <f t="shared" si="74"/>
        <v>0</v>
      </c>
      <c r="BF134" s="11">
        <f t="shared" si="74"/>
        <v>0</v>
      </c>
      <c r="BG134" s="11">
        <f t="shared" si="74"/>
        <v>0</v>
      </c>
      <c r="BH134" s="11">
        <f t="shared" si="74"/>
        <v>0</v>
      </c>
      <c r="BI134" s="11">
        <f t="shared" si="74"/>
        <v>0</v>
      </c>
      <c r="BJ134" s="11">
        <f t="shared" si="74"/>
        <v>0</v>
      </c>
      <c r="BK134" s="11">
        <f t="shared" si="74"/>
        <v>0</v>
      </c>
      <c r="BL134" s="11">
        <f t="shared" si="74"/>
        <v>0</v>
      </c>
      <c r="BM134" s="11">
        <f t="shared" si="74"/>
        <v>0</v>
      </c>
      <c r="BN134" s="11">
        <f t="shared" si="74"/>
        <v>0</v>
      </c>
      <c r="BO134" s="11">
        <f t="shared" si="74"/>
        <v>0</v>
      </c>
      <c r="BP134" s="11">
        <f t="shared" ref="BP134:CU134" si="75">BP$117*BP20</f>
        <v>0</v>
      </c>
      <c r="BQ134" s="11">
        <f t="shared" si="75"/>
        <v>0</v>
      </c>
      <c r="BR134" s="11">
        <f t="shared" si="75"/>
        <v>0</v>
      </c>
      <c r="BS134" s="11">
        <f t="shared" si="75"/>
        <v>0</v>
      </c>
      <c r="BT134" s="11">
        <f t="shared" si="75"/>
        <v>0</v>
      </c>
      <c r="BU134" s="11">
        <f t="shared" si="75"/>
        <v>0</v>
      </c>
      <c r="BV134" s="11">
        <f t="shared" si="75"/>
        <v>0</v>
      </c>
      <c r="BW134" s="11">
        <f t="shared" si="75"/>
        <v>0</v>
      </c>
      <c r="BX134" s="11">
        <f t="shared" si="75"/>
        <v>0</v>
      </c>
      <c r="BY134" s="11">
        <f t="shared" si="75"/>
        <v>0</v>
      </c>
      <c r="BZ134" s="11">
        <f t="shared" si="75"/>
        <v>0</v>
      </c>
      <c r="CA134" s="11">
        <f t="shared" si="75"/>
        <v>0</v>
      </c>
      <c r="CB134" s="11">
        <f t="shared" si="75"/>
        <v>0</v>
      </c>
      <c r="CC134" s="11">
        <f t="shared" si="75"/>
        <v>0</v>
      </c>
      <c r="CD134" s="11">
        <f t="shared" si="75"/>
        <v>0</v>
      </c>
      <c r="CE134" s="11">
        <f t="shared" si="75"/>
        <v>0</v>
      </c>
      <c r="CF134" s="11">
        <f t="shared" si="75"/>
        <v>0</v>
      </c>
      <c r="CG134" s="11">
        <f t="shared" si="75"/>
        <v>0</v>
      </c>
      <c r="CH134" s="11">
        <f t="shared" si="75"/>
        <v>0</v>
      </c>
      <c r="CI134" s="11">
        <f t="shared" si="75"/>
        <v>0</v>
      </c>
      <c r="CJ134" s="11">
        <f t="shared" si="75"/>
        <v>0</v>
      </c>
      <c r="CK134" s="11">
        <f t="shared" si="75"/>
        <v>0</v>
      </c>
      <c r="CL134" s="11">
        <f t="shared" si="75"/>
        <v>0</v>
      </c>
      <c r="CM134" s="11">
        <f t="shared" si="75"/>
        <v>0</v>
      </c>
      <c r="CN134" s="11">
        <f t="shared" si="75"/>
        <v>0</v>
      </c>
      <c r="CO134" s="11">
        <f t="shared" si="75"/>
        <v>0</v>
      </c>
      <c r="CP134" s="11">
        <f t="shared" si="75"/>
        <v>0</v>
      </c>
      <c r="CQ134" s="11">
        <f t="shared" si="75"/>
        <v>0</v>
      </c>
      <c r="CR134" s="11">
        <f t="shared" si="75"/>
        <v>0</v>
      </c>
      <c r="CS134" s="11">
        <f t="shared" si="75"/>
        <v>0</v>
      </c>
      <c r="CT134" s="11">
        <f t="shared" si="75"/>
        <v>0</v>
      </c>
      <c r="CU134" s="11">
        <f t="shared" si="75"/>
        <v>0</v>
      </c>
      <c r="CV134" s="11">
        <f t="shared" ref="CV134:DG134" si="76">CV$117*CV20</f>
        <v>0</v>
      </c>
      <c r="CW134" s="11">
        <f t="shared" si="76"/>
        <v>0</v>
      </c>
      <c r="CX134" s="11">
        <f t="shared" si="76"/>
        <v>0</v>
      </c>
      <c r="CY134" s="11">
        <f t="shared" si="76"/>
        <v>0</v>
      </c>
      <c r="CZ134" s="11">
        <f t="shared" si="76"/>
        <v>0</v>
      </c>
      <c r="DA134" s="11">
        <f t="shared" si="76"/>
        <v>0</v>
      </c>
      <c r="DB134" s="11">
        <f t="shared" si="76"/>
        <v>0</v>
      </c>
      <c r="DC134" s="11">
        <f t="shared" si="76"/>
        <v>0</v>
      </c>
      <c r="DD134" s="11">
        <f t="shared" si="76"/>
        <v>0</v>
      </c>
      <c r="DE134" s="11">
        <f t="shared" si="76"/>
        <v>0</v>
      </c>
      <c r="DF134" s="11">
        <f t="shared" si="76"/>
        <v>0</v>
      </c>
      <c r="DG134" s="11">
        <f t="shared" si="76"/>
        <v>0</v>
      </c>
      <c r="DH134" s="11">
        <f t="shared" si="8"/>
        <v>0</v>
      </c>
      <c r="DI134" s="240"/>
    </row>
    <row r="135" spans="2:113" x14ac:dyDescent="0.15">
      <c r="B135" s="10" t="s">
        <v>155</v>
      </c>
      <c r="C135" s="4" t="s">
        <v>902</v>
      </c>
      <c r="D135" s="11">
        <f t="shared" ref="D135:AI135" si="77">D$117*D21</f>
        <v>0</v>
      </c>
      <c r="E135" s="11">
        <f t="shared" si="77"/>
        <v>0</v>
      </c>
      <c r="F135" s="11">
        <f t="shared" si="77"/>
        <v>0</v>
      </c>
      <c r="G135" s="11">
        <f t="shared" si="77"/>
        <v>0</v>
      </c>
      <c r="H135" s="11">
        <f t="shared" si="77"/>
        <v>0</v>
      </c>
      <c r="I135" s="11">
        <f t="shared" si="77"/>
        <v>0</v>
      </c>
      <c r="J135" s="11">
        <f t="shared" si="77"/>
        <v>0</v>
      </c>
      <c r="K135" s="11">
        <f t="shared" si="77"/>
        <v>0</v>
      </c>
      <c r="L135" s="11">
        <f t="shared" si="77"/>
        <v>0</v>
      </c>
      <c r="M135" s="11">
        <f t="shared" si="77"/>
        <v>0</v>
      </c>
      <c r="N135" s="11">
        <f t="shared" si="77"/>
        <v>0</v>
      </c>
      <c r="O135" s="11">
        <f t="shared" si="77"/>
        <v>0</v>
      </c>
      <c r="P135" s="11">
        <f t="shared" si="77"/>
        <v>0</v>
      </c>
      <c r="Q135" s="11">
        <f t="shared" si="77"/>
        <v>0</v>
      </c>
      <c r="R135" s="11">
        <f t="shared" si="77"/>
        <v>0</v>
      </c>
      <c r="S135" s="11">
        <f t="shared" si="77"/>
        <v>0</v>
      </c>
      <c r="T135" s="11">
        <f t="shared" si="77"/>
        <v>0</v>
      </c>
      <c r="U135" s="11">
        <f t="shared" si="77"/>
        <v>0</v>
      </c>
      <c r="V135" s="11">
        <f t="shared" si="77"/>
        <v>0</v>
      </c>
      <c r="W135" s="11">
        <f t="shared" si="77"/>
        <v>0</v>
      </c>
      <c r="X135" s="11">
        <f t="shared" si="77"/>
        <v>0</v>
      </c>
      <c r="Y135" s="11">
        <f t="shared" si="77"/>
        <v>0</v>
      </c>
      <c r="Z135" s="11">
        <f t="shared" si="77"/>
        <v>0</v>
      </c>
      <c r="AA135" s="11">
        <f t="shared" si="77"/>
        <v>0</v>
      </c>
      <c r="AB135" s="11">
        <f t="shared" si="77"/>
        <v>0</v>
      </c>
      <c r="AC135" s="11">
        <f t="shared" si="77"/>
        <v>0</v>
      </c>
      <c r="AD135" s="11">
        <f t="shared" si="77"/>
        <v>0</v>
      </c>
      <c r="AE135" s="11">
        <f t="shared" si="77"/>
        <v>0</v>
      </c>
      <c r="AF135" s="11">
        <f t="shared" si="77"/>
        <v>0</v>
      </c>
      <c r="AG135" s="11">
        <f t="shared" si="77"/>
        <v>0</v>
      </c>
      <c r="AH135" s="11">
        <f t="shared" si="77"/>
        <v>0</v>
      </c>
      <c r="AI135" s="11">
        <f t="shared" si="77"/>
        <v>0</v>
      </c>
      <c r="AJ135" s="11">
        <f t="shared" ref="AJ135:BO135" si="78">AJ$117*AJ21</f>
        <v>0</v>
      </c>
      <c r="AK135" s="11">
        <f t="shared" si="78"/>
        <v>0</v>
      </c>
      <c r="AL135" s="11">
        <f t="shared" si="78"/>
        <v>0</v>
      </c>
      <c r="AM135" s="11">
        <f t="shared" si="78"/>
        <v>0</v>
      </c>
      <c r="AN135" s="11">
        <f t="shared" si="78"/>
        <v>0</v>
      </c>
      <c r="AO135" s="11">
        <f t="shared" si="78"/>
        <v>0</v>
      </c>
      <c r="AP135" s="11">
        <f t="shared" si="78"/>
        <v>0</v>
      </c>
      <c r="AQ135" s="11">
        <f t="shared" si="78"/>
        <v>0</v>
      </c>
      <c r="AR135" s="11">
        <f t="shared" si="78"/>
        <v>0</v>
      </c>
      <c r="AS135" s="11">
        <f t="shared" si="78"/>
        <v>0</v>
      </c>
      <c r="AT135" s="11">
        <f t="shared" si="78"/>
        <v>0</v>
      </c>
      <c r="AU135" s="11">
        <f t="shared" si="78"/>
        <v>0</v>
      </c>
      <c r="AV135" s="11">
        <f t="shared" si="78"/>
        <v>0</v>
      </c>
      <c r="AW135" s="11">
        <f t="shared" si="78"/>
        <v>0</v>
      </c>
      <c r="AX135" s="11">
        <f t="shared" si="78"/>
        <v>0</v>
      </c>
      <c r="AY135" s="11">
        <f t="shared" si="78"/>
        <v>0</v>
      </c>
      <c r="AZ135" s="11">
        <f t="shared" si="78"/>
        <v>0</v>
      </c>
      <c r="BA135" s="11">
        <f t="shared" si="78"/>
        <v>0</v>
      </c>
      <c r="BB135" s="11">
        <f t="shared" si="78"/>
        <v>0</v>
      </c>
      <c r="BC135" s="11">
        <f t="shared" si="78"/>
        <v>0</v>
      </c>
      <c r="BD135" s="11">
        <f t="shared" si="78"/>
        <v>0</v>
      </c>
      <c r="BE135" s="11">
        <f t="shared" si="78"/>
        <v>0</v>
      </c>
      <c r="BF135" s="11">
        <f t="shared" si="78"/>
        <v>0</v>
      </c>
      <c r="BG135" s="11">
        <f t="shared" si="78"/>
        <v>0</v>
      </c>
      <c r="BH135" s="11">
        <f t="shared" si="78"/>
        <v>0</v>
      </c>
      <c r="BI135" s="11">
        <f t="shared" si="78"/>
        <v>0</v>
      </c>
      <c r="BJ135" s="11">
        <f t="shared" si="78"/>
        <v>0</v>
      </c>
      <c r="BK135" s="11">
        <f t="shared" si="78"/>
        <v>0</v>
      </c>
      <c r="BL135" s="11">
        <f t="shared" si="78"/>
        <v>0</v>
      </c>
      <c r="BM135" s="11">
        <f t="shared" si="78"/>
        <v>0</v>
      </c>
      <c r="BN135" s="11">
        <f t="shared" si="78"/>
        <v>0</v>
      </c>
      <c r="BO135" s="11">
        <f t="shared" si="78"/>
        <v>0</v>
      </c>
      <c r="BP135" s="11">
        <f t="shared" ref="BP135:CU135" si="79">BP$117*BP21</f>
        <v>0</v>
      </c>
      <c r="BQ135" s="11">
        <f t="shared" si="79"/>
        <v>0</v>
      </c>
      <c r="BR135" s="11">
        <f t="shared" si="79"/>
        <v>0</v>
      </c>
      <c r="BS135" s="11">
        <f t="shared" si="79"/>
        <v>0</v>
      </c>
      <c r="BT135" s="11">
        <f t="shared" si="79"/>
        <v>0</v>
      </c>
      <c r="BU135" s="11">
        <f t="shared" si="79"/>
        <v>0</v>
      </c>
      <c r="BV135" s="11">
        <f t="shared" si="79"/>
        <v>0</v>
      </c>
      <c r="BW135" s="11">
        <f t="shared" si="79"/>
        <v>0</v>
      </c>
      <c r="BX135" s="11">
        <f t="shared" si="79"/>
        <v>0</v>
      </c>
      <c r="BY135" s="11">
        <f t="shared" si="79"/>
        <v>0</v>
      </c>
      <c r="BZ135" s="11">
        <f t="shared" si="79"/>
        <v>0</v>
      </c>
      <c r="CA135" s="11">
        <f t="shared" si="79"/>
        <v>0</v>
      </c>
      <c r="CB135" s="11">
        <f t="shared" si="79"/>
        <v>0</v>
      </c>
      <c r="CC135" s="11">
        <f t="shared" si="79"/>
        <v>0</v>
      </c>
      <c r="CD135" s="11">
        <f t="shared" si="79"/>
        <v>0</v>
      </c>
      <c r="CE135" s="11">
        <f t="shared" si="79"/>
        <v>0</v>
      </c>
      <c r="CF135" s="11">
        <f t="shared" si="79"/>
        <v>0</v>
      </c>
      <c r="CG135" s="11">
        <f t="shared" si="79"/>
        <v>0</v>
      </c>
      <c r="CH135" s="11">
        <f t="shared" si="79"/>
        <v>0</v>
      </c>
      <c r="CI135" s="11">
        <f t="shared" si="79"/>
        <v>0</v>
      </c>
      <c r="CJ135" s="11">
        <f t="shared" si="79"/>
        <v>0</v>
      </c>
      <c r="CK135" s="11">
        <f t="shared" si="79"/>
        <v>0</v>
      </c>
      <c r="CL135" s="11">
        <f t="shared" si="79"/>
        <v>0</v>
      </c>
      <c r="CM135" s="11">
        <f t="shared" si="79"/>
        <v>0</v>
      </c>
      <c r="CN135" s="11">
        <f t="shared" si="79"/>
        <v>0</v>
      </c>
      <c r="CO135" s="11">
        <f t="shared" si="79"/>
        <v>0</v>
      </c>
      <c r="CP135" s="11">
        <f t="shared" si="79"/>
        <v>0</v>
      </c>
      <c r="CQ135" s="11">
        <f t="shared" si="79"/>
        <v>0</v>
      </c>
      <c r="CR135" s="11">
        <f t="shared" si="79"/>
        <v>0</v>
      </c>
      <c r="CS135" s="11">
        <f t="shared" si="79"/>
        <v>0</v>
      </c>
      <c r="CT135" s="11">
        <f t="shared" si="79"/>
        <v>0</v>
      </c>
      <c r="CU135" s="11">
        <f t="shared" si="79"/>
        <v>0</v>
      </c>
      <c r="CV135" s="11">
        <f t="shared" ref="CV135:DG135" si="80">CV$117*CV21</f>
        <v>0</v>
      </c>
      <c r="CW135" s="11">
        <f t="shared" si="80"/>
        <v>0</v>
      </c>
      <c r="CX135" s="11">
        <f t="shared" si="80"/>
        <v>0</v>
      </c>
      <c r="CY135" s="11">
        <f t="shared" si="80"/>
        <v>0</v>
      </c>
      <c r="CZ135" s="11">
        <f t="shared" si="80"/>
        <v>0</v>
      </c>
      <c r="DA135" s="11">
        <f t="shared" si="80"/>
        <v>0</v>
      </c>
      <c r="DB135" s="11">
        <f t="shared" si="80"/>
        <v>0</v>
      </c>
      <c r="DC135" s="11">
        <f t="shared" si="80"/>
        <v>0</v>
      </c>
      <c r="DD135" s="11">
        <f t="shared" si="80"/>
        <v>0</v>
      </c>
      <c r="DE135" s="11">
        <f t="shared" si="80"/>
        <v>0</v>
      </c>
      <c r="DF135" s="11">
        <f t="shared" si="80"/>
        <v>0</v>
      </c>
      <c r="DG135" s="11">
        <f t="shared" si="80"/>
        <v>0</v>
      </c>
      <c r="DH135" s="11">
        <f t="shared" si="8"/>
        <v>0</v>
      </c>
      <c r="DI135" s="240"/>
    </row>
    <row r="136" spans="2:113" x14ac:dyDescent="0.15">
      <c r="B136" s="10" t="s">
        <v>156</v>
      </c>
      <c r="C136" s="4" t="s">
        <v>903</v>
      </c>
      <c r="D136" s="11">
        <f t="shared" ref="D136:AI136" si="81">D$117*D22</f>
        <v>0</v>
      </c>
      <c r="E136" s="11">
        <f t="shared" si="81"/>
        <v>0</v>
      </c>
      <c r="F136" s="11">
        <f t="shared" si="81"/>
        <v>0</v>
      </c>
      <c r="G136" s="11">
        <f t="shared" si="81"/>
        <v>0</v>
      </c>
      <c r="H136" s="11">
        <f t="shared" si="81"/>
        <v>0</v>
      </c>
      <c r="I136" s="11">
        <f t="shared" si="81"/>
        <v>0</v>
      </c>
      <c r="J136" s="11">
        <f t="shared" si="81"/>
        <v>0</v>
      </c>
      <c r="K136" s="11">
        <f t="shared" si="81"/>
        <v>0</v>
      </c>
      <c r="L136" s="11">
        <f t="shared" si="81"/>
        <v>0</v>
      </c>
      <c r="M136" s="11">
        <f t="shared" si="81"/>
        <v>0</v>
      </c>
      <c r="N136" s="11">
        <f t="shared" si="81"/>
        <v>0</v>
      </c>
      <c r="O136" s="11">
        <f t="shared" si="81"/>
        <v>0</v>
      </c>
      <c r="P136" s="11">
        <f t="shared" si="81"/>
        <v>0</v>
      </c>
      <c r="Q136" s="11">
        <f t="shared" si="81"/>
        <v>0</v>
      </c>
      <c r="R136" s="11">
        <f t="shared" si="81"/>
        <v>0</v>
      </c>
      <c r="S136" s="11">
        <f t="shared" si="81"/>
        <v>0</v>
      </c>
      <c r="T136" s="11">
        <f t="shared" si="81"/>
        <v>0</v>
      </c>
      <c r="U136" s="11">
        <f t="shared" si="81"/>
        <v>0</v>
      </c>
      <c r="V136" s="11">
        <f t="shared" si="81"/>
        <v>0</v>
      </c>
      <c r="W136" s="11">
        <f t="shared" si="81"/>
        <v>0</v>
      </c>
      <c r="X136" s="11">
        <f t="shared" si="81"/>
        <v>0</v>
      </c>
      <c r="Y136" s="11">
        <f t="shared" si="81"/>
        <v>0</v>
      </c>
      <c r="Z136" s="11">
        <f t="shared" si="81"/>
        <v>0</v>
      </c>
      <c r="AA136" s="11">
        <f t="shared" si="81"/>
        <v>0</v>
      </c>
      <c r="AB136" s="11">
        <f t="shared" si="81"/>
        <v>0</v>
      </c>
      <c r="AC136" s="11">
        <f t="shared" si="81"/>
        <v>0</v>
      </c>
      <c r="AD136" s="11">
        <f t="shared" si="81"/>
        <v>0</v>
      </c>
      <c r="AE136" s="11">
        <f t="shared" si="81"/>
        <v>0</v>
      </c>
      <c r="AF136" s="11">
        <f t="shared" si="81"/>
        <v>0</v>
      </c>
      <c r="AG136" s="11">
        <f t="shared" si="81"/>
        <v>0</v>
      </c>
      <c r="AH136" s="11">
        <f t="shared" si="81"/>
        <v>0</v>
      </c>
      <c r="AI136" s="11">
        <f t="shared" si="81"/>
        <v>0</v>
      </c>
      <c r="AJ136" s="11">
        <f t="shared" ref="AJ136:BO136" si="82">AJ$117*AJ22</f>
        <v>0</v>
      </c>
      <c r="AK136" s="11">
        <f t="shared" si="82"/>
        <v>0</v>
      </c>
      <c r="AL136" s="11">
        <f t="shared" si="82"/>
        <v>0</v>
      </c>
      <c r="AM136" s="11">
        <f t="shared" si="82"/>
        <v>0</v>
      </c>
      <c r="AN136" s="11">
        <f t="shared" si="82"/>
        <v>0</v>
      </c>
      <c r="AO136" s="11">
        <f t="shared" si="82"/>
        <v>0</v>
      </c>
      <c r="AP136" s="11">
        <f t="shared" si="82"/>
        <v>0</v>
      </c>
      <c r="AQ136" s="11">
        <f t="shared" si="82"/>
        <v>0</v>
      </c>
      <c r="AR136" s="11">
        <f t="shared" si="82"/>
        <v>0</v>
      </c>
      <c r="AS136" s="11">
        <f t="shared" si="82"/>
        <v>0</v>
      </c>
      <c r="AT136" s="11">
        <f t="shared" si="82"/>
        <v>0</v>
      </c>
      <c r="AU136" s="11">
        <f t="shared" si="82"/>
        <v>0</v>
      </c>
      <c r="AV136" s="11">
        <f t="shared" si="82"/>
        <v>0</v>
      </c>
      <c r="AW136" s="11">
        <f t="shared" si="82"/>
        <v>0</v>
      </c>
      <c r="AX136" s="11">
        <f t="shared" si="82"/>
        <v>0</v>
      </c>
      <c r="AY136" s="11">
        <f t="shared" si="82"/>
        <v>0</v>
      </c>
      <c r="AZ136" s="11">
        <f t="shared" si="82"/>
        <v>0</v>
      </c>
      <c r="BA136" s="11">
        <f t="shared" si="82"/>
        <v>0</v>
      </c>
      <c r="BB136" s="11">
        <f t="shared" si="82"/>
        <v>0</v>
      </c>
      <c r="BC136" s="11">
        <f t="shared" si="82"/>
        <v>0</v>
      </c>
      <c r="BD136" s="11">
        <f t="shared" si="82"/>
        <v>0</v>
      </c>
      <c r="BE136" s="11">
        <f t="shared" si="82"/>
        <v>0</v>
      </c>
      <c r="BF136" s="11">
        <f t="shared" si="82"/>
        <v>0</v>
      </c>
      <c r="BG136" s="11">
        <f t="shared" si="82"/>
        <v>0</v>
      </c>
      <c r="BH136" s="11">
        <f t="shared" si="82"/>
        <v>0</v>
      </c>
      <c r="BI136" s="11">
        <f t="shared" si="82"/>
        <v>0</v>
      </c>
      <c r="BJ136" s="11">
        <f t="shared" si="82"/>
        <v>0</v>
      </c>
      <c r="BK136" s="11">
        <f t="shared" si="82"/>
        <v>0</v>
      </c>
      <c r="BL136" s="11">
        <f t="shared" si="82"/>
        <v>0</v>
      </c>
      <c r="BM136" s="11">
        <f t="shared" si="82"/>
        <v>0</v>
      </c>
      <c r="BN136" s="11">
        <f t="shared" si="82"/>
        <v>0</v>
      </c>
      <c r="BO136" s="11">
        <f t="shared" si="82"/>
        <v>0</v>
      </c>
      <c r="BP136" s="11">
        <f t="shared" ref="BP136:CU136" si="83">BP$117*BP22</f>
        <v>0</v>
      </c>
      <c r="BQ136" s="11">
        <f t="shared" si="83"/>
        <v>0</v>
      </c>
      <c r="BR136" s="11">
        <f t="shared" si="83"/>
        <v>0</v>
      </c>
      <c r="BS136" s="11">
        <f t="shared" si="83"/>
        <v>0</v>
      </c>
      <c r="BT136" s="11">
        <f t="shared" si="83"/>
        <v>0</v>
      </c>
      <c r="BU136" s="11">
        <f t="shared" si="83"/>
        <v>0</v>
      </c>
      <c r="BV136" s="11">
        <f t="shared" si="83"/>
        <v>0</v>
      </c>
      <c r="BW136" s="11">
        <f t="shared" si="83"/>
        <v>0</v>
      </c>
      <c r="BX136" s="11">
        <f t="shared" si="83"/>
        <v>0</v>
      </c>
      <c r="BY136" s="11">
        <f t="shared" si="83"/>
        <v>0</v>
      </c>
      <c r="BZ136" s="11">
        <f t="shared" si="83"/>
        <v>0</v>
      </c>
      <c r="CA136" s="11">
        <f t="shared" si="83"/>
        <v>0</v>
      </c>
      <c r="CB136" s="11">
        <f t="shared" si="83"/>
        <v>0</v>
      </c>
      <c r="CC136" s="11">
        <f t="shared" si="83"/>
        <v>0</v>
      </c>
      <c r="CD136" s="11">
        <f t="shared" si="83"/>
        <v>0</v>
      </c>
      <c r="CE136" s="11">
        <f t="shared" si="83"/>
        <v>0</v>
      </c>
      <c r="CF136" s="11">
        <f t="shared" si="83"/>
        <v>0</v>
      </c>
      <c r="CG136" s="11">
        <f t="shared" si="83"/>
        <v>0</v>
      </c>
      <c r="CH136" s="11">
        <f t="shared" si="83"/>
        <v>0</v>
      </c>
      <c r="CI136" s="11">
        <f t="shared" si="83"/>
        <v>0</v>
      </c>
      <c r="CJ136" s="11">
        <f t="shared" si="83"/>
        <v>0</v>
      </c>
      <c r="CK136" s="11">
        <f t="shared" si="83"/>
        <v>0</v>
      </c>
      <c r="CL136" s="11">
        <f t="shared" si="83"/>
        <v>0</v>
      </c>
      <c r="CM136" s="11">
        <f t="shared" si="83"/>
        <v>0</v>
      </c>
      <c r="CN136" s="11">
        <f t="shared" si="83"/>
        <v>0</v>
      </c>
      <c r="CO136" s="11">
        <f t="shared" si="83"/>
        <v>0</v>
      </c>
      <c r="CP136" s="11">
        <f t="shared" si="83"/>
        <v>0</v>
      </c>
      <c r="CQ136" s="11">
        <f t="shared" si="83"/>
        <v>0</v>
      </c>
      <c r="CR136" s="11">
        <f t="shared" si="83"/>
        <v>0</v>
      </c>
      <c r="CS136" s="11">
        <f t="shared" si="83"/>
        <v>0</v>
      </c>
      <c r="CT136" s="11">
        <f t="shared" si="83"/>
        <v>0</v>
      </c>
      <c r="CU136" s="11">
        <f t="shared" si="83"/>
        <v>0</v>
      </c>
      <c r="CV136" s="11">
        <f t="shared" ref="CV136:DG136" si="84">CV$117*CV22</f>
        <v>0</v>
      </c>
      <c r="CW136" s="11">
        <f t="shared" si="84"/>
        <v>0</v>
      </c>
      <c r="CX136" s="11">
        <f t="shared" si="84"/>
        <v>0</v>
      </c>
      <c r="CY136" s="11">
        <f t="shared" si="84"/>
        <v>0</v>
      </c>
      <c r="CZ136" s="11">
        <f t="shared" si="84"/>
        <v>0</v>
      </c>
      <c r="DA136" s="11">
        <f t="shared" si="84"/>
        <v>0</v>
      </c>
      <c r="DB136" s="11">
        <f t="shared" si="84"/>
        <v>0</v>
      </c>
      <c r="DC136" s="11">
        <f t="shared" si="84"/>
        <v>0</v>
      </c>
      <c r="DD136" s="11">
        <f t="shared" si="84"/>
        <v>0</v>
      </c>
      <c r="DE136" s="11">
        <f t="shared" si="84"/>
        <v>0</v>
      </c>
      <c r="DF136" s="11">
        <f t="shared" si="84"/>
        <v>0</v>
      </c>
      <c r="DG136" s="11">
        <f t="shared" si="84"/>
        <v>0</v>
      </c>
      <c r="DH136" s="11">
        <f t="shared" si="8"/>
        <v>0</v>
      </c>
      <c r="DI136" s="240"/>
    </row>
    <row r="137" spans="2:113" x14ac:dyDescent="0.15">
      <c r="B137" s="674" t="s">
        <v>158</v>
      </c>
      <c r="C137" s="675" t="s">
        <v>904</v>
      </c>
      <c r="D137" s="539">
        <f t="shared" ref="D137:AI137" si="85">D$117*D23</f>
        <v>0</v>
      </c>
      <c r="E137" s="539">
        <f t="shared" si="85"/>
        <v>0</v>
      </c>
      <c r="F137" s="539">
        <f t="shared" si="85"/>
        <v>0</v>
      </c>
      <c r="G137" s="539">
        <f t="shared" si="85"/>
        <v>0</v>
      </c>
      <c r="H137" s="539">
        <f t="shared" si="85"/>
        <v>0</v>
      </c>
      <c r="I137" s="539">
        <f t="shared" si="85"/>
        <v>0</v>
      </c>
      <c r="J137" s="539">
        <f t="shared" si="85"/>
        <v>0</v>
      </c>
      <c r="K137" s="539">
        <f t="shared" si="85"/>
        <v>0</v>
      </c>
      <c r="L137" s="539">
        <f t="shared" si="85"/>
        <v>0</v>
      </c>
      <c r="M137" s="539">
        <f t="shared" si="85"/>
        <v>0</v>
      </c>
      <c r="N137" s="539">
        <f t="shared" si="85"/>
        <v>0</v>
      </c>
      <c r="O137" s="539">
        <f t="shared" si="85"/>
        <v>0</v>
      </c>
      <c r="P137" s="539">
        <f t="shared" si="85"/>
        <v>0</v>
      </c>
      <c r="Q137" s="539">
        <f t="shared" si="85"/>
        <v>0</v>
      </c>
      <c r="R137" s="539">
        <f t="shared" si="85"/>
        <v>0</v>
      </c>
      <c r="S137" s="539">
        <f t="shared" si="85"/>
        <v>0</v>
      </c>
      <c r="T137" s="539">
        <f t="shared" si="85"/>
        <v>0</v>
      </c>
      <c r="U137" s="539">
        <f t="shared" si="85"/>
        <v>0</v>
      </c>
      <c r="V137" s="539">
        <f t="shared" si="85"/>
        <v>0</v>
      </c>
      <c r="W137" s="539">
        <f t="shared" si="85"/>
        <v>0</v>
      </c>
      <c r="X137" s="539">
        <f t="shared" si="85"/>
        <v>0</v>
      </c>
      <c r="Y137" s="539">
        <f t="shared" si="85"/>
        <v>0</v>
      </c>
      <c r="Z137" s="539">
        <f t="shared" si="85"/>
        <v>0</v>
      </c>
      <c r="AA137" s="539">
        <f t="shared" si="85"/>
        <v>0</v>
      </c>
      <c r="AB137" s="539">
        <f t="shared" si="85"/>
        <v>0</v>
      </c>
      <c r="AC137" s="539">
        <f t="shared" si="85"/>
        <v>0</v>
      </c>
      <c r="AD137" s="539">
        <f t="shared" si="85"/>
        <v>0</v>
      </c>
      <c r="AE137" s="539">
        <f t="shared" si="85"/>
        <v>0</v>
      </c>
      <c r="AF137" s="539">
        <f t="shared" si="85"/>
        <v>0</v>
      </c>
      <c r="AG137" s="539">
        <f t="shared" si="85"/>
        <v>0</v>
      </c>
      <c r="AH137" s="539">
        <f t="shared" si="85"/>
        <v>0</v>
      </c>
      <c r="AI137" s="539">
        <f t="shared" si="85"/>
        <v>0</v>
      </c>
      <c r="AJ137" s="539">
        <f t="shared" ref="AJ137:BO137" si="86">AJ$117*AJ23</f>
        <v>0</v>
      </c>
      <c r="AK137" s="539">
        <f t="shared" si="86"/>
        <v>0</v>
      </c>
      <c r="AL137" s="539">
        <f t="shared" si="86"/>
        <v>0</v>
      </c>
      <c r="AM137" s="539">
        <f t="shared" si="86"/>
        <v>0</v>
      </c>
      <c r="AN137" s="539">
        <f t="shared" si="86"/>
        <v>0</v>
      </c>
      <c r="AO137" s="539">
        <f t="shared" si="86"/>
        <v>0</v>
      </c>
      <c r="AP137" s="539">
        <f t="shared" si="86"/>
        <v>0</v>
      </c>
      <c r="AQ137" s="539">
        <f t="shared" si="86"/>
        <v>0</v>
      </c>
      <c r="AR137" s="539">
        <f t="shared" si="86"/>
        <v>0</v>
      </c>
      <c r="AS137" s="539">
        <f t="shared" si="86"/>
        <v>0</v>
      </c>
      <c r="AT137" s="539">
        <f t="shared" si="86"/>
        <v>0</v>
      </c>
      <c r="AU137" s="539">
        <f t="shared" si="86"/>
        <v>0</v>
      </c>
      <c r="AV137" s="539">
        <f t="shared" si="86"/>
        <v>0</v>
      </c>
      <c r="AW137" s="539">
        <f t="shared" si="86"/>
        <v>0</v>
      </c>
      <c r="AX137" s="539">
        <f t="shared" si="86"/>
        <v>0</v>
      </c>
      <c r="AY137" s="539">
        <f t="shared" si="86"/>
        <v>0</v>
      </c>
      <c r="AZ137" s="539">
        <f t="shared" si="86"/>
        <v>0</v>
      </c>
      <c r="BA137" s="539">
        <f t="shared" si="86"/>
        <v>0</v>
      </c>
      <c r="BB137" s="539">
        <f t="shared" si="86"/>
        <v>0</v>
      </c>
      <c r="BC137" s="539">
        <f t="shared" si="86"/>
        <v>0</v>
      </c>
      <c r="BD137" s="539">
        <f t="shared" si="86"/>
        <v>0</v>
      </c>
      <c r="BE137" s="539">
        <f t="shared" si="86"/>
        <v>0</v>
      </c>
      <c r="BF137" s="539">
        <f t="shared" si="86"/>
        <v>0</v>
      </c>
      <c r="BG137" s="539">
        <f t="shared" si="86"/>
        <v>0</v>
      </c>
      <c r="BH137" s="539">
        <f t="shared" si="86"/>
        <v>0</v>
      </c>
      <c r="BI137" s="539">
        <f t="shared" si="86"/>
        <v>0</v>
      </c>
      <c r="BJ137" s="539">
        <f t="shared" si="86"/>
        <v>0</v>
      </c>
      <c r="BK137" s="539">
        <f t="shared" si="86"/>
        <v>0</v>
      </c>
      <c r="BL137" s="539">
        <f t="shared" si="86"/>
        <v>0</v>
      </c>
      <c r="BM137" s="539">
        <f t="shared" si="86"/>
        <v>0</v>
      </c>
      <c r="BN137" s="539">
        <f t="shared" si="86"/>
        <v>0</v>
      </c>
      <c r="BO137" s="539">
        <f t="shared" si="86"/>
        <v>0</v>
      </c>
      <c r="BP137" s="539">
        <f t="shared" ref="BP137:CU137" si="87">BP$117*BP23</f>
        <v>0</v>
      </c>
      <c r="BQ137" s="539">
        <f t="shared" si="87"/>
        <v>0</v>
      </c>
      <c r="BR137" s="539">
        <f t="shared" si="87"/>
        <v>0</v>
      </c>
      <c r="BS137" s="539">
        <f t="shared" si="87"/>
        <v>0</v>
      </c>
      <c r="BT137" s="539">
        <f t="shared" si="87"/>
        <v>0</v>
      </c>
      <c r="BU137" s="539">
        <f t="shared" si="87"/>
        <v>0</v>
      </c>
      <c r="BV137" s="539">
        <f t="shared" si="87"/>
        <v>0</v>
      </c>
      <c r="BW137" s="539">
        <f t="shared" si="87"/>
        <v>0</v>
      </c>
      <c r="BX137" s="539">
        <f t="shared" si="87"/>
        <v>0</v>
      </c>
      <c r="BY137" s="539">
        <f t="shared" si="87"/>
        <v>0</v>
      </c>
      <c r="BZ137" s="539">
        <f t="shared" si="87"/>
        <v>0</v>
      </c>
      <c r="CA137" s="539">
        <f t="shared" si="87"/>
        <v>0</v>
      </c>
      <c r="CB137" s="539">
        <f t="shared" si="87"/>
        <v>0</v>
      </c>
      <c r="CC137" s="539">
        <f t="shared" si="87"/>
        <v>0</v>
      </c>
      <c r="CD137" s="539">
        <f t="shared" si="87"/>
        <v>0</v>
      </c>
      <c r="CE137" s="539">
        <f t="shared" si="87"/>
        <v>0</v>
      </c>
      <c r="CF137" s="539">
        <f t="shared" si="87"/>
        <v>0</v>
      </c>
      <c r="CG137" s="539">
        <f t="shared" si="87"/>
        <v>0</v>
      </c>
      <c r="CH137" s="539">
        <f t="shared" si="87"/>
        <v>0</v>
      </c>
      <c r="CI137" s="539">
        <f t="shared" si="87"/>
        <v>0</v>
      </c>
      <c r="CJ137" s="539">
        <f t="shared" si="87"/>
        <v>0</v>
      </c>
      <c r="CK137" s="539">
        <f t="shared" si="87"/>
        <v>0</v>
      </c>
      <c r="CL137" s="539">
        <f t="shared" si="87"/>
        <v>0</v>
      </c>
      <c r="CM137" s="539">
        <f t="shared" si="87"/>
        <v>0</v>
      </c>
      <c r="CN137" s="539">
        <f t="shared" si="87"/>
        <v>0</v>
      </c>
      <c r="CO137" s="539">
        <f t="shared" si="87"/>
        <v>0</v>
      </c>
      <c r="CP137" s="539">
        <f t="shared" si="87"/>
        <v>0</v>
      </c>
      <c r="CQ137" s="539">
        <f t="shared" si="87"/>
        <v>0</v>
      </c>
      <c r="CR137" s="539">
        <f t="shared" si="87"/>
        <v>0</v>
      </c>
      <c r="CS137" s="539">
        <f t="shared" si="87"/>
        <v>0</v>
      </c>
      <c r="CT137" s="539">
        <f t="shared" si="87"/>
        <v>0</v>
      </c>
      <c r="CU137" s="539">
        <f t="shared" si="87"/>
        <v>0</v>
      </c>
      <c r="CV137" s="539">
        <f t="shared" ref="CV137:DG137" si="88">CV$117*CV23</f>
        <v>0</v>
      </c>
      <c r="CW137" s="539">
        <f t="shared" si="88"/>
        <v>0</v>
      </c>
      <c r="CX137" s="539">
        <f t="shared" si="88"/>
        <v>0</v>
      </c>
      <c r="CY137" s="539">
        <f t="shared" si="88"/>
        <v>0</v>
      </c>
      <c r="CZ137" s="539">
        <f t="shared" si="88"/>
        <v>0</v>
      </c>
      <c r="DA137" s="539">
        <f t="shared" si="88"/>
        <v>0</v>
      </c>
      <c r="DB137" s="539">
        <f t="shared" si="88"/>
        <v>0</v>
      </c>
      <c r="DC137" s="539">
        <f t="shared" si="88"/>
        <v>0</v>
      </c>
      <c r="DD137" s="539">
        <f t="shared" si="88"/>
        <v>0</v>
      </c>
      <c r="DE137" s="539">
        <f t="shared" si="88"/>
        <v>0</v>
      </c>
      <c r="DF137" s="539">
        <f t="shared" si="88"/>
        <v>0</v>
      </c>
      <c r="DG137" s="539">
        <f t="shared" si="88"/>
        <v>0</v>
      </c>
      <c r="DH137" s="539">
        <f t="shared" si="8"/>
        <v>0</v>
      </c>
      <c r="DI137" s="240"/>
    </row>
    <row r="138" spans="2:113" x14ac:dyDescent="0.15">
      <c r="B138" s="10" t="s">
        <v>160</v>
      </c>
      <c r="C138" s="4" t="s">
        <v>905</v>
      </c>
      <c r="D138" s="11">
        <f t="shared" ref="D138:AI138" si="89">D$117*D24</f>
        <v>0</v>
      </c>
      <c r="E138" s="11">
        <f t="shared" si="89"/>
        <v>0</v>
      </c>
      <c r="F138" s="11">
        <f t="shared" si="89"/>
        <v>0</v>
      </c>
      <c r="G138" s="11">
        <f t="shared" si="89"/>
        <v>0</v>
      </c>
      <c r="H138" s="11">
        <f t="shared" si="89"/>
        <v>0</v>
      </c>
      <c r="I138" s="11">
        <f t="shared" si="89"/>
        <v>0</v>
      </c>
      <c r="J138" s="11">
        <f t="shared" si="89"/>
        <v>0</v>
      </c>
      <c r="K138" s="11">
        <f t="shared" si="89"/>
        <v>0</v>
      </c>
      <c r="L138" s="11">
        <f t="shared" si="89"/>
        <v>0</v>
      </c>
      <c r="M138" s="11">
        <f t="shared" si="89"/>
        <v>0</v>
      </c>
      <c r="N138" s="11">
        <f t="shared" si="89"/>
        <v>0</v>
      </c>
      <c r="O138" s="11">
        <f t="shared" si="89"/>
        <v>0</v>
      </c>
      <c r="P138" s="11">
        <f t="shared" si="89"/>
        <v>0</v>
      </c>
      <c r="Q138" s="11">
        <f t="shared" si="89"/>
        <v>0</v>
      </c>
      <c r="R138" s="11">
        <f t="shared" si="89"/>
        <v>0</v>
      </c>
      <c r="S138" s="11">
        <f t="shared" si="89"/>
        <v>0</v>
      </c>
      <c r="T138" s="11">
        <f t="shared" si="89"/>
        <v>0</v>
      </c>
      <c r="U138" s="11">
        <f t="shared" si="89"/>
        <v>0</v>
      </c>
      <c r="V138" s="11">
        <f t="shared" si="89"/>
        <v>0</v>
      </c>
      <c r="W138" s="11">
        <f t="shared" si="89"/>
        <v>0</v>
      </c>
      <c r="X138" s="11">
        <f t="shared" si="89"/>
        <v>0</v>
      </c>
      <c r="Y138" s="11">
        <f t="shared" si="89"/>
        <v>0</v>
      </c>
      <c r="Z138" s="11">
        <f t="shared" si="89"/>
        <v>0</v>
      </c>
      <c r="AA138" s="11">
        <f t="shared" si="89"/>
        <v>0</v>
      </c>
      <c r="AB138" s="11">
        <f t="shared" si="89"/>
        <v>0</v>
      </c>
      <c r="AC138" s="11">
        <f t="shared" si="89"/>
        <v>0</v>
      </c>
      <c r="AD138" s="11">
        <f t="shared" si="89"/>
        <v>0</v>
      </c>
      <c r="AE138" s="11">
        <f t="shared" si="89"/>
        <v>0</v>
      </c>
      <c r="AF138" s="11">
        <f t="shared" si="89"/>
        <v>0</v>
      </c>
      <c r="AG138" s="11">
        <f t="shared" si="89"/>
        <v>0</v>
      </c>
      <c r="AH138" s="11">
        <f t="shared" si="89"/>
        <v>0</v>
      </c>
      <c r="AI138" s="11">
        <f t="shared" si="89"/>
        <v>0</v>
      </c>
      <c r="AJ138" s="11">
        <f t="shared" ref="AJ138:BO138" si="90">AJ$117*AJ24</f>
        <v>0</v>
      </c>
      <c r="AK138" s="11">
        <f t="shared" si="90"/>
        <v>0</v>
      </c>
      <c r="AL138" s="11">
        <f t="shared" si="90"/>
        <v>0</v>
      </c>
      <c r="AM138" s="11">
        <f t="shared" si="90"/>
        <v>0</v>
      </c>
      <c r="AN138" s="11">
        <f t="shared" si="90"/>
        <v>0</v>
      </c>
      <c r="AO138" s="11">
        <f t="shared" si="90"/>
        <v>0</v>
      </c>
      <c r="AP138" s="11">
        <f t="shared" si="90"/>
        <v>0</v>
      </c>
      <c r="AQ138" s="11">
        <f t="shared" si="90"/>
        <v>0</v>
      </c>
      <c r="AR138" s="11">
        <f t="shared" si="90"/>
        <v>0</v>
      </c>
      <c r="AS138" s="11">
        <f t="shared" si="90"/>
        <v>0</v>
      </c>
      <c r="AT138" s="11">
        <f t="shared" si="90"/>
        <v>0</v>
      </c>
      <c r="AU138" s="11">
        <f t="shared" si="90"/>
        <v>0</v>
      </c>
      <c r="AV138" s="11">
        <f t="shared" si="90"/>
        <v>0</v>
      </c>
      <c r="AW138" s="11">
        <f t="shared" si="90"/>
        <v>0</v>
      </c>
      <c r="AX138" s="11">
        <f t="shared" si="90"/>
        <v>0</v>
      </c>
      <c r="AY138" s="11">
        <f t="shared" si="90"/>
        <v>0</v>
      </c>
      <c r="AZ138" s="11">
        <f t="shared" si="90"/>
        <v>0</v>
      </c>
      <c r="BA138" s="11">
        <f t="shared" si="90"/>
        <v>0</v>
      </c>
      <c r="BB138" s="11">
        <f t="shared" si="90"/>
        <v>0</v>
      </c>
      <c r="BC138" s="11">
        <f t="shared" si="90"/>
        <v>0</v>
      </c>
      <c r="BD138" s="11">
        <f t="shared" si="90"/>
        <v>0</v>
      </c>
      <c r="BE138" s="11">
        <f t="shared" si="90"/>
        <v>0</v>
      </c>
      <c r="BF138" s="11">
        <f t="shared" si="90"/>
        <v>0</v>
      </c>
      <c r="BG138" s="11">
        <f t="shared" si="90"/>
        <v>0</v>
      </c>
      <c r="BH138" s="11">
        <f t="shared" si="90"/>
        <v>0</v>
      </c>
      <c r="BI138" s="11">
        <f t="shared" si="90"/>
        <v>0</v>
      </c>
      <c r="BJ138" s="11">
        <f t="shared" si="90"/>
        <v>0</v>
      </c>
      <c r="BK138" s="11">
        <f t="shared" si="90"/>
        <v>0</v>
      </c>
      <c r="BL138" s="11">
        <f t="shared" si="90"/>
        <v>0</v>
      </c>
      <c r="BM138" s="11">
        <f t="shared" si="90"/>
        <v>0</v>
      </c>
      <c r="BN138" s="11">
        <f t="shared" si="90"/>
        <v>0</v>
      </c>
      <c r="BO138" s="11">
        <f t="shared" si="90"/>
        <v>0</v>
      </c>
      <c r="BP138" s="11">
        <f t="shared" ref="BP138:CU138" si="91">BP$117*BP24</f>
        <v>0</v>
      </c>
      <c r="BQ138" s="11">
        <f t="shared" si="91"/>
        <v>0</v>
      </c>
      <c r="BR138" s="11">
        <f t="shared" si="91"/>
        <v>0</v>
      </c>
      <c r="BS138" s="11">
        <f t="shared" si="91"/>
        <v>0</v>
      </c>
      <c r="BT138" s="11">
        <f t="shared" si="91"/>
        <v>0</v>
      </c>
      <c r="BU138" s="11">
        <f t="shared" si="91"/>
        <v>0</v>
      </c>
      <c r="BV138" s="11">
        <f t="shared" si="91"/>
        <v>0</v>
      </c>
      <c r="BW138" s="11">
        <f t="shared" si="91"/>
        <v>0</v>
      </c>
      <c r="BX138" s="11">
        <f t="shared" si="91"/>
        <v>0</v>
      </c>
      <c r="BY138" s="11">
        <f t="shared" si="91"/>
        <v>0</v>
      </c>
      <c r="BZ138" s="11">
        <f t="shared" si="91"/>
        <v>0</v>
      </c>
      <c r="CA138" s="11">
        <f t="shared" si="91"/>
        <v>0</v>
      </c>
      <c r="CB138" s="11">
        <f t="shared" si="91"/>
        <v>0</v>
      </c>
      <c r="CC138" s="11">
        <f t="shared" si="91"/>
        <v>0</v>
      </c>
      <c r="CD138" s="11">
        <f t="shared" si="91"/>
        <v>0</v>
      </c>
      <c r="CE138" s="11">
        <f t="shared" si="91"/>
        <v>0</v>
      </c>
      <c r="CF138" s="11">
        <f t="shared" si="91"/>
        <v>0</v>
      </c>
      <c r="CG138" s="11">
        <f t="shared" si="91"/>
        <v>0</v>
      </c>
      <c r="CH138" s="11">
        <f t="shared" si="91"/>
        <v>0</v>
      </c>
      <c r="CI138" s="11">
        <f t="shared" si="91"/>
        <v>0</v>
      </c>
      <c r="CJ138" s="11">
        <f t="shared" si="91"/>
        <v>0</v>
      </c>
      <c r="CK138" s="11">
        <f t="shared" si="91"/>
        <v>0</v>
      </c>
      <c r="CL138" s="11">
        <f t="shared" si="91"/>
        <v>0</v>
      </c>
      <c r="CM138" s="11">
        <f t="shared" si="91"/>
        <v>0</v>
      </c>
      <c r="CN138" s="11">
        <f t="shared" si="91"/>
        <v>0</v>
      </c>
      <c r="CO138" s="11">
        <f t="shared" si="91"/>
        <v>0</v>
      </c>
      <c r="CP138" s="11">
        <f t="shared" si="91"/>
        <v>0</v>
      </c>
      <c r="CQ138" s="11">
        <f t="shared" si="91"/>
        <v>0</v>
      </c>
      <c r="CR138" s="11">
        <f t="shared" si="91"/>
        <v>0</v>
      </c>
      <c r="CS138" s="11">
        <f t="shared" si="91"/>
        <v>0</v>
      </c>
      <c r="CT138" s="11">
        <f t="shared" si="91"/>
        <v>0</v>
      </c>
      <c r="CU138" s="11">
        <f t="shared" si="91"/>
        <v>0</v>
      </c>
      <c r="CV138" s="11">
        <f t="shared" ref="CV138:DG138" si="92">CV$117*CV24</f>
        <v>0</v>
      </c>
      <c r="CW138" s="11">
        <f t="shared" si="92"/>
        <v>0</v>
      </c>
      <c r="CX138" s="11">
        <f t="shared" si="92"/>
        <v>0</v>
      </c>
      <c r="CY138" s="11">
        <f t="shared" si="92"/>
        <v>0</v>
      </c>
      <c r="CZ138" s="11">
        <f t="shared" si="92"/>
        <v>0</v>
      </c>
      <c r="DA138" s="11">
        <f t="shared" si="92"/>
        <v>0</v>
      </c>
      <c r="DB138" s="11">
        <f t="shared" si="92"/>
        <v>0</v>
      </c>
      <c r="DC138" s="11">
        <f t="shared" si="92"/>
        <v>0</v>
      </c>
      <c r="DD138" s="11">
        <f t="shared" si="92"/>
        <v>0</v>
      </c>
      <c r="DE138" s="11">
        <f t="shared" si="92"/>
        <v>0</v>
      </c>
      <c r="DF138" s="11">
        <f t="shared" si="92"/>
        <v>0</v>
      </c>
      <c r="DG138" s="11">
        <f t="shared" si="92"/>
        <v>0</v>
      </c>
      <c r="DH138" s="11">
        <f t="shared" si="8"/>
        <v>0</v>
      </c>
      <c r="DI138" s="240"/>
    </row>
    <row r="139" spans="2:113" x14ac:dyDescent="0.15">
      <c r="B139" s="10" t="s">
        <v>162</v>
      </c>
      <c r="C139" s="4" t="s">
        <v>1058</v>
      </c>
      <c r="D139" s="11">
        <f t="shared" ref="D139:AI139" si="93">D$117*D25</f>
        <v>0</v>
      </c>
      <c r="E139" s="11">
        <f t="shared" si="93"/>
        <v>0</v>
      </c>
      <c r="F139" s="11">
        <f t="shared" si="93"/>
        <v>0</v>
      </c>
      <c r="G139" s="11">
        <f t="shared" si="93"/>
        <v>0</v>
      </c>
      <c r="H139" s="11">
        <f t="shared" si="93"/>
        <v>0</v>
      </c>
      <c r="I139" s="11">
        <f t="shared" si="93"/>
        <v>0</v>
      </c>
      <c r="J139" s="11">
        <f t="shared" si="93"/>
        <v>0</v>
      </c>
      <c r="K139" s="11">
        <f t="shared" si="93"/>
        <v>0</v>
      </c>
      <c r="L139" s="11">
        <f t="shared" si="93"/>
        <v>0</v>
      </c>
      <c r="M139" s="11">
        <f t="shared" si="93"/>
        <v>0</v>
      </c>
      <c r="N139" s="11">
        <f t="shared" si="93"/>
        <v>0</v>
      </c>
      <c r="O139" s="11">
        <f t="shared" si="93"/>
        <v>0</v>
      </c>
      <c r="P139" s="11">
        <f t="shared" si="93"/>
        <v>0</v>
      </c>
      <c r="Q139" s="11">
        <f t="shared" si="93"/>
        <v>0</v>
      </c>
      <c r="R139" s="11">
        <f t="shared" si="93"/>
        <v>0</v>
      </c>
      <c r="S139" s="11">
        <f t="shared" si="93"/>
        <v>0</v>
      </c>
      <c r="T139" s="11">
        <f t="shared" si="93"/>
        <v>0</v>
      </c>
      <c r="U139" s="11">
        <f t="shared" si="93"/>
        <v>0</v>
      </c>
      <c r="V139" s="11">
        <f t="shared" si="93"/>
        <v>0</v>
      </c>
      <c r="W139" s="11">
        <f t="shared" si="93"/>
        <v>0</v>
      </c>
      <c r="X139" s="11">
        <f t="shared" si="93"/>
        <v>0</v>
      </c>
      <c r="Y139" s="11">
        <f t="shared" si="93"/>
        <v>0</v>
      </c>
      <c r="Z139" s="11">
        <f t="shared" si="93"/>
        <v>0</v>
      </c>
      <c r="AA139" s="11">
        <f t="shared" si="93"/>
        <v>0</v>
      </c>
      <c r="AB139" s="11">
        <f t="shared" si="93"/>
        <v>0</v>
      </c>
      <c r="AC139" s="11">
        <f t="shared" si="93"/>
        <v>0</v>
      </c>
      <c r="AD139" s="11">
        <f t="shared" si="93"/>
        <v>0</v>
      </c>
      <c r="AE139" s="11">
        <f t="shared" si="93"/>
        <v>0</v>
      </c>
      <c r="AF139" s="11">
        <f t="shared" si="93"/>
        <v>0</v>
      </c>
      <c r="AG139" s="11">
        <f t="shared" si="93"/>
        <v>0</v>
      </c>
      <c r="AH139" s="11">
        <f t="shared" si="93"/>
        <v>0</v>
      </c>
      <c r="AI139" s="11">
        <f t="shared" si="93"/>
        <v>0</v>
      </c>
      <c r="AJ139" s="11">
        <f t="shared" ref="AJ139:BO139" si="94">AJ$117*AJ25</f>
        <v>0</v>
      </c>
      <c r="AK139" s="11">
        <f t="shared" si="94"/>
        <v>0</v>
      </c>
      <c r="AL139" s="11">
        <f t="shared" si="94"/>
        <v>0</v>
      </c>
      <c r="AM139" s="11">
        <f t="shared" si="94"/>
        <v>0</v>
      </c>
      <c r="AN139" s="11">
        <f t="shared" si="94"/>
        <v>0</v>
      </c>
      <c r="AO139" s="11">
        <f t="shared" si="94"/>
        <v>0</v>
      </c>
      <c r="AP139" s="11">
        <f t="shared" si="94"/>
        <v>0</v>
      </c>
      <c r="AQ139" s="11">
        <f t="shared" si="94"/>
        <v>0</v>
      </c>
      <c r="AR139" s="11">
        <f t="shared" si="94"/>
        <v>0</v>
      </c>
      <c r="AS139" s="11">
        <f t="shared" si="94"/>
        <v>0</v>
      </c>
      <c r="AT139" s="11">
        <f t="shared" si="94"/>
        <v>0</v>
      </c>
      <c r="AU139" s="11">
        <f t="shared" si="94"/>
        <v>0</v>
      </c>
      <c r="AV139" s="11">
        <f t="shared" si="94"/>
        <v>0</v>
      </c>
      <c r="AW139" s="11">
        <f t="shared" si="94"/>
        <v>0</v>
      </c>
      <c r="AX139" s="11">
        <f t="shared" si="94"/>
        <v>0</v>
      </c>
      <c r="AY139" s="11">
        <f t="shared" si="94"/>
        <v>0</v>
      </c>
      <c r="AZ139" s="11">
        <f t="shared" si="94"/>
        <v>0</v>
      </c>
      <c r="BA139" s="11">
        <f t="shared" si="94"/>
        <v>0</v>
      </c>
      <c r="BB139" s="11">
        <f t="shared" si="94"/>
        <v>0</v>
      </c>
      <c r="BC139" s="11">
        <f t="shared" si="94"/>
        <v>0</v>
      </c>
      <c r="BD139" s="11">
        <f t="shared" si="94"/>
        <v>0</v>
      </c>
      <c r="BE139" s="11">
        <f t="shared" si="94"/>
        <v>0</v>
      </c>
      <c r="BF139" s="11">
        <f t="shared" si="94"/>
        <v>0</v>
      </c>
      <c r="BG139" s="11">
        <f t="shared" si="94"/>
        <v>0</v>
      </c>
      <c r="BH139" s="11">
        <f t="shared" si="94"/>
        <v>0</v>
      </c>
      <c r="BI139" s="11">
        <f t="shared" si="94"/>
        <v>0</v>
      </c>
      <c r="BJ139" s="11">
        <f t="shared" si="94"/>
        <v>0</v>
      </c>
      <c r="BK139" s="11">
        <f t="shared" si="94"/>
        <v>0</v>
      </c>
      <c r="BL139" s="11">
        <f t="shared" si="94"/>
        <v>0</v>
      </c>
      <c r="BM139" s="11">
        <f t="shared" si="94"/>
        <v>0</v>
      </c>
      <c r="BN139" s="11">
        <f t="shared" si="94"/>
        <v>0</v>
      </c>
      <c r="BO139" s="11">
        <f t="shared" si="94"/>
        <v>0</v>
      </c>
      <c r="BP139" s="11">
        <f t="shared" ref="BP139:CU139" si="95">BP$117*BP25</f>
        <v>0</v>
      </c>
      <c r="BQ139" s="11">
        <f t="shared" si="95"/>
        <v>0</v>
      </c>
      <c r="BR139" s="11">
        <f t="shared" si="95"/>
        <v>0</v>
      </c>
      <c r="BS139" s="11">
        <f t="shared" si="95"/>
        <v>0</v>
      </c>
      <c r="BT139" s="11">
        <f t="shared" si="95"/>
        <v>0</v>
      </c>
      <c r="BU139" s="11">
        <f t="shared" si="95"/>
        <v>0</v>
      </c>
      <c r="BV139" s="11">
        <f t="shared" si="95"/>
        <v>0</v>
      </c>
      <c r="BW139" s="11">
        <f t="shared" si="95"/>
        <v>0</v>
      </c>
      <c r="BX139" s="11">
        <f t="shared" si="95"/>
        <v>0</v>
      </c>
      <c r="BY139" s="11">
        <f t="shared" si="95"/>
        <v>0</v>
      </c>
      <c r="BZ139" s="11">
        <f t="shared" si="95"/>
        <v>0</v>
      </c>
      <c r="CA139" s="11">
        <f t="shared" si="95"/>
        <v>0</v>
      </c>
      <c r="CB139" s="11">
        <f t="shared" si="95"/>
        <v>0</v>
      </c>
      <c r="CC139" s="11">
        <f t="shared" si="95"/>
        <v>0</v>
      </c>
      <c r="CD139" s="11">
        <f t="shared" si="95"/>
        <v>0</v>
      </c>
      <c r="CE139" s="11">
        <f t="shared" si="95"/>
        <v>0</v>
      </c>
      <c r="CF139" s="11">
        <f t="shared" si="95"/>
        <v>0</v>
      </c>
      <c r="CG139" s="11">
        <f t="shared" si="95"/>
        <v>0</v>
      </c>
      <c r="CH139" s="11">
        <f t="shared" si="95"/>
        <v>0</v>
      </c>
      <c r="CI139" s="11">
        <f t="shared" si="95"/>
        <v>0</v>
      </c>
      <c r="CJ139" s="11">
        <f t="shared" si="95"/>
        <v>0</v>
      </c>
      <c r="CK139" s="11">
        <f t="shared" si="95"/>
        <v>0</v>
      </c>
      <c r="CL139" s="11">
        <f t="shared" si="95"/>
        <v>0</v>
      </c>
      <c r="CM139" s="11">
        <f t="shared" si="95"/>
        <v>0</v>
      </c>
      <c r="CN139" s="11">
        <f t="shared" si="95"/>
        <v>0</v>
      </c>
      <c r="CO139" s="11">
        <f t="shared" si="95"/>
        <v>0</v>
      </c>
      <c r="CP139" s="11">
        <f t="shared" si="95"/>
        <v>0</v>
      </c>
      <c r="CQ139" s="11">
        <f t="shared" si="95"/>
        <v>0</v>
      </c>
      <c r="CR139" s="11">
        <f t="shared" si="95"/>
        <v>0</v>
      </c>
      <c r="CS139" s="11">
        <f t="shared" si="95"/>
        <v>0</v>
      </c>
      <c r="CT139" s="11">
        <f t="shared" si="95"/>
        <v>0</v>
      </c>
      <c r="CU139" s="11">
        <f t="shared" si="95"/>
        <v>0</v>
      </c>
      <c r="CV139" s="11">
        <f t="shared" ref="CV139:DG139" si="96">CV$117*CV25</f>
        <v>0</v>
      </c>
      <c r="CW139" s="11">
        <f t="shared" si="96"/>
        <v>0</v>
      </c>
      <c r="CX139" s="11">
        <f t="shared" si="96"/>
        <v>0</v>
      </c>
      <c r="CY139" s="11">
        <f t="shared" si="96"/>
        <v>0</v>
      </c>
      <c r="CZ139" s="11">
        <f t="shared" si="96"/>
        <v>0</v>
      </c>
      <c r="DA139" s="11">
        <f t="shared" si="96"/>
        <v>0</v>
      </c>
      <c r="DB139" s="11">
        <f t="shared" si="96"/>
        <v>0</v>
      </c>
      <c r="DC139" s="11">
        <f t="shared" si="96"/>
        <v>0</v>
      </c>
      <c r="DD139" s="11">
        <f t="shared" si="96"/>
        <v>0</v>
      </c>
      <c r="DE139" s="11">
        <f t="shared" si="96"/>
        <v>0</v>
      </c>
      <c r="DF139" s="11">
        <f t="shared" si="96"/>
        <v>0</v>
      </c>
      <c r="DG139" s="11">
        <f t="shared" si="96"/>
        <v>0</v>
      </c>
      <c r="DH139" s="11">
        <f t="shared" si="8"/>
        <v>0</v>
      </c>
      <c r="DI139" s="240"/>
    </row>
    <row r="140" spans="2:113" x14ac:dyDescent="0.15">
      <c r="B140" s="10" t="s">
        <v>164</v>
      </c>
      <c r="C140" s="4" t="s">
        <v>907</v>
      </c>
      <c r="D140" s="11">
        <f t="shared" ref="D140:AI140" si="97">D$117*D26</f>
        <v>0</v>
      </c>
      <c r="E140" s="11">
        <f t="shared" si="97"/>
        <v>0</v>
      </c>
      <c r="F140" s="11">
        <f t="shared" si="97"/>
        <v>0</v>
      </c>
      <c r="G140" s="11">
        <f t="shared" si="97"/>
        <v>0</v>
      </c>
      <c r="H140" s="11">
        <f t="shared" si="97"/>
        <v>0</v>
      </c>
      <c r="I140" s="11">
        <f t="shared" si="97"/>
        <v>0</v>
      </c>
      <c r="J140" s="11">
        <f t="shared" si="97"/>
        <v>0</v>
      </c>
      <c r="K140" s="11">
        <f t="shared" si="97"/>
        <v>0</v>
      </c>
      <c r="L140" s="11">
        <f t="shared" si="97"/>
        <v>0</v>
      </c>
      <c r="M140" s="11">
        <f t="shared" si="97"/>
        <v>0</v>
      </c>
      <c r="N140" s="11">
        <f t="shared" si="97"/>
        <v>0</v>
      </c>
      <c r="O140" s="11">
        <f t="shared" si="97"/>
        <v>0</v>
      </c>
      <c r="P140" s="11">
        <f t="shared" si="97"/>
        <v>0</v>
      </c>
      <c r="Q140" s="11">
        <f t="shared" si="97"/>
        <v>0</v>
      </c>
      <c r="R140" s="11">
        <f t="shared" si="97"/>
        <v>0</v>
      </c>
      <c r="S140" s="11">
        <f t="shared" si="97"/>
        <v>0</v>
      </c>
      <c r="T140" s="11">
        <f t="shared" si="97"/>
        <v>0</v>
      </c>
      <c r="U140" s="11">
        <f t="shared" si="97"/>
        <v>0</v>
      </c>
      <c r="V140" s="11">
        <f t="shared" si="97"/>
        <v>0</v>
      </c>
      <c r="W140" s="11">
        <f t="shared" si="97"/>
        <v>0</v>
      </c>
      <c r="X140" s="11">
        <f t="shared" si="97"/>
        <v>0</v>
      </c>
      <c r="Y140" s="11">
        <f t="shared" si="97"/>
        <v>0</v>
      </c>
      <c r="Z140" s="11">
        <f t="shared" si="97"/>
        <v>0</v>
      </c>
      <c r="AA140" s="11">
        <f t="shared" si="97"/>
        <v>0</v>
      </c>
      <c r="AB140" s="11">
        <f t="shared" si="97"/>
        <v>0</v>
      </c>
      <c r="AC140" s="11">
        <f t="shared" si="97"/>
        <v>0</v>
      </c>
      <c r="AD140" s="11">
        <f t="shared" si="97"/>
        <v>0</v>
      </c>
      <c r="AE140" s="11">
        <f t="shared" si="97"/>
        <v>0</v>
      </c>
      <c r="AF140" s="11">
        <f t="shared" si="97"/>
        <v>0</v>
      </c>
      <c r="AG140" s="11">
        <f t="shared" si="97"/>
        <v>0</v>
      </c>
      <c r="AH140" s="11">
        <f t="shared" si="97"/>
        <v>0</v>
      </c>
      <c r="AI140" s="11">
        <f t="shared" si="97"/>
        <v>0</v>
      </c>
      <c r="AJ140" s="11">
        <f t="shared" ref="AJ140:BO140" si="98">AJ$117*AJ26</f>
        <v>0</v>
      </c>
      <c r="AK140" s="11">
        <f t="shared" si="98"/>
        <v>0</v>
      </c>
      <c r="AL140" s="11">
        <f t="shared" si="98"/>
        <v>0</v>
      </c>
      <c r="AM140" s="11">
        <f t="shared" si="98"/>
        <v>0</v>
      </c>
      <c r="AN140" s="11">
        <f t="shared" si="98"/>
        <v>0</v>
      </c>
      <c r="AO140" s="11">
        <f t="shared" si="98"/>
        <v>0</v>
      </c>
      <c r="AP140" s="11">
        <f t="shared" si="98"/>
        <v>0</v>
      </c>
      <c r="AQ140" s="11">
        <f t="shared" si="98"/>
        <v>0</v>
      </c>
      <c r="AR140" s="11">
        <f t="shared" si="98"/>
        <v>0</v>
      </c>
      <c r="AS140" s="11">
        <f t="shared" si="98"/>
        <v>0</v>
      </c>
      <c r="AT140" s="11">
        <f t="shared" si="98"/>
        <v>0</v>
      </c>
      <c r="AU140" s="11">
        <f t="shared" si="98"/>
        <v>0</v>
      </c>
      <c r="AV140" s="11">
        <f t="shared" si="98"/>
        <v>0</v>
      </c>
      <c r="AW140" s="11">
        <f t="shared" si="98"/>
        <v>0</v>
      </c>
      <c r="AX140" s="11">
        <f t="shared" si="98"/>
        <v>0</v>
      </c>
      <c r="AY140" s="11">
        <f t="shared" si="98"/>
        <v>0</v>
      </c>
      <c r="AZ140" s="11">
        <f t="shared" si="98"/>
        <v>0</v>
      </c>
      <c r="BA140" s="11">
        <f t="shared" si="98"/>
        <v>0</v>
      </c>
      <c r="BB140" s="11">
        <f t="shared" si="98"/>
        <v>0</v>
      </c>
      <c r="BC140" s="11">
        <f t="shared" si="98"/>
        <v>0</v>
      </c>
      <c r="BD140" s="11">
        <f t="shared" si="98"/>
        <v>0</v>
      </c>
      <c r="BE140" s="11">
        <f t="shared" si="98"/>
        <v>0</v>
      </c>
      <c r="BF140" s="11">
        <f t="shared" si="98"/>
        <v>0</v>
      </c>
      <c r="BG140" s="11">
        <f t="shared" si="98"/>
        <v>0</v>
      </c>
      <c r="BH140" s="11">
        <f t="shared" si="98"/>
        <v>0</v>
      </c>
      <c r="BI140" s="11">
        <f t="shared" si="98"/>
        <v>0</v>
      </c>
      <c r="BJ140" s="11">
        <f t="shared" si="98"/>
        <v>0</v>
      </c>
      <c r="BK140" s="11">
        <f t="shared" si="98"/>
        <v>0</v>
      </c>
      <c r="BL140" s="11">
        <f t="shared" si="98"/>
        <v>0</v>
      </c>
      <c r="BM140" s="11">
        <f t="shared" si="98"/>
        <v>0</v>
      </c>
      <c r="BN140" s="11">
        <f t="shared" si="98"/>
        <v>0</v>
      </c>
      <c r="BO140" s="11">
        <f t="shared" si="98"/>
        <v>0</v>
      </c>
      <c r="BP140" s="11">
        <f t="shared" ref="BP140:CU140" si="99">BP$117*BP26</f>
        <v>0</v>
      </c>
      <c r="BQ140" s="11">
        <f t="shared" si="99"/>
        <v>0</v>
      </c>
      <c r="BR140" s="11">
        <f t="shared" si="99"/>
        <v>0</v>
      </c>
      <c r="BS140" s="11">
        <f t="shared" si="99"/>
        <v>0</v>
      </c>
      <c r="BT140" s="11">
        <f t="shared" si="99"/>
        <v>0</v>
      </c>
      <c r="BU140" s="11">
        <f t="shared" si="99"/>
        <v>0</v>
      </c>
      <c r="BV140" s="11">
        <f t="shared" si="99"/>
        <v>0</v>
      </c>
      <c r="BW140" s="11">
        <f t="shared" si="99"/>
        <v>0</v>
      </c>
      <c r="BX140" s="11">
        <f t="shared" si="99"/>
        <v>0</v>
      </c>
      <c r="BY140" s="11">
        <f t="shared" si="99"/>
        <v>0</v>
      </c>
      <c r="BZ140" s="11">
        <f t="shared" si="99"/>
        <v>0</v>
      </c>
      <c r="CA140" s="11">
        <f t="shared" si="99"/>
        <v>0</v>
      </c>
      <c r="CB140" s="11">
        <f t="shared" si="99"/>
        <v>0</v>
      </c>
      <c r="CC140" s="11">
        <f t="shared" si="99"/>
        <v>0</v>
      </c>
      <c r="CD140" s="11">
        <f t="shared" si="99"/>
        <v>0</v>
      </c>
      <c r="CE140" s="11">
        <f t="shared" si="99"/>
        <v>0</v>
      </c>
      <c r="CF140" s="11">
        <f t="shared" si="99"/>
        <v>0</v>
      </c>
      <c r="CG140" s="11">
        <f t="shared" si="99"/>
        <v>0</v>
      </c>
      <c r="CH140" s="11">
        <f t="shared" si="99"/>
        <v>0</v>
      </c>
      <c r="CI140" s="11">
        <f t="shared" si="99"/>
        <v>0</v>
      </c>
      <c r="CJ140" s="11">
        <f t="shared" si="99"/>
        <v>0</v>
      </c>
      <c r="CK140" s="11">
        <f t="shared" si="99"/>
        <v>0</v>
      </c>
      <c r="CL140" s="11">
        <f t="shared" si="99"/>
        <v>0</v>
      </c>
      <c r="CM140" s="11">
        <f t="shared" si="99"/>
        <v>0</v>
      </c>
      <c r="CN140" s="11">
        <f t="shared" si="99"/>
        <v>0</v>
      </c>
      <c r="CO140" s="11">
        <f t="shared" si="99"/>
        <v>0</v>
      </c>
      <c r="CP140" s="11">
        <f t="shared" si="99"/>
        <v>0</v>
      </c>
      <c r="CQ140" s="11">
        <f t="shared" si="99"/>
        <v>0</v>
      </c>
      <c r="CR140" s="11">
        <f t="shared" si="99"/>
        <v>0</v>
      </c>
      <c r="CS140" s="11">
        <f t="shared" si="99"/>
        <v>0</v>
      </c>
      <c r="CT140" s="11">
        <f t="shared" si="99"/>
        <v>0</v>
      </c>
      <c r="CU140" s="11">
        <f t="shared" si="99"/>
        <v>0</v>
      </c>
      <c r="CV140" s="11">
        <f t="shared" ref="CV140:DG140" si="100">CV$117*CV26</f>
        <v>0</v>
      </c>
      <c r="CW140" s="11">
        <f t="shared" si="100"/>
        <v>0</v>
      </c>
      <c r="CX140" s="11">
        <f t="shared" si="100"/>
        <v>0</v>
      </c>
      <c r="CY140" s="11">
        <f t="shared" si="100"/>
        <v>0</v>
      </c>
      <c r="CZ140" s="11">
        <f t="shared" si="100"/>
        <v>0</v>
      </c>
      <c r="DA140" s="11">
        <f t="shared" si="100"/>
        <v>0</v>
      </c>
      <c r="DB140" s="11">
        <f t="shared" si="100"/>
        <v>0</v>
      </c>
      <c r="DC140" s="11">
        <f t="shared" si="100"/>
        <v>0</v>
      </c>
      <c r="DD140" s="11">
        <f t="shared" si="100"/>
        <v>0</v>
      </c>
      <c r="DE140" s="11">
        <f t="shared" si="100"/>
        <v>0</v>
      </c>
      <c r="DF140" s="11">
        <f t="shared" si="100"/>
        <v>0</v>
      </c>
      <c r="DG140" s="11">
        <f t="shared" si="100"/>
        <v>0</v>
      </c>
      <c r="DH140" s="11">
        <f t="shared" si="8"/>
        <v>0</v>
      </c>
      <c r="DI140" s="240"/>
    </row>
    <row r="141" spans="2:113" x14ac:dyDescent="0.15">
      <c r="B141" s="10" t="s">
        <v>165</v>
      </c>
      <c r="C141" s="4" t="s">
        <v>908</v>
      </c>
      <c r="D141" s="11">
        <f t="shared" ref="D141:AI141" si="101">D$117*D27</f>
        <v>0</v>
      </c>
      <c r="E141" s="11">
        <f t="shared" si="101"/>
        <v>0</v>
      </c>
      <c r="F141" s="11">
        <f t="shared" si="101"/>
        <v>0</v>
      </c>
      <c r="G141" s="11">
        <f t="shared" si="101"/>
        <v>0</v>
      </c>
      <c r="H141" s="11">
        <f t="shared" si="101"/>
        <v>0</v>
      </c>
      <c r="I141" s="11">
        <f t="shared" si="101"/>
        <v>0</v>
      </c>
      <c r="J141" s="11">
        <f t="shared" si="101"/>
        <v>0</v>
      </c>
      <c r="K141" s="11">
        <f t="shared" si="101"/>
        <v>0</v>
      </c>
      <c r="L141" s="11">
        <f t="shared" si="101"/>
        <v>0</v>
      </c>
      <c r="M141" s="11">
        <f t="shared" si="101"/>
        <v>0</v>
      </c>
      <c r="N141" s="11">
        <f t="shared" si="101"/>
        <v>0</v>
      </c>
      <c r="O141" s="11">
        <f t="shared" si="101"/>
        <v>0</v>
      </c>
      <c r="P141" s="11">
        <f t="shared" si="101"/>
        <v>0</v>
      </c>
      <c r="Q141" s="11">
        <f t="shared" si="101"/>
        <v>0</v>
      </c>
      <c r="R141" s="11">
        <f t="shared" si="101"/>
        <v>0</v>
      </c>
      <c r="S141" s="11">
        <f t="shared" si="101"/>
        <v>0</v>
      </c>
      <c r="T141" s="11">
        <f t="shared" si="101"/>
        <v>0</v>
      </c>
      <c r="U141" s="11">
        <f t="shared" si="101"/>
        <v>0</v>
      </c>
      <c r="V141" s="11">
        <f t="shared" si="101"/>
        <v>0</v>
      </c>
      <c r="W141" s="11">
        <f t="shared" si="101"/>
        <v>0</v>
      </c>
      <c r="X141" s="11">
        <f t="shared" si="101"/>
        <v>0</v>
      </c>
      <c r="Y141" s="11">
        <f t="shared" si="101"/>
        <v>0</v>
      </c>
      <c r="Z141" s="11">
        <f t="shared" si="101"/>
        <v>0</v>
      </c>
      <c r="AA141" s="11">
        <f t="shared" si="101"/>
        <v>0</v>
      </c>
      <c r="AB141" s="11">
        <f t="shared" si="101"/>
        <v>0</v>
      </c>
      <c r="AC141" s="11">
        <f t="shared" si="101"/>
        <v>0</v>
      </c>
      <c r="AD141" s="11">
        <f t="shared" si="101"/>
        <v>0</v>
      </c>
      <c r="AE141" s="11">
        <f t="shared" si="101"/>
        <v>0</v>
      </c>
      <c r="AF141" s="11">
        <f t="shared" si="101"/>
        <v>0</v>
      </c>
      <c r="AG141" s="11">
        <f t="shared" si="101"/>
        <v>0</v>
      </c>
      <c r="AH141" s="11">
        <f t="shared" si="101"/>
        <v>0</v>
      </c>
      <c r="AI141" s="11">
        <f t="shared" si="101"/>
        <v>0</v>
      </c>
      <c r="AJ141" s="11">
        <f t="shared" ref="AJ141:BO141" si="102">AJ$117*AJ27</f>
        <v>0</v>
      </c>
      <c r="AK141" s="11">
        <f t="shared" si="102"/>
        <v>0</v>
      </c>
      <c r="AL141" s="11">
        <f t="shared" si="102"/>
        <v>0</v>
      </c>
      <c r="AM141" s="11">
        <f t="shared" si="102"/>
        <v>0</v>
      </c>
      <c r="AN141" s="11">
        <f t="shared" si="102"/>
        <v>0</v>
      </c>
      <c r="AO141" s="11">
        <f t="shared" si="102"/>
        <v>0</v>
      </c>
      <c r="AP141" s="11">
        <f t="shared" si="102"/>
        <v>0</v>
      </c>
      <c r="AQ141" s="11">
        <f t="shared" si="102"/>
        <v>0</v>
      </c>
      <c r="AR141" s="11">
        <f t="shared" si="102"/>
        <v>0</v>
      </c>
      <c r="AS141" s="11">
        <f t="shared" si="102"/>
        <v>0</v>
      </c>
      <c r="AT141" s="11">
        <f t="shared" si="102"/>
        <v>0</v>
      </c>
      <c r="AU141" s="11">
        <f t="shared" si="102"/>
        <v>0</v>
      </c>
      <c r="AV141" s="11">
        <f t="shared" si="102"/>
        <v>0</v>
      </c>
      <c r="AW141" s="11">
        <f t="shared" si="102"/>
        <v>0</v>
      </c>
      <c r="AX141" s="11">
        <f t="shared" si="102"/>
        <v>0</v>
      </c>
      <c r="AY141" s="11">
        <f t="shared" si="102"/>
        <v>0</v>
      </c>
      <c r="AZ141" s="11">
        <f t="shared" si="102"/>
        <v>0</v>
      </c>
      <c r="BA141" s="11">
        <f t="shared" si="102"/>
        <v>0</v>
      </c>
      <c r="BB141" s="11">
        <f t="shared" si="102"/>
        <v>0</v>
      </c>
      <c r="BC141" s="11">
        <f t="shared" si="102"/>
        <v>0</v>
      </c>
      <c r="BD141" s="11">
        <f t="shared" si="102"/>
        <v>0</v>
      </c>
      <c r="BE141" s="11">
        <f t="shared" si="102"/>
        <v>0</v>
      </c>
      <c r="BF141" s="11">
        <f t="shared" si="102"/>
        <v>0</v>
      </c>
      <c r="BG141" s="11">
        <f t="shared" si="102"/>
        <v>0</v>
      </c>
      <c r="BH141" s="11">
        <f t="shared" si="102"/>
        <v>0</v>
      </c>
      <c r="BI141" s="11">
        <f t="shared" si="102"/>
        <v>0</v>
      </c>
      <c r="BJ141" s="11">
        <f t="shared" si="102"/>
        <v>0</v>
      </c>
      <c r="BK141" s="11">
        <f t="shared" si="102"/>
        <v>0</v>
      </c>
      <c r="BL141" s="11">
        <f t="shared" si="102"/>
        <v>0</v>
      </c>
      <c r="BM141" s="11">
        <f t="shared" si="102"/>
        <v>0</v>
      </c>
      <c r="BN141" s="11">
        <f t="shared" si="102"/>
        <v>0</v>
      </c>
      <c r="BO141" s="11">
        <f t="shared" si="102"/>
        <v>0</v>
      </c>
      <c r="BP141" s="11">
        <f t="shared" ref="BP141:CU141" si="103">BP$117*BP27</f>
        <v>0</v>
      </c>
      <c r="BQ141" s="11">
        <f t="shared" si="103"/>
        <v>0</v>
      </c>
      <c r="BR141" s="11">
        <f t="shared" si="103"/>
        <v>0</v>
      </c>
      <c r="BS141" s="11">
        <f t="shared" si="103"/>
        <v>0</v>
      </c>
      <c r="BT141" s="11">
        <f t="shared" si="103"/>
        <v>0</v>
      </c>
      <c r="BU141" s="11">
        <f t="shared" si="103"/>
        <v>0</v>
      </c>
      <c r="BV141" s="11">
        <f t="shared" si="103"/>
        <v>0</v>
      </c>
      <c r="BW141" s="11">
        <f t="shared" si="103"/>
        <v>0</v>
      </c>
      <c r="BX141" s="11">
        <f t="shared" si="103"/>
        <v>0</v>
      </c>
      <c r="BY141" s="11">
        <f t="shared" si="103"/>
        <v>0</v>
      </c>
      <c r="BZ141" s="11">
        <f t="shared" si="103"/>
        <v>0</v>
      </c>
      <c r="CA141" s="11">
        <f t="shared" si="103"/>
        <v>0</v>
      </c>
      <c r="CB141" s="11">
        <f t="shared" si="103"/>
        <v>0</v>
      </c>
      <c r="CC141" s="11">
        <f t="shared" si="103"/>
        <v>0</v>
      </c>
      <c r="CD141" s="11">
        <f t="shared" si="103"/>
        <v>0</v>
      </c>
      <c r="CE141" s="11">
        <f t="shared" si="103"/>
        <v>0</v>
      </c>
      <c r="CF141" s="11">
        <f t="shared" si="103"/>
        <v>0</v>
      </c>
      <c r="CG141" s="11">
        <f t="shared" si="103"/>
        <v>0</v>
      </c>
      <c r="CH141" s="11">
        <f t="shared" si="103"/>
        <v>0</v>
      </c>
      <c r="CI141" s="11">
        <f t="shared" si="103"/>
        <v>0</v>
      </c>
      <c r="CJ141" s="11">
        <f t="shared" si="103"/>
        <v>0</v>
      </c>
      <c r="CK141" s="11">
        <f t="shared" si="103"/>
        <v>0</v>
      </c>
      <c r="CL141" s="11">
        <f t="shared" si="103"/>
        <v>0</v>
      </c>
      <c r="CM141" s="11">
        <f t="shared" si="103"/>
        <v>0</v>
      </c>
      <c r="CN141" s="11">
        <f t="shared" si="103"/>
        <v>0</v>
      </c>
      <c r="CO141" s="11">
        <f t="shared" si="103"/>
        <v>0</v>
      </c>
      <c r="CP141" s="11">
        <f t="shared" si="103"/>
        <v>0</v>
      </c>
      <c r="CQ141" s="11">
        <f t="shared" si="103"/>
        <v>0</v>
      </c>
      <c r="CR141" s="11">
        <f t="shared" si="103"/>
        <v>0</v>
      </c>
      <c r="CS141" s="11">
        <f t="shared" si="103"/>
        <v>0</v>
      </c>
      <c r="CT141" s="11">
        <f t="shared" si="103"/>
        <v>0</v>
      </c>
      <c r="CU141" s="11">
        <f t="shared" si="103"/>
        <v>0</v>
      </c>
      <c r="CV141" s="11">
        <f t="shared" ref="CV141:DG141" si="104">CV$117*CV27</f>
        <v>0</v>
      </c>
      <c r="CW141" s="11">
        <f t="shared" si="104"/>
        <v>0</v>
      </c>
      <c r="CX141" s="11">
        <f t="shared" si="104"/>
        <v>0</v>
      </c>
      <c r="CY141" s="11">
        <f t="shared" si="104"/>
        <v>0</v>
      </c>
      <c r="CZ141" s="11">
        <f t="shared" si="104"/>
        <v>0</v>
      </c>
      <c r="DA141" s="11">
        <f t="shared" si="104"/>
        <v>0</v>
      </c>
      <c r="DB141" s="11">
        <f t="shared" si="104"/>
        <v>0</v>
      </c>
      <c r="DC141" s="11">
        <f t="shared" si="104"/>
        <v>0</v>
      </c>
      <c r="DD141" s="11">
        <f t="shared" si="104"/>
        <v>0</v>
      </c>
      <c r="DE141" s="11">
        <f t="shared" si="104"/>
        <v>0</v>
      </c>
      <c r="DF141" s="11">
        <f t="shared" si="104"/>
        <v>0</v>
      </c>
      <c r="DG141" s="11">
        <f t="shared" si="104"/>
        <v>0</v>
      </c>
      <c r="DH141" s="11">
        <f t="shared" si="8"/>
        <v>0</v>
      </c>
      <c r="DI141" s="240"/>
    </row>
    <row r="142" spans="2:113" x14ac:dyDescent="0.15">
      <c r="B142" s="10" t="s">
        <v>166</v>
      </c>
      <c r="C142" s="4" t="s">
        <v>909</v>
      </c>
      <c r="D142" s="11">
        <f t="shared" ref="D142:AI142" si="105">D$117*D28</f>
        <v>0</v>
      </c>
      <c r="E142" s="11">
        <f t="shared" si="105"/>
        <v>0</v>
      </c>
      <c r="F142" s="11">
        <f t="shared" si="105"/>
        <v>0</v>
      </c>
      <c r="G142" s="11">
        <f t="shared" si="105"/>
        <v>0</v>
      </c>
      <c r="H142" s="11">
        <f t="shared" si="105"/>
        <v>0</v>
      </c>
      <c r="I142" s="11">
        <f t="shared" si="105"/>
        <v>0</v>
      </c>
      <c r="J142" s="11">
        <f t="shared" si="105"/>
        <v>0</v>
      </c>
      <c r="K142" s="11">
        <f t="shared" si="105"/>
        <v>0</v>
      </c>
      <c r="L142" s="11">
        <f t="shared" si="105"/>
        <v>0</v>
      </c>
      <c r="M142" s="11">
        <f t="shared" si="105"/>
        <v>0</v>
      </c>
      <c r="N142" s="11">
        <f t="shared" si="105"/>
        <v>0</v>
      </c>
      <c r="O142" s="11">
        <f t="shared" si="105"/>
        <v>0</v>
      </c>
      <c r="P142" s="11">
        <f t="shared" si="105"/>
        <v>0</v>
      </c>
      <c r="Q142" s="11">
        <f t="shared" si="105"/>
        <v>0</v>
      </c>
      <c r="R142" s="11">
        <f t="shared" si="105"/>
        <v>0</v>
      </c>
      <c r="S142" s="11">
        <f t="shared" si="105"/>
        <v>0</v>
      </c>
      <c r="T142" s="11">
        <f t="shared" si="105"/>
        <v>0</v>
      </c>
      <c r="U142" s="11">
        <f t="shared" si="105"/>
        <v>0</v>
      </c>
      <c r="V142" s="11">
        <f t="shared" si="105"/>
        <v>0</v>
      </c>
      <c r="W142" s="11">
        <f t="shared" si="105"/>
        <v>0</v>
      </c>
      <c r="X142" s="11">
        <f t="shared" si="105"/>
        <v>0</v>
      </c>
      <c r="Y142" s="11">
        <f t="shared" si="105"/>
        <v>0</v>
      </c>
      <c r="Z142" s="11">
        <f t="shared" si="105"/>
        <v>0</v>
      </c>
      <c r="AA142" s="11">
        <f t="shared" si="105"/>
        <v>0</v>
      </c>
      <c r="AB142" s="11">
        <f t="shared" si="105"/>
        <v>0</v>
      </c>
      <c r="AC142" s="11">
        <f t="shared" si="105"/>
        <v>0</v>
      </c>
      <c r="AD142" s="11">
        <f t="shared" si="105"/>
        <v>0</v>
      </c>
      <c r="AE142" s="11">
        <f t="shared" si="105"/>
        <v>0</v>
      </c>
      <c r="AF142" s="11">
        <f t="shared" si="105"/>
        <v>0</v>
      </c>
      <c r="AG142" s="11">
        <f t="shared" si="105"/>
        <v>0</v>
      </c>
      <c r="AH142" s="11">
        <f t="shared" si="105"/>
        <v>0</v>
      </c>
      <c r="AI142" s="11">
        <f t="shared" si="105"/>
        <v>0</v>
      </c>
      <c r="AJ142" s="11">
        <f t="shared" ref="AJ142:BO142" si="106">AJ$117*AJ28</f>
        <v>0</v>
      </c>
      <c r="AK142" s="11">
        <f t="shared" si="106"/>
        <v>0</v>
      </c>
      <c r="AL142" s="11">
        <f t="shared" si="106"/>
        <v>0</v>
      </c>
      <c r="AM142" s="11">
        <f t="shared" si="106"/>
        <v>0</v>
      </c>
      <c r="AN142" s="11">
        <f t="shared" si="106"/>
        <v>0</v>
      </c>
      <c r="AO142" s="11">
        <f t="shared" si="106"/>
        <v>0</v>
      </c>
      <c r="AP142" s="11">
        <f t="shared" si="106"/>
        <v>0</v>
      </c>
      <c r="AQ142" s="11">
        <f t="shared" si="106"/>
        <v>0</v>
      </c>
      <c r="AR142" s="11">
        <f t="shared" si="106"/>
        <v>0</v>
      </c>
      <c r="AS142" s="11">
        <f t="shared" si="106"/>
        <v>0</v>
      </c>
      <c r="AT142" s="11">
        <f t="shared" si="106"/>
        <v>0</v>
      </c>
      <c r="AU142" s="11">
        <f t="shared" si="106"/>
        <v>0</v>
      </c>
      <c r="AV142" s="11">
        <f t="shared" si="106"/>
        <v>0</v>
      </c>
      <c r="AW142" s="11">
        <f t="shared" si="106"/>
        <v>0</v>
      </c>
      <c r="AX142" s="11">
        <f t="shared" si="106"/>
        <v>0</v>
      </c>
      <c r="AY142" s="11">
        <f t="shared" si="106"/>
        <v>0</v>
      </c>
      <c r="AZ142" s="11">
        <f t="shared" si="106"/>
        <v>0</v>
      </c>
      <c r="BA142" s="11">
        <f t="shared" si="106"/>
        <v>0</v>
      </c>
      <c r="BB142" s="11">
        <f t="shared" si="106"/>
        <v>0</v>
      </c>
      <c r="BC142" s="11">
        <f t="shared" si="106"/>
        <v>0</v>
      </c>
      <c r="BD142" s="11">
        <f t="shared" si="106"/>
        <v>0</v>
      </c>
      <c r="BE142" s="11">
        <f t="shared" si="106"/>
        <v>0</v>
      </c>
      <c r="BF142" s="11">
        <f t="shared" si="106"/>
        <v>0</v>
      </c>
      <c r="BG142" s="11">
        <f t="shared" si="106"/>
        <v>0</v>
      </c>
      <c r="BH142" s="11">
        <f t="shared" si="106"/>
        <v>0</v>
      </c>
      <c r="BI142" s="11">
        <f t="shared" si="106"/>
        <v>0</v>
      </c>
      <c r="BJ142" s="11">
        <f t="shared" si="106"/>
        <v>0</v>
      </c>
      <c r="BK142" s="11">
        <f t="shared" si="106"/>
        <v>0</v>
      </c>
      <c r="BL142" s="11">
        <f t="shared" si="106"/>
        <v>0</v>
      </c>
      <c r="BM142" s="11">
        <f t="shared" si="106"/>
        <v>0</v>
      </c>
      <c r="BN142" s="11">
        <f t="shared" si="106"/>
        <v>0</v>
      </c>
      <c r="BO142" s="11">
        <f t="shared" si="106"/>
        <v>0</v>
      </c>
      <c r="BP142" s="11">
        <f t="shared" ref="BP142:CU142" si="107">BP$117*BP28</f>
        <v>0</v>
      </c>
      <c r="BQ142" s="11">
        <f t="shared" si="107"/>
        <v>0</v>
      </c>
      <c r="BR142" s="11">
        <f t="shared" si="107"/>
        <v>0</v>
      </c>
      <c r="BS142" s="11">
        <f t="shared" si="107"/>
        <v>0</v>
      </c>
      <c r="BT142" s="11">
        <f t="shared" si="107"/>
        <v>0</v>
      </c>
      <c r="BU142" s="11">
        <f t="shared" si="107"/>
        <v>0</v>
      </c>
      <c r="BV142" s="11">
        <f t="shared" si="107"/>
        <v>0</v>
      </c>
      <c r="BW142" s="11">
        <f t="shared" si="107"/>
        <v>0</v>
      </c>
      <c r="BX142" s="11">
        <f t="shared" si="107"/>
        <v>0</v>
      </c>
      <c r="BY142" s="11">
        <f t="shared" si="107"/>
        <v>0</v>
      </c>
      <c r="BZ142" s="11">
        <f t="shared" si="107"/>
        <v>0</v>
      </c>
      <c r="CA142" s="11">
        <f t="shared" si="107"/>
        <v>0</v>
      </c>
      <c r="CB142" s="11">
        <f t="shared" si="107"/>
        <v>0</v>
      </c>
      <c r="CC142" s="11">
        <f t="shared" si="107"/>
        <v>0</v>
      </c>
      <c r="CD142" s="11">
        <f t="shared" si="107"/>
        <v>0</v>
      </c>
      <c r="CE142" s="11">
        <f t="shared" si="107"/>
        <v>0</v>
      </c>
      <c r="CF142" s="11">
        <f t="shared" si="107"/>
        <v>0</v>
      </c>
      <c r="CG142" s="11">
        <f t="shared" si="107"/>
        <v>0</v>
      </c>
      <c r="CH142" s="11">
        <f t="shared" si="107"/>
        <v>0</v>
      </c>
      <c r="CI142" s="11">
        <f t="shared" si="107"/>
        <v>0</v>
      </c>
      <c r="CJ142" s="11">
        <f t="shared" si="107"/>
        <v>0</v>
      </c>
      <c r="CK142" s="11">
        <f t="shared" si="107"/>
        <v>0</v>
      </c>
      <c r="CL142" s="11">
        <f t="shared" si="107"/>
        <v>0</v>
      </c>
      <c r="CM142" s="11">
        <f t="shared" si="107"/>
        <v>0</v>
      </c>
      <c r="CN142" s="11">
        <f t="shared" si="107"/>
        <v>0</v>
      </c>
      <c r="CO142" s="11">
        <f t="shared" si="107"/>
        <v>0</v>
      </c>
      <c r="CP142" s="11">
        <f t="shared" si="107"/>
        <v>0</v>
      </c>
      <c r="CQ142" s="11">
        <f t="shared" si="107"/>
        <v>0</v>
      </c>
      <c r="CR142" s="11">
        <f t="shared" si="107"/>
        <v>0</v>
      </c>
      <c r="CS142" s="11">
        <f t="shared" si="107"/>
        <v>0</v>
      </c>
      <c r="CT142" s="11">
        <f t="shared" si="107"/>
        <v>0</v>
      </c>
      <c r="CU142" s="11">
        <f t="shared" si="107"/>
        <v>0</v>
      </c>
      <c r="CV142" s="11">
        <f t="shared" ref="CV142:DG142" si="108">CV$117*CV28</f>
        <v>0</v>
      </c>
      <c r="CW142" s="11">
        <f t="shared" si="108"/>
        <v>0</v>
      </c>
      <c r="CX142" s="11">
        <f t="shared" si="108"/>
        <v>0</v>
      </c>
      <c r="CY142" s="11">
        <f t="shared" si="108"/>
        <v>0</v>
      </c>
      <c r="CZ142" s="11">
        <f t="shared" si="108"/>
        <v>0</v>
      </c>
      <c r="DA142" s="11">
        <f t="shared" si="108"/>
        <v>0</v>
      </c>
      <c r="DB142" s="11">
        <f t="shared" si="108"/>
        <v>0</v>
      </c>
      <c r="DC142" s="11">
        <f t="shared" si="108"/>
        <v>0</v>
      </c>
      <c r="DD142" s="11">
        <f t="shared" si="108"/>
        <v>0</v>
      </c>
      <c r="DE142" s="11">
        <f t="shared" si="108"/>
        <v>0</v>
      </c>
      <c r="DF142" s="11">
        <f t="shared" si="108"/>
        <v>0</v>
      </c>
      <c r="DG142" s="11">
        <f t="shared" si="108"/>
        <v>0</v>
      </c>
      <c r="DH142" s="11">
        <f t="shared" si="8"/>
        <v>0</v>
      </c>
      <c r="DI142" s="240"/>
    </row>
    <row r="143" spans="2:113" x14ac:dyDescent="0.15">
      <c r="B143" s="12" t="s">
        <v>167</v>
      </c>
      <c r="C143" s="357" t="s">
        <v>910</v>
      </c>
      <c r="D143" s="13">
        <f t="shared" ref="D143:AI143" si="109">D$117*D29</f>
        <v>0</v>
      </c>
      <c r="E143" s="13">
        <f t="shared" si="109"/>
        <v>0</v>
      </c>
      <c r="F143" s="13">
        <f t="shared" si="109"/>
        <v>0</v>
      </c>
      <c r="G143" s="13">
        <f t="shared" si="109"/>
        <v>0</v>
      </c>
      <c r="H143" s="13">
        <f t="shared" si="109"/>
        <v>0</v>
      </c>
      <c r="I143" s="13">
        <f t="shared" si="109"/>
        <v>0</v>
      </c>
      <c r="J143" s="13">
        <f t="shared" si="109"/>
        <v>0</v>
      </c>
      <c r="K143" s="13">
        <f t="shared" si="109"/>
        <v>0</v>
      </c>
      <c r="L143" s="13">
        <f t="shared" si="109"/>
        <v>0</v>
      </c>
      <c r="M143" s="13">
        <f t="shared" si="109"/>
        <v>0</v>
      </c>
      <c r="N143" s="13">
        <f t="shared" si="109"/>
        <v>0</v>
      </c>
      <c r="O143" s="13">
        <f t="shared" si="109"/>
        <v>0</v>
      </c>
      <c r="P143" s="13">
        <f t="shared" si="109"/>
        <v>0</v>
      </c>
      <c r="Q143" s="13">
        <f t="shared" si="109"/>
        <v>0</v>
      </c>
      <c r="R143" s="13">
        <f t="shared" si="109"/>
        <v>0</v>
      </c>
      <c r="S143" s="13">
        <f t="shared" si="109"/>
        <v>0</v>
      </c>
      <c r="T143" s="13">
        <f t="shared" si="109"/>
        <v>0</v>
      </c>
      <c r="U143" s="13">
        <f t="shared" si="109"/>
        <v>0</v>
      </c>
      <c r="V143" s="13">
        <f t="shared" si="109"/>
        <v>0</v>
      </c>
      <c r="W143" s="13">
        <f t="shared" si="109"/>
        <v>0</v>
      </c>
      <c r="X143" s="13">
        <f t="shared" si="109"/>
        <v>0</v>
      </c>
      <c r="Y143" s="13">
        <f t="shared" si="109"/>
        <v>0</v>
      </c>
      <c r="Z143" s="13">
        <f t="shared" si="109"/>
        <v>0</v>
      </c>
      <c r="AA143" s="13">
        <f t="shared" si="109"/>
        <v>0</v>
      </c>
      <c r="AB143" s="13">
        <f t="shared" si="109"/>
        <v>0</v>
      </c>
      <c r="AC143" s="13">
        <f t="shared" si="109"/>
        <v>0</v>
      </c>
      <c r="AD143" s="13">
        <f t="shared" si="109"/>
        <v>0</v>
      </c>
      <c r="AE143" s="13">
        <f t="shared" si="109"/>
        <v>0</v>
      </c>
      <c r="AF143" s="13">
        <f t="shared" si="109"/>
        <v>0</v>
      </c>
      <c r="AG143" s="13">
        <f t="shared" si="109"/>
        <v>0</v>
      </c>
      <c r="AH143" s="13">
        <f t="shared" si="109"/>
        <v>0</v>
      </c>
      <c r="AI143" s="13">
        <f t="shared" si="109"/>
        <v>0</v>
      </c>
      <c r="AJ143" s="13">
        <f t="shared" ref="AJ143:BO143" si="110">AJ$117*AJ29</f>
        <v>0</v>
      </c>
      <c r="AK143" s="13">
        <f t="shared" si="110"/>
        <v>0</v>
      </c>
      <c r="AL143" s="13">
        <f t="shared" si="110"/>
        <v>0</v>
      </c>
      <c r="AM143" s="13">
        <f t="shared" si="110"/>
        <v>0</v>
      </c>
      <c r="AN143" s="13">
        <f t="shared" si="110"/>
        <v>0</v>
      </c>
      <c r="AO143" s="13">
        <f t="shared" si="110"/>
        <v>0</v>
      </c>
      <c r="AP143" s="13">
        <f t="shared" si="110"/>
        <v>0</v>
      </c>
      <c r="AQ143" s="13">
        <f t="shared" si="110"/>
        <v>0</v>
      </c>
      <c r="AR143" s="13">
        <f t="shared" si="110"/>
        <v>0</v>
      </c>
      <c r="AS143" s="13">
        <f t="shared" si="110"/>
        <v>0</v>
      </c>
      <c r="AT143" s="13">
        <f t="shared" si="110"/>
        <v>0</v>
      </c>
      <c r="AU143" s="13">
        <f t="shared" si="110"/>
        <v>0</v>
      </c>
      <c r="AV143" s="13">
        <f t="shared" si="110"/>
        <v>0</v>
      </c>
      <c r="AW143" s="13">
        <f t="shared" si="110"/>
        <v>0</v>
      </c>
      <c r="AX143" s="13">
        <f t="shared" si="110"/>
        <v>0</v>
      </c>
      <c r="AY143" s="13">
        <f t="shared" si="110"/>
        <v>0</v>
      </c>
      <c r="AZ143" s="13">
        <f t="shared" si="110"/>
        <v>0</v>
      </c>
      <c r="BA143" s="13">
        <f t="shared" si="110"/>
        <v>0</v>
      </c>
      <c r="BB143" s="13">
        <f t="shared" si="110"/>
        <v>0</v>
      </c>
      <c r="BC143" s="13">
        <f t="shared" si="110"/>
        <v>0</v>
      </c>
      <c r="BD143" s="13">
        <f t="shared" si="110"/>
        <v>0</v>
      </c>
      <c r="BE143" s="13">
        <f t="shared" si="110"/>
        <v>0</v>
      </c>
      <c r="BF143" s="13">
        <f t="shared" si="110"/>
        <v>0</v>
      </c>
      <c r="BG143" s="13">
        <f t="shared" si="110"/>
        <v>0</v>
      </c>
      <c r="BH143" s="13">
        <f t="shared" si="110"/>
        <v>0</v>
      </c>
      <c r="BI143" s="13">
        <f t="shared" si="110"/>
        <v>0</v>
      </c>
      <c r="BJ143" s="13">
        <f t="shared" si="110"/>
        <v>0</v>
      </c>
      <c r="BK143" s="13">
        <f t="shared" si="110"/>
        <v>0</v>
      </c>
      <c r="BL143" s="13">
        <f t="shared" si="110"/>
        <v>0</v>
      </c>
      <c r="BM143" s="13">
        <f t="shared" si="110"/>
        <v>0</v>
      </c>
      <c r="BN143" s="13">
        <f t="shared" si="110"/>
        <v>0</v>
      </c>
      <c r="BO143" s="13">
        <f t="shared" si="110"/>
        <v>0</v>
      </c>
      <c r="BP143" s="13">
        <f t="shared" ref="BP143:CU143" si="111">BP$117*BP29</f>
        <v>0</v>
      </c>
      <c r="BQ143" s="13">
        <f t="shared" si="111"/>
        <v>0</v>
      </c>
      <c r="BR143" s="13">
        <f t="shared" si="111"/>
        <v>0</v>
      </c>
      <c r="BS143" s="13">
        <f t="shared" si="111"/>
        <v>0</v>
      </c>
      <c r="BT143" s="13">
        <f t="shared" si="111"/>
        <v>0</v>
      </c>
      <c r="BU143" s="13">
        <f t="shared" si="111"/>
        <v>0</v>
      </c>
      <c r="BV143" s="13">
        <f t="shared" si="111"/>
        <v>0</v>
      </c>
      <c r="BW143" s="13">
        <f t="shared" si="111"/>
        <v>0</v>
      </c>
      <c r="BX143" s="13">
        <f t="shared" si="111"/>
        <v>0</v>
      </c>
      <c r="BY143" s="13">
        <f t="shared" si="111"/>
        <v>0</v>
      </c>
      <c r="BZ143" s="13">
        <f t="shared" si="111"/>
        <v>0</v>
      </c>
      <c r="CA143" s="13">
        <f t="shared" si="111"/>
        <v>0</v>
      </c>
      <c r="CB143" s="13">
        <f t="shared" si="111"/>
        <v>0</v>
      </c>
      <c r="CC143" s="13">
        <f t="shared" si="111"/>
        <v>0</v>
      </c>
      <c r="CD143" s="13">
        <f t="shared" si="111"/>
        <v>0</v>
      </c>
      <c r="CE143" s="13">
        <f t="shared" si="111"/>
        <v>0</v>
      </c>
      <c r="CF143" s="13">
        <f t="shared" si="111"/>
        <v>0</v>
      </c>
      <c r="CG143" s="13">
        <f t="shared" si="111"/>
        <v>0</v>
      </c>
      <c r="CH143" s="13">
        <f t="shared" si="111"/>
        <v>0</v>
      </c>
      <c r="CI143" s="13">
        <f t="shared" si="111"/>
        <v>0</v>
      </c>
      <c r="CJ143" s="13">
        <f t="shared" si="111"/>
        <v>0</v>
      </c>
      <c r="CK143" s="13">
        <f t="shared" si="111"/>
        <v>0</v>
      </c>
      <c r="CL143" s="13">
        <f t="shared" si="111"/>
        <v>0</v>
      </c>
      <c r="CM143" s="13">
        <f t="shared" si="111"/>
        <v>0</v>
      </c>
      <c r="CN143" s="13">
        <f t="shared" si="111"/>
        <v>0</v>
      </c>
      <c r="CO143" s="13">
        <f t="shared" si="111"/>
        <v>0</v>
      </c>
      <c r="CP143" s="13">
        <f t="shared" si="111"/>
        <v>0</v>
      </c>
      <c r="CQ143" s="13">
        <f t="shared" si="111"/>
        <v>0</v>
      </c>
      <c r="CR143" s="13">
        <f t="shared" si="111"/>
        <v>0</v>
      </c>
      <c r="CS143" s="13">
        <f t="shared" si="111"/>
        <v>0</v>
      </c>
      <c r="CT143" s="13">
        <f t="shared" si="111"/>
        <v>0</v>
      </c>
      <c r="CU143" s="13">
        <f t="shared" si="111"/>
        <v>0</v>
      </c>
      <c r="CV143" s="13">
        <f t="shared" ref="CV143:DG143" si="112">CV$117*CV29</f>
        <v>0</v>
      </c>
      <c r="CW143" s="13">
        <f t="shared" si="112"/>
        <v>0</v>
      </c>
      <c r="CX143" s="13">
        <f t="shared" si="112"/>
        <v>0</v>
      </c>
      <c r="CY143" s="13">
        <f t="shared" si="112"/>
        <v>0</v>
      </c>
      <c r="CZ143" s="13">
        <f t="shared" si="112"/>
        <v>0</v>
      </c>
      <c r="DA143" s="13">
        <f t="shared" si="112"/>
        <v>0</v>
      </c>
      <c r="DB143" s="13">
        <f t="shared" si="112"/>
        <v>0</v>
      </c>
      <c r="DC143" s="13">
        <f t="shared" si="112"/>
        <v>0</v>
      </c>
      <c r="DD143" s="13">
        <f t="shared" si="112"/>
        <v>0</v>
      </c>
      <c r="DE143" s="13">
        <f t="shared" si="112"/>
        <v>0</v>
      </c>
      <c r="DF143" s="13">
        <f t="shared" si="112"/>
        <v>0</v>
      </c>
      <c r="DG143" s="13">
        <f t="shared" si="112"/>
        <v>0</v>
      </c>
      <c r="DH143" s="13">
        <f t="shared" si="8"/>
        <v>0</v>
      </c>
      <c r="DI143" s="240"/>
    </row>
    <row r="144" spans="2:113" x14ac:dyDescent="0.15">
      <c r="B144" s="10" t="s">
        <v>168</v>
      </c>
      <c r="C144" s="4" t="s">
        <v>911</v>
      </c>
      <c r="D144" s="11">
        <f t="shared" ref="D144:AI144" si="113">D$117*D30</f>
        <v>0</v>
      </c>
      <c r="E144" s="11">
        <f t="shared" si="113"/>
        <v>0</v>
      </c>
      <c r="F144" s="11">
        <f t="shared" si="113"/>
        <v>0</v>
      </c>
      <c r="G144" s="11">
        <f t="shared" si="113"/>
        <v>0</v>
      </c>
      <c r="H144" s="11">
        <f t="shared" si="113"/>
        <v>0</v>
      </c>
      <c r="I144" s="11">
        <f t="shared" si="113"/>
        <v>0</v>
      </c>
      <c r="J144" s="11">
        <f t="shared" si="113"/>
        <v>0</v>
      </c>
      <c r="K144" s="11">
        <f t="shared" si="113"/>
        <v>0</v>
      </c>
      <c r="L144" s="11">
        <f t="shared" si="113"/>
        <v>0</v>
      </c>
      <c r="M144" s="11">
        <f t="shared" si="113"/>
        <v>0</v>
      </c>
      <c r="N144" s="11">
        <f t="shared" si="113"/>
        <v>0</v>
      </c>
      <c r="O144" s="11">
        <f t="shared" si="113"/>
        <v>0</v>
      </c>
      <c r="P144" s="11">
        <f t="shared" si="113"/>
        <v>0</v>
      </c>
      <c r="Q144" s="11">
        <f t="shared" si="113"/>
        <v>0</v>
      </c>
      <c r="R144" s="11">
        <f t="shared" si="113"/>
        <v>0</v>
      </c>
      <c r="S144" s="11">
        <f t="shared" si="113"/>
        <v>0</v>
      </c>
      <c r="T144" s="11">
        <f t="shared" si="113"/>
        <v>0</v>
      </c>
      <c r="U144" s="11">
        <f t="shared" si="113"/>
        <v>0</v>
      </c>
      <c r="V144" s="11">
        <f t="shared" si="113"/>
        <v>0</v>
      </c>
      <c r="W144" s="11">
        <f t="shared" si="113"/>
        <v>0</v>
      </c>
      <c r="X144" s="11">
        <f t="shared" si="113"/>
        <v>0</v>
      </c>
      <c r="Y144" s="11">
        <f t="shared" si="113"/>
        <v>0</v>
      </c>
      <c r="Z144" s="11">
        <f t="shared" si="113"/>
        <v>0</v>
      </c>
      <c r="AA144" s="11">
        <f t="shared" si="113"/>
        <v>0</v>
      </c>
      <c r="AB144" s="11">
        <f t="shared" si="113"/>
        <v>0</v>
      </c>
      <c r="AC144" s="11">
        <f t="shared" si="113"/>
        <v>0</v>
      </c>
      <c r="AD144" s="11">
        <f t="shared" si="113"/>
        <v>0</v>
      </c>
      <c r="AE144" s="11">
        <f t="shared" si="113"/>
        <v>0</v>
      </c>
      <c r="AF144" s="11">
        <f t="shared" si="113"/>
        <v>0</v>
      </c>
      <c r="AG144" s="11">
        <f t="shared" si="113"/>
        <v>0</v>
      </c>
      <c r="AH144" s="11">
        <f t="shared" si="113"/>
        <v>0</v>
      </c>
      <c r="AI144" s="11">
        <f t="shared" si="113"/>
        <v>0</v>
      </c>
      <c r="AJ144" s="11">
        <f t="shared" ref="AJ144:BO144" si="114">AJ$117*AJ30</f>
        <v>0</v>
      </c>
      <c r="AK144" s="11">
        <f t="shared" si="114"/>
        <v>0</v>
      </c>
      <c r="AL144" s="11">
        <f t="shared" si="114"/>
        <v>0</v>
      </c>
      <c r="AM144" s="11">
        <f t="shared" si="114"/>
        <v>0</v>
      </c>
      <c r="AN144" s="11">
        <f t="shared" si="114"/>
        <v>0</v>
      </c>
      <c r="AO144" s="11">
        <f t="shared" si="114"/>
        <v>0</v>
      </c>
      <c r="AP144" s="11">
        <f t="shared" si="114"/>
        <v>0</v>
      </c>
      <c r="AQ144" s="11">
        <f t="shared" si="114"/>
        <v>0</v>
      </c>
      <c r="AR144" s="11">
        <f t="shared" si="114"/>
        <v>0</v>
      </c>
      <c r="AS144" s="11">
        <f t="shared" si="114"/>
        <v>0</v>
      </c>
      <c r="AT144" s="11">
        <f t="shared" si="114"/>
        <v>0</v>
      </c>
      <c r="AU144" s="11">
        <f t="shared" si="114"/>
        <v>0</v>
      </c>
      <c r="AV144" s="11">
        <f t="shared" si="114"/>
        <v>0</v>
      </c>
      <c r="AW144" s="11">
        <f t="shared" si="114"/>
        <v>0</v>
      </c>
      <c r="AX144" s="11">
        <f t="shared" si="114"/>
        <v>0</v>
      </c>
      <c r="AY144" s="11">
        <f t="shared" si="114"/>
        <v>0</v>
      </c>
      <c r="AZ144" s="11">
        <f t="shared" si="114"/>
        <v>0</v>
      </c>
      <c r="BA144" s="11">
        <f t="shared" si="114"/>
        <v>0</v>
      </c>
      <c r="BB144" s="11">
        <f t="shared" si="114"/>
        <v>0</v>
      </c>
      <c r="BC144" s="11">
        <f t="shared" si="114"/>
        <v>0</v>
      </c>
      <c r="BD144" s="11">
        <f t="shared" si="114"/>
        <v>0</v>
      </c>
      <c r="BE144" s="11">
        <f t="shared" si="114"/>
        <v>0</v>
      </c>
      <c r="BF144" s="11">
        <f t="shared" si="114"/>
        <v>0</v>
      </c>
      <c r="BG144" s="11">
        <f t="shared" si="114"/>
        <v>0</v>
      </c>
      <c r="BH144" s="11">
        <f t="shared" si="114"/>
        <v>0</v>
      </c>
      <c r="BI144" s="11">
        <f t="shared" si="114"/>
        <v>0</v>
      </c>
      <c r="BJ144" s="11">
        <f t="shared" si="114"/>
        <v>0</v>
      </c>
      <c r="BK144" s="11">
        <f t="shared" si="114"/>
        <v>0</v>
      </c>
      <c r="BL144" s="11">
        <f t="shared" si="114"/>
        <v>0</v>
      </c>
      <c r="BM144" s="11">
        <f t="shared" si="114"/>
        <v>0</v>
      </c>
      <c r="BN144" s="11">
        <f t="shared" si="114"/>
        <v>0</v>
      </c>
      <c r="BO144" s="11">
        <f t="shared" si="114"/>
        <v>0</v>
      </c>
      <c r="BP144" s="11">
        <f t="shared" ref="BP144:CU144" si="115">BP$117*BP30</f>
        <v>0</v>
      </c>
      <c r="BQ144" s="11">
        <f t="shared" si="115"/>
        <v>0</v>
      </c>
      <c r="BR144" s="11">
        <f t="shared" si="115"/>
        <v>0</v>
      </c>
      <c r="BS144" s="11">
        <f t="shared" si="115"/>
        <v>0</v>
      </c>
      <c r="BT144" s="11">
        <f t="shared" si="115"/>
        <v>0</v>
      </c>
      <c r="BU144" s="11">
        <f t="shared" si="115"/>
        <v>0</v>
      </c>
      <c r="BV144" s="11">
        <f t="shared" si="115"/>
        <v>0</v>
      </c>
      <c r="BW144" s="11">
        <f t="shared" si="115"/>
        <v>0</v>
      </c>
      <c r="BX144" s="11">
        <f t="shared" si="115"/>
        <v>0</v>
      </c>
      <c r="BY144" s="11">
        <f t="shared" si="115"/>
        <v>0</v>
      </c>
      <c r="BZ144" s="11">
        <f t="shared" si="115"/>
        <v>0</v>
      </c>
      <c r="CA144" s="11">
        <f t="shared" si="115"/>
        <v>0</v>
      </c>
      <c r="CB144" s="11">
        <f t="shared" si="115"/>
        <v>0</v>
      </c>
      <c r="CC144" s="11">
        <f t="shared" si="115"/>
        <v>0</v>
      </c>
      <c r="CD144" s="11">
        <f t="shared" si="115"/>
        <v>0</v>
      </c>
      <c r="CE144" s="11">
        <f t="shared" si="115"/>
        <v>0</v>
      </c>
      <c r="CF144" s="11">
        <f t="shared" si="115"/>
        <v>0</v>
      </c>
      <c r="CG144" s="11">
        <f t="shared" si="115"/>
        <v>0</v>
      </c>
      <c r="CH144" s="11">
        <f t="shared" si="115"/>
        <v>0</v>
      </c>
      <c r="CI144" s="11">
        <f t="shared" si="115"/>
        <v>0</v>
      </c>
      <c r="CJ144" s="11">
        <f t="shared" si="115"/>
        <v>0</v>
      </c>
      <c r="CK144" s="11">
        <f t="shared" si="115"/>
        <v>0</v>
      </c>
      <c r="CL144" s="11">
        <f t="shared" si="115"/>
        <v>0</v>
      </c>
      <c r="CM144" s="11">
        <f t="shared" si="115"/>
        <v>0</v>
      </c>
      <c r="CN144" s="11">
        <f t="shared" si="115"/>
        <v>0</v>
      </c>
      <c r="CO144" s="11">
        <f t="shared" si="115"/>
        <v>0</v>
      </c>
      <c r="CP144" s="11">
        <f t="shared" si="115"/>
        <v>0</v>
      </c>
      <c r="CQ144" s="11">
        <f t="shared" si="115"/>
        <v>0</v>
      </c>
      <c r="CR144" s="11">
        <f t="shared" si="115"/>
        <v>0</v>
      </c>
      <c r="CS144" s="11">
        <f t="shared" si="115"/>
        <v>0</v>
      </c>
      <c r="CT144" s="11">
        <f t="shared" si="115"/>
        <v>0</v>
      </c>
      <c r="CU144" s="11">
        <f t="shared" si="115"/>
        <v>0</v>
      </c>
      <c r="CV144" s="11">
        <f t="shared" ref="CV144:DG144" si="116">CV$117*CV30</f>
        <v>0</v>
      </c>
      <c r="CW144" s="11">
        <f t="shared" si="116"/>
        <v>0</v>
      </c>
      <c r="CX144" s="11">
        <f t="shared" si="116"/>
        <v>0</v>
      </c>
      <c r="CY144" s="11">
        <f t="shared" si="116"/>
        <v>0</v>
      </c>
      <c r="CZ144" s="11">
        <f t="shared" si="116"/>
        <v>0</v>
      </c>
      <c r="DA144" s="11">
        <f t="shared" si="116"/>
        <v>0</v>
      </c>
      <c r="DB144" s="11">
        <f t="shared" si="116"/>
        <v>0</v>
      </c>
      <c r="DC144" s="11">
        <f t="shared" si="116"/>
        <v>0</v>
      </c>
      <c r="DD144" s="11">
        <f t="shared" si="116"/>
        <v>0</v>
      </c>
      <c r="DE144" s="11">
        <f t="shared" si="116"/>
        <v>0</v>
      </c>
      <c r="DF144" s="11">
        <f t="shared" si="116"/>
        <v>0</v>
      </c>
      <c r="DG144" s="11">
        <f t="shared" si="116"/>
        <v>0</v>
      </c>
      <c r="DH144" s="11">
        <f t="shared" si="8"/>
        <v>0</v>
      </c>
      <c r="DI144" s="240"/>
    </row>
    <row r="145" spans="2:113" x14ac:dyDescent="0.15">
      <c r="B145" s="10" t="s">
        <v>169</v>
      </c>
      <c r="C145" s="4" t="s">
        <v>912</v>
      </c>
      <c r="D145" s="11">
        <f t="shared" ref="D145:AI145" si="117">D$117*D31</f>
        <v>0</v>
      </c>
      <c r="E145" s="11">
        <f t="shared" si="117"/>
        <v>0</v>
      </c>
      <c r="F145" s="11">
        <f t="shared" si="117"/>
        <v>0</v>
      </c>
      <c r="G145" s="11">
        <f t="shared" si="117"/>
        <v>0</v>
      </c>
      <c r="H145" s="11">
        <f t="shared" si="117"/>
        <v>0</v>
      </c>
      <c r="I145" s="11">
        <f t="shared" si="117"/>
        <v>0</v>
      </c>
      <c r="J145" s="11">
        <f t="shared" si="117"/>
        <v>0</v>
      </c>
      <c r="K145" s="11">
        <f t="shared" si="117"/>
        <v>0</v>
      </c>
      <c r="L145" s="11">
        <f t="shared" si="117"/>
        <v>0</v>
      </c>
      <c r="M145" s="11">
        <f t="shared" si="117"/>
        <v>0</v>
      </c>
      <c r="N145" s="11">
        <f t="shared" si="117"/>
        <v>0</v>
      </c>
      <c r="O145" s="11">
        <f t="shared" si="117"/>
        <v>0</v>
      </c>
      <c r="P145" s="11">
        <f t="shared" si="117"/>
        <v>0</v>
      </c>
      <c r="Q145" s="11">
        <f t="shared" si="117"/>
        <v>0</v>
      </c>
      <c r="R145" s="11">
        <f t="shared" si="117"/>
        <v>0</v>
      </c>
      <c r="S145" s="11">
        <f t="shared" si="117"/>
        <v>0</v>
      </c>
      <c r="T145" s="11">
        <f t="shared" si="117"/>
        <v>0</v>
      </c>
      <c r="U145" s="11">
        <f t="shared" si="117"/>
        <v>0</v>
      </c>
      <c r="V145" s="11">
        <f t="shared" si="117"/>
        <v>0</v>
      </c>
      <c r="W145" s="11">
        <f t="shared" si="117"/>
        <v>0</v>
      </c>
      <c r="X145" s="11">
        <f t="shared" si="117"/>
        <v>0</v>
      </c>
      <c r="Y145" s="11">
        <f t="shared" si="117"/>
        <v>0</v>
      </c>
      <c r="Z145" s="11">
        <f t="shared" si="117"/>
        <v>0</v>
      </c>
      <c r="AA145" s="11">
        <f t="shared" si="117"/>
        <v>0</v>
      </c>
      <c r="AB145" s="11">
        <f t="shared" si="117"/>
        <v>0</v>
      </c>
      <c r="AC145" s="11">
        <f t="shared" si="117"/>
        <v>0</v>
      </c>
      <c r="AD145" s="11">
        <f t="shared" si="117"/>
        <v>0</v>
      </c>
      <c r="AE145" s="11">
        <f t="shared" si="117"/>
        <v>0</v>
      </c>
      <c r="AF145" s="11">
        <f t="shared" si="117"/>
        <v>0</v>
      </c>
      <c r="AG145" s="11">
        <f t="shared" si="117"/>
        <v>0</v>
      </c>
      <c r="AH145" s="11">
        <f t="shared" si="117"/>
        <v>0</v>
      </c>
      <c r="AI145" s="11">
        <f t="shared" si="117"/>
        <v>0</v>
      </c>
      <c r="AJ145" s="11">
        <f t="shared" ref="AJ145:BO145" si="118">AJ$117*AJ31</f>
        <v>0</v>
      </c>
      <c r="AK145" s="11">
        <f t="shared" si="118"/>
        <v>0</v>
      </c>
      <c r="AL145" s="11">
        <f t="shared" si="118"/>
        <v>0</v>
      </c>
      <c r="AM145" s="11">
        <f t="shared" si="118"/>
        <v>0</v>
      </c>
      <c r="AN145" s="11">
        <f t="shared" si="118"/>
        <v>0</v>
      </c>
      <c r="AO145" s="11">
        <f t="shared" si="118"/>
        <v>0</v>
      </c>
      <c r="AP145" s="11">
        <f t="shared" si="118"/>
        <v>0</v>
      </c>
      <c r="AQ145" s="11">
        <f t="shared" si="118"/>
        <v>0</v>
      </c>
      <c r="AR145" s="11">
        <f t="shared" si="118"/>
        <v>0</v>
      </c>
      <c r="AS145" s="11">
        <f t="shared" si="118"/>
        <v>0</v>
      </c>
      <c r="AT145" s="11">
        <f t="shared" si="118"/>
        <v>0</v>
      </c>
      <c r="AU145" s="11">
        <f t="shared" si="118"/>
        <v>0</v>
      </c>
      <c r="AV145" s="11">
        <f t="shared" si="118"/>
        <v>0</v>
      </c>
      <c r="AW145" s="11">
        <f t="shared" si="118"/>
        <v>0</v>
      </c>
      <c r="AX145" s="11">
        <f t="shared" si="118"/>
        <v>0</v>
      </c>
      <c r="AY145" s="11">
        <f t="shared" si="118"/>
        <v>0</v>
      </c>
      <c r="AZ145" s="11">
        <f t="shared" si="118"/>
        <v>0</v>
      </c>
      <c r="BA145" s="11">
        <f t="shared" si="118"/>
        <v>0</v>
      </c>
      <c r="BB145" s="11">
        <f t="shared" si="118"/>
        <v>0</v>
      </c>
      <c r="BC145" s="11">
        <f t="shared" si="118"/>
        <v>0</v>
      </c>
      <c r="BD145" s="11">
        <f t="shared" si="118"/>
        <v>0</v>
      </c>
      <c r="BE145" s="11">
        <f t="shared" si="118"/>
        <v>0</v>
      </c>
      <c r="BF145" s="11">
        <f t="shared" si="118"/>
        <v>0</v>
      </c>
      <c r="BG145" s="11">
        <f t="shared" si="118"/>
        <v>0</v>
      </c>
      <c r="BH145" s="11">
        <f t="shared" si="118"/>
        <v>0</v>
      </c>
      <c r="BI145" s="11">
        <f t="shared" si="118"/>
        <v>0</v>
      </c>
      <c r="BJ145" s="11">
        <f t="shared" si="118"/>
        <v>0</v>
      </c>
      <c r="BK145" s="11">
        <f t="shared" si="118"/>
        <v>0</v>
      </c>
      <c r="BL145" s="11">
        <f t="shared" si="118"/>
        <v>0</v>
      </c>
      <c r="BM145" s="11">
        <f t="shared" si="118"/>
        <v>0</v>
      </c>
      <c r="BN145" s="11">
        <f t="shared" si="118"/>
        <v>0</v>
      </c>
      <c r="BO145" s="11">
        <f t="shared" si="118"/>
        <v>0</v>
      </c>
      <c r="BP145" s="11">
        <f t="shared" ref="BP145:CU145" si="119">BP$117*BP31</f>
        <v>0</v>
      </c>
      <c r="BQ145" s="11">
        <f t="shared" si="119"/>
        <v>0</v>
      </c>
      <c r="BR145" s="11">
        <f t="shared" si="119"/>
        <v>0</v>
      </c>
      <c r="BS145" s="11">
        <f t="shared" si="119"/>
        <v>0</v>
      </c>
      <c r="BT145" s="11">
        <f t="shared" si="119"/>
        <v>0</v>
      </c>
      <c r="BU145" s="11">
        <f t="shared" si="119"/>
        <v>0</v>
      </c>
      <c r="BV145" s="11">
        <f t="shared" si="119"/>
        <v>0</v>
      </c>
      <c r="BW145" s="11">
        <f t="shared" si="119"/>
        <v>0</v>
      </c>
      <c r="BX145" s="11">
        <f t="shared" si="119"/>
        <v>0</v>
      </c>
      <c r="BY145" s="11">
        <f t="shared" si="119"/>
        <v>0</v>
      </c>
      <c r="BZ145" s="11">
        <f t="shared" si="119"/>
        <v>0</v>
      </c>
      <c r="CA145" s="11">
        <f t="shared" si="119"/>
        <v>0</v>
      </c>
      <c r="CB145" s="11">
        <f t="shared" si="119"/>
        <v>0</v>
      </c>
      <c r="CC145" s="11">
        <f t="shared" si="119"/>
        <v>0</v>
      </c>
      <c r="CD145" s="11">
        <f t="shared" si="119"/>
        <v>0</v>
      </c>
      <c r="CE145" s="11">
        <f t="shared" si="119"/>
        <v>0</v>
      </c>
      <c r="CF145" s="11">
        <f t="shared" si="119"/>
        <v>0</v>
      </c>
      <c r="CG145" s="11">
        <f t="shared" si="119"/>
        <v>0</v>
      </c>
      <c r="CH145" s="11">
        <f t="shared" si="119"/>
        <v>0</v>
      </c>
      <c r="CI145" s="11">
        <f t="shared" si="119"/>
        <v>0</v>
      </c>
      <c r="CJ145" s="11">
        <f t="shared" si="119"/>
        <v>0</v>
      </c>
      <c r="CK145" s="11">
        <f t="shared" si="119"/>
        <v>0</v>
      </c>
      <c r="CL145" s="11">
        <f t="shared" si="119"/>
        <v>0</v>
      </c>
      <c r="CM145" s="11">
        <f t="shared" si="119"/>
        <v>0</v>
      </c>
      <c r="CN145" s="11">
        <f t="shared" si="119"/>
        <v>0</v>
      </c>
      <c r="CO145" s="11">
        <f t="shared" si="119"/>
        <v>0</v>
      </c>
      <c r="CP145" s="11">
        <f t="shared" si="119"/>
        <v>0</v>
      </c>
      <c r="CQ145" s="11">
        <f t="shared" si="119"/>
        <v>0</v>
      </c>
      <c r="CR145" s="11">
        <f t="shared" si="119"/>
        <v>0</v>
      </c>
      <c r="CS145" s="11">
        <f t="shared" si="119"/>
        <v>0</v>
      </c>
      <c r="CT145" s="11">
        <f t="shared" si="119"/>
        <v>0</v>
      </c>
      <c r="CU145" s="11">
        <f t="shared" si="119"/>
        <v>0</v>
      </c>
      <c r="CV145" s="11">
        <f t="shared" ref="CV145:DG145" si="120">CV$117*CV31</f>
        <v>0</v>
      </c>
      <c r="CW145" s="11">
        <f t="shared" si="120"/>
        <v>0</v>
      </c>
      <c r="CX145" s="11">
        <f t="shared" si="120"/>
        <v>0</v>
      </c>
      <c r="CY145" s="11">
        <f t="shared" si="120"/>
        <v>0</v>
      </c>
      <c r="CZ145" s="11">
        <f t="shared" si="120"/>
        <v>0</v>
      </c>
      <c r="DA145" s="11">
        <f t="shared" si="120"/>
        <v>0</v>
      </c>
      <c r="DB145" s="11">
        <f t="shared" si="120"/>
        <v>0</v>
      </c>
      <c r="DC145" s="11">
        <f t="shared" si="120"/>
        <v>0</v>
      </c>
      <c r="DD145" s="11">
        <f t="shared" si="120"/>
        <v>0</v>
      </c>
      <c r="DE145" s="11">
        <f t="shared" si="120"/>
        <v>0</v>
      </c>
      <c r="DF145" s="11">
        <f t="shared" si="120"/>
        <v>0</v>
      </c>
      <c r="DG145" s="11">
        <f t="shared" si="120"/>
        <v>0</v>
      </c>
      <c r="DH145" s="11">
        <f t="shared" si="8"/>
        <v>0</v>
      </c>
      <c r="DI145" s="240"/>
    </row>
    <row r="146" spans="2:113" x14ac:dyDescent="0.15">
      <c r="B146" s="10" t="s">
        <v>170</v>
      </c>
      <c r="C146" s="4" t="s">
        <v>913</v>
      </c>
      <c r="D146" s="11">
        <f t="shared" ref="D146:AI146" si="121">D$117*D32</f>
        <v>0</v>
      </c>
      <c r="E146" s="11">
        <f t="shared" si="121"/>
        <v>0</v>
      </c>
      <c r="F146" s="11">
        <f t="shared" si="121"/>
        <v>0</v>
      </c>
      <c r="G146" s="11">
        <f t="shared" si="121"/>
        <v>0</v>
      </c>
      <c r="H146" s="11">
        <f t="shared" si="121"/>
        <v>0</v>
      </c>
      <c r="I146" s="11">
        <f t="shared" si="121"/>
        <v>0</v>
      </c>
      <c r="J146" s="11">
        <f t="shared" si="121"/>
        <v>0</v>
      </c>
      <c r="K146" s="11">
        <f t="shared" si="121"/>
        <v>0</v>
      </c>
      <c r="L146" s="11">
        <f t="shared" si="121"/>
        <v>0</v>
      </c>
      <c r="M146" s="11">
        <f t="shared" si="121"/>
        <v>0</v>
      </c>
      <c r="N146" s="11">
        <f t="shared" si="121"/>
        <v>0</v>
      </c>
      <c r="O146" s="11">
        <f t="shared" si="121"/>
        <v>0</v>
      </c>
      <c r="P146" s="11">
        <f t="shared" si="121"/>
        <v>0</v>
      </c>
      <c r="Q146" s="11">
        <f t="shared" si="121"/>
        <v>0</v>
      </c>
      <c r="R146" s="11">
        <f t="shared" si="121"/>
        <v>0</v>
      </c>
      <c r="S146" s="11">
        <f t="shared" si="121"/>
        <v>0</v>
      </c>
      <c r="T146" s="11">
        <f t="shared" si="121"/>
        <v>0</v>
      </c>
      <c r="U146" s="11">
        <f t="shared" si="121"/>
        <v>0</v>
      </c>
      <c r="V146" s="11">
        <f t="shared" si="121"/>
        <v>0</v>
      </c>
      <c r="W146" s="11">
        <f t="shared" si="121"/>
        <v>0</v>
      </c>
      <c r="X146" s="11">
        <f t="shared" si="121"/>
        <v>0</v>
      </c>
      <c r="Y146" s="11">
        <f t="shared" si="121"/>
        <v>0</v>
      </c>
      <c r="Z146" s="11">
        <f t="shared" si="121"/>
        <v>0</v>
      </c>
      <c r="AA146" s="11">
        <f t="shared" si="121"/>
        <v>0</v>
      </c>
      <c r="AB146" s="11">
        <f t="shared" si="121"/>
        <v>0</v>
      </c>
      <c r="AC146" s="11">
        <f t="shared" si="121"/>
        <v>0</v>
      </c>
      <c r="AD146" s="11">
        <f t="shared" si="121"/>
        <v>0</v>
      </c>
      <c r="AE146" s="11">
        <f t="shared" si="121"/>
        <v>0</v>
      </c>
      <c r="AF146" s="11">
        <f t="shared" si="121"/>
        <v>0</v>
      </c>
      <c r="AG146" s="11">
        <f t="shared" si="121"/>
        <v>0</v>
      </c>
      <c r="AH146" s="11">
        <f t="shared" si="121"/>
        <v>0</v>
      </c>
      <c r="AI146" s="11">
        <f t="shared" si="121"/>
        <v>0</v>
      </c>
      <c r="AJ146" s="11">
        <f t="shared" ref="AJ146:BO146" si="122">AJ$117*AJ32</f>
        <v>0</v>
      </c>
      <c r="AK146" s="11">
        <f t="shared" si="122"/>
        <v>0</v>
      </c>
      <c r="AL146" s="11">
        <f t="shared" si="122"/>
        <v>0</v>
      </c>
      <c r="AM146" s="11">
        <f t="shared" si="122"/>
        <v>0</v>
      </c>
      <c r="AN146" s="11">
        <f t="shared" si="122"/>
        <v>0</v>
      </c>
      <c r="AO146" s="11">
        <f t="shared" si="122"/>
        <v>0</v>
      </c>
      <c r="AP146" s="11">
        <f t="shared" si="122"/>
        <v>0</v>
      </c>
      <c r="AQ146" s="11">
        <f t="shared" si="122"/>
        <v>0</v>
      </c>
      <c r="AR146" s="11">
        <f t="shared" si="122"/>
        <v>0</v>
      </c>
      <c r="AS146" s="11">
        <f t="shared" si="122"/>
        <v>0</v>
      </c>
      <c r="AT146" s="11">
        <f t="shared" si="122"/>
        <v>0</v>
      </c>
      <c r="AU146" s="11">
        <f t="shared" si="122"/>
        <v>0</v>
      </c>
      <c r="AV146" s="11">
        <f t="shared" si="122"/>
        <v>0</v>
      </c>
      <c r="AW146" s="11">
        <f t="shared" si="122"/>
        <v>0</v>
      </c>
      <c r="AX146" s="11">
        <f t="shared" si="122"/>
        <v>0</v>
      </c>
      <c r="AY146" s="11">
        <f t="shared" si="122"/>
        <v>0</v>
      </c>
      <c r="AZ146" s="11">
        <f t="shared" si="122"/>
        <v>0</v>
      </c>
      <c r="BA146" s="11">
        <f t="shared" si="122"/>
        <v>0</v>
      </c>
      <c r="BB146" s="11">
        <f t="shared" si="122"/>
        <v>0</v>
      </c>
      <c r="BC146" s="11">
        <f t="shared" si="122"/>
        <v>0</v>
      </c>
      <c r="BD146" s="11">
        <f t="shared" si="122"/>
        <v>0</v>
      </c>
      <c r="BE146" s="11">
        <f t="shared" si="122"/>
        <v>0</v>
      </c>
      <c r="BF146" s="11">
        <f t="shared" si="122"/>
        <v>0</v>
      </c>
      <c r="BG146" s="11">
        <f t="shared" si="122"/>
        <v>0</v>
      </c>
      <c r="BH146" s="11">
        <f t="shared" si="122"/>
        <v>0</v>
      </c>
      <c r="BI146" s="11">
        <f t="shared" si="122"/>
        <v>0</v>
      </c>
      <c r="BJ146" s="11">
        <f t="shared" si="122"/>
        <v>0</v>
      </c>
      <c r="BK146" s="11">
        <f t="shared" si="122"/>
        <v>0</v>
      </c>
      <c r="BL146" s="11">
        <f t="shared" si="122"/>
        <v>0</v>
      </c>
      <c r="BM146" s="11">
        <f t="shared" si="122"/>
        <v>0</v>
      </c>
      <c r="BN146" s="11">
        <f t="shared" si="122"/>
        <v>0</v>
      </c>
      <c r="BO146" s="11">
        <f t="shared" si="122"/>
        <v>0</v>
      </c>
      <c r="BP146" s="11">
        <f t="shared" ref="BP146:CU146" si="123">BP$117*BP32</f>
        <v>0</v>
      </c>
      <c r="BQ146" s="11">
        <f t="shared" si="123"/>
        <v>0</v>
      </c>
      <c r="BR146" s="11">
        <f t="shared" si="123"/>
        <v>0</v>
      </c>
      <c r="BS146" s="11">
        <f t="shared" si="123"/>
        <v>0</v>
      </c>
      <c r="BT146" s="11">
        <f t="shared" si="123"/>
        <v>0</v>
      </c>
      <c r="BU146" s="11">
        <f t="shared" si="123"/>
        <v>0</v>
      </c>
      <c r="BV146" s="11">
        <f t="shared" si="123"/>
        <v>0</v>
      </c>
      <c r="BW146" s="11">
        <f t="shared" si="123"/>
        <v>0</v>
      </c>
      <c r="BX146" s="11">
        <f t="shared" si="123"/>
        <v>0</v>
      </c>
      <c r="BY146" s="11">
        <f t="shared" si="123"/>
        <v>0</v>
      </c>
      <c r="BZ146" s="11">
        <f t="shared" si="123"/>
        <v>0</v>
      </c>
      <c r="CA146" s="11">
        <f t="shared" si="123"/>
        <v>0</v>
      </c>
      <c r="CB146" s="11">
        <f t="shared" si="123"/>
        <v>0</v>
      </c>
      <c r="CC146" s="11">
        <f t="shared" si="123"/>
        <v>0</v>
      </c>
      <c r="CD146" s="11">
        <f t="shared" si="123"/>
        <v>0</v>
      </c>
      <c r="CE146" s="11">
        <f t="shared" si="123"/>
        <v>0</v>
      </c>
      <c r="CF146" s="11">
        <f t="shared" si="123"/>
        <v>0</v>
      </c>
      <c r="CG146" s="11">
        <f t="shared" si="123"/>
        <v>0</v>
      </c>
      <c r="CH146" s="11">
        <f t="shared" si="123"/>
        <v>0</v>
      </c>
      <c r="CI146" s="11">
        <f t="shared" si="123"/>
        <v>0</v>
      </c>
      <c r="CJ146" s="11">
        <f t="shared" si="123"/>
        <v>0</v>
      </c>
      <c r="CK146" s="11">
        <f t="shared" si="123"/>
        <v>0</v>
      </c>
      <c r="CL146" s="11">
        <f t="shared" si="123"/>
        <v>0</v>
      </c>
      <c r="CM146" s="11">
        <f t="shared" si="123"/>
        <v>0</v>
      </c>
      <c r="CN146" s="11">
        <f t="shared" si="123"/>
        <v>0</v>
      </c>
      <c r="CO146" s="11">
        <f t="shared" si="123"/>
        <v>0</v>
      </c>
      <c r="CP146" s="11">
        <f t="shared" si="123"/>
        <v>0</v>
      </c>
      <c r="CQ146" s="11">
        <f t="shared" si="123"/>
        <v>0</v>
      </c>
      <c r="CR146" s="11">
        <f t="shared" si="123"/>
        <v>0</v>
      </c>
      <c r="CS146" s="11">
        <f t="shared" si="123"/>
        <v>0</v>
      </c>
      <c r="CT146" s="11">
        <f t="shared" si="123"/>
        <v>0</v>
      </c>
      <c r="CU146" s="11">
        <f t="shared" si="123"/>
        <v>0</v>
      </c>
      <c r="CV146" s="11">
        <f t="shared" ref="CV146:DG146" si="124">CV$117*CV32</f>
        <v>0</v>
      </c>
      <c r="CW146" s="11">
        <f t="shared" si="124"/>
        <v>0</v>
      </c>
      <c r="CX146" s="11">
        <f t="shared" si="124"/>
        <v>0</v>
      </c>
      <c r="CY146" s="11">
        <f t="shared" si="124"/>
        <v>0</v>
      </c>
      <c r="CZ146" s="11">
        <f t="shared" si="124"/>
        <v>0</v>
      </c>
      <c r="DA146" s="11">
        <f t="shared" si="124"/>
        <v>0</v>
      </c>
      <c r="DB146" s="11">
        <f t="shared" si="124"/>
        <v>0</v>
      </c>
      <c r="DC146" s="11">
        <f t="shared" si="124"/>
        <v>0</v>
      </c>
      <c r="DD146" s="11">
        <f t="shared" si="124"/>
        <v>0</v>
      </c>
      <c r="DE146" s="11">
        <f t="shared" si="124"/>
        <v>0</v>
      </c>
      <c r="DF146" s="11">
        <f t="shared" si="124"/>
        <v>0</v>
      </c>
      <c r="DG146" s="11">
        <f t="shared" si="124"/>
        <v>0</v>
      </c>
      <c r="DH146" s="11">
        <f t="shared" si="8"/>
        <v>0</v>
      </c>
      <c r="DI146" s="240"/>
    </row>
    <row r="147" spans="2:113" x14ac:dyDescent="0.15">
      <c r="B147" s="674" t="s">
        <v>171</v>
      </c>
      <c r="C147" s="675" t="s">
        <v>914</v>
      </c>
      <c r="D147" s="539">
        <f t="shared" ref="D147:AI147" si="125">D$117*D33</f>
        <v>0</v>
      </c>
      <c r="E147" s="539">
        <f t="shared" si="125"/>
        <v>0</v>
      </c>
      <c r="F147" s="539">
        <f t="shared" si="125"/>
        <v>0</v>
      </c>
      <c r="G147" s="539">
        <f t="shared" si="125"/>
        <v>0</v>
      </c>
      <c r="H147" s="539">
        <f t="shared" si="125"/>
        <v>0</v>
      </c>
      <c r="I147" s="539">
        <f t="shared" si="125"/>
        <v>0</v>
      </c>
      <c r="J147" s="539">
        <f t="shared" si="125"/>
        <v>0</v>
      </c>
      <c r="K147" s="539">
        <f t="shared" si="125"/>
        <v>0</v>
      </c>
      <c r="L147" s="539">
        <f t="shared" si="125"/>
        <v>0</v>
      </c>
      <c r="M147" s="539">
        <f t="shared" si="125"/>
        <v>0</v>
      </c>
      <c r="N147" s="539">
        <f t="shared" si="125"/>
        <v>0</v>
      </c>
      <c r="O147" s="539">
        <f t="shared" si="125"/>
        <v>0</v>
      </c>
      <c r="P147" s="539">
        <f t="shared" si="125"/>
        <v>0</v>
      </c>
      <c r="Q147" s="539">
        <f t="shared" si="125"/>
        <v>0</v>
      </c>
      <c r="R147" s="539">
        <f t="shared" si="125"/>
        <v>0</v>
      </c>
      <c r="S147" s="539">
        <f t="shared" si="125"/>
        <v>0</v>
      </c>
      <c r="T147" s="539">
        <f t="shared" si="125"/>
        <v>0</v>
      </c>
      <c r="U147" s="539">
        <f t="shared" si="125"/>
        <v>0</v>
      </c>
      <c r="V147" s="539">
        <f t="shared" si="125"/>
        <v>0</v>
      </c>
      <c r="W147" s="539">
        <f t="shared" si="125"/>
        <v>0</v>
      </c>
      <c r="X147" s="539">
        <f t="shared" si="125"/>
        <v>0</v>
      </c>
      <c r="Y147" s="539">
        <f t="shared" si="125"/>
        <v>0</v>
      </c>
      <c r="Z147" s="539">
        <f t="shared" si="125"/>
        <v>0</v>
      </c>
      <c r="AA147" s="539">
        <f t="shared" si="125"/>
        <v>0</v>
      </c>
      <c r="AB147" s="539">
        <f t="shared" si="125"/>
        <v>0</v>
      </c>
      <c r="AC147" s="539">
        <f t="shared" si="125"/>
        <v>0</v>
      </c>
      <c r="AD147" s="539">
        <f t="shared" si="125"/>
        <v>0</v>
      </c>
      <c r="AE147" s="539">
        <f t="shared" si="125"/>
        <v>0</v>
      </c>
      <c r="AF147" s="539">
        <f t="shared" si="125"/>
        <v>0</v>
      </c>
      <c r="AG147" s="539">
        <f t="shared" si="125"/>
        <v>0</v>
      </c>
      <c r="AH147" s="539">
        <f t="shared" si="125"/>
        <v>0</v>
      </c>
      <c r="AI147" s="539">
        <f t="shared" si="125"/>
        <v>0</v>
      </c>
      <c r="AJ147" s="539">
        <f t="shared" ref="AJ147:BO147" si="126">AJ$117*AJ33</f>
        <v>0</v>
      </c>
      <c r="AK147" s="539">
        <f t="shared" si="126"/>
        <v>0</v>
      </c>
      <c r="AL147" s="539">
        <f t="shared" si="126"/>
        <v>0</v>
      </c>
      <c r="AM147" s="539">
        <f t="shared" si="126"/>
        <v>0</v>
      </c>
      <c r="AN147" s="539">
        <f t="shared" si="126"/>
        <v>0</v>
      </c>
      <c r="AO147" s="539">
        <f t="shared" si="126"/>
        <v>0</v>
      </c>
      <c r="AP147" s="539">
        <f t="shared" si="126"/>
        <v>0</v>
      </c>
      <c r="AQ147" s="539">
        <f t="shared" si="126"/>
        <v>0</v>
      </c>
      <c r="AR147" s="539">
        <f t="shared" si="126"/>
        <v>0</v>
      </c>
      <c r="AS147" s="539">
        <f t="shared" si="126"/>
        <v>0</v>
      </c>
      <c r="AT147" s="539">
        <f t="shared" si="126"/>
        <v>0</v>
      </c>
      <c r="AU147" s="539">
        <f t="shared" si="126"/>
        <v>0</v>
      </c>
      <c r="AV147" s="539">
        <f t="shared" si="126"/>
        <v>0</v>
      </c>
      <c r="AW147" s="539">
        <f t="shared" si="126"/>
        <v>0</v>
      </c>
      <c r="AX147" s="539">
        <f t="shared" si="126"/>
        <v>0</v>
      </c>
      <c r="AY147" s="539">
        <f t="shared" si="126"/>
        <v>0</v>
      </c>
      <c r="AZ147" s="539">
        <f t="shared" si="126"/>
        <v>0</v>
      </c>
      <c r="BA147" s="539">
        <f t="shared" si="126"/>
        <v>0</v>
      </c>
      <c r="BB147" s="539">
        <f t="shared" si="126"/>
        <v>0</v>
      </c>
      <c r="BC147" s="539">
        <f t="shared" si="126"/>
        <v>0</v>
      </c>
      <c r="BD147" s="539">
        <f t="shared" si="126"/>
        <v>0</v>
      </c>
      <c r="BE147" s="539">
        <f t="shared" si="126"/>
        <v>0</v>
      </c>
      <c r="BF147" s="539">
        <f t="shared" si="126"/>
        <v>0</v>
      </c>
      <c r="BG147" s="539">
        <f t="shared" si="126"/>
        <v>0</v>
      </c>
      <c r="BH147" s="539">
        <f t="shared" si="126"/>
        <v>0</v>
      </c>
      <c r="BI147" s="539">
        <f t="shared" si="126"/>
        <v>0</v>
      </c>
      <c r="BJ147" s="539">
        <f t="shared" si="126"/>
        <v>0</v>
      </c>
      <c r="BK147" s="539">
        <f t="shared" si="126"/>
        <v>0</v>
      </c>
      <c r="BL147" s="539">
        <f t="shared" si="126"/>
        <v>0</v>
      </c>
      <c r="BM147" s="539">
        <f t="shared" si="126"/>
        <v>0</v>
      </c>
      <c r="BN147" s="539">
        <f t="shared" si="126"/>
        <v>0</v>
      </c>
      <c r="BO147" s="539">
        <f t="shared" si="126"/>
        <v>0</v>
      </c>
      <c r="BP147" s="539">
        <f t="shared" ref="BP147:CU147" si="127">BP$117*BP33</f>
        <v>0</v>
      </c>
      <c r="BQ147" s="539">
        <f t="shared" si="127"/>
        <v>0</v>
      </c>
      <c r="BR147" s="539">
        <f t="shared" si="127"/>
        <v>0</v>
      </c>
      <c r="BS147" s="539">
        <f t="shared" si="127"/>
        <v>0</v>
      </c>
      <c r="BT147" s="539">
        <f t="shared" si="127"/>
        <v>0</v>
      </c>
      <c r="BU147" s="539">
        <f t="shared" si="127"/>
        <v>0</v>
      </c>
      <c r="BV147" s="539">
        <f t="shared" si="127"/>
        <v>0</v>
      </c>
      <c r="BW147" s="539">
        <f t="shared" si="127"/>
        <v>0</v>
      </c>
      <c r="BX147" s="539">
        <f t="shared" si="127"/>
        <v>0</v>
      </c>
      <c r="BY147" s="539">
        <f t="shared" si="127"/>
        <v>0</v>
      </c>
      <c r="BZ147" s="539">
        <f t="shared" si="127"/>
        <v>0</v>
      </c>
      <c r="CA147" s="539">
        <f t="shared" si="127"/>
        <v>0</v>
      </c>
      <c r="CB147" s="539">
        <f t="shared" si="127"/>
        <v>0</v>
      </c>
      <c r="CC147" s="539">
        <f t="shared" si="127"/>
        <v>0</v>
      </c>
      <c r="CD147" s="539">
        <f t="shared" si="127"/>
        <v>0</v>
      </c>
      <c r="CE147" s="539">
        <f t="shared" si="127"/>
        <v>0</v>
      </c>
      <c r="CF147" s="539">
        <f t="shared" si="127"/>
        <v>0</v>
      </c>
      <c r="CG147" s="539">
        <f t="shared" si="127"/>
        <v>0</v>
      </c>
      <c r="CH147" s="539">
        <f t="shared" si="127"/>
        <v>0</v>
      </c>
      <c r="CI147" s="539">
        <f t="shared" si="127"/>
        <v>0</v>
      </c>
      <c r="CJ147" s="539">
        <f t="shared" si="127"/>
        <v>0</v>
      </c>
      <c r="CK147" s="539">
        <f t="shared" si="127"/>
        <v>0</v>
      </c>
      <c r="CL147" s="539">
        <f t="shared" si="127"/>
        <v>0</v>
      </c>
      <c r="CM147" s="539">
        <f t="shared" si="127"/>
        <v>0</v>
      </c>
      <c r="CN147" s="539">
        <f t="shared" si="127"/>
        <v>0</v>
      </c>
      <c r="CO147" s="539">
        <f t="shared" si="127"/>
        <v>0</v>
      </c>
      <c r="CP147" s="539">
        <f t="shared" si="127"/>
        <v>0</v>
      </c>
      <c r="CQ147" s="539">
        <f t="shared" si="127"/>
        <v>0</v>
      </c>
      <c r="CR147" s="539">
        <f t="shared" si="127"/>
        <v>0</v>
      </c>
      <c r="CS147" s="539">
        <f t="shared" si="127"/>
        <v>0</v>
      </c>
      <c r="CT147" s="539">
        <f t="shared" si="127"/>
        <v>0</v>
      </c>
      <c r="CU147" s="539">
        <f t="shared" si="127"/>
        <v>0</v>
      </c>
      <c r="CV147" s="539">
        <f t="shared" ref="CV147:DG147" si="128">CV$117*CV33</f>
        <v>0</v>
      </c>
      <c r="CW147" s="539">
        <f t="shared" si="128"/>
        <v>0</v>
      </c>
      <c r="CX147" s="539">
        <f t="shared" si="128"/>
        <v>0</v>
      </c>
      <c r="CY147" s="539">
        <f t="shared" si="128"/>
        <v>0</v>
      </c>
      <c r="CZ147" s="539">
        <f t="shared" si="128"/>
        <v>0</v>
      </c>
      <c r="DA147" s="539">
        <f t="shared" si="128"/>
        <v>0</v>
      </c>
      <c r="DB147" s="539">
        <f t="shared" si="128"/>
        <v>0</v>
      </c>
      <c r="DC147" s="539">
        <f t="shared" si="128"/>
        <v>0</v>
      </c>
      <c r="DD147" s="539">
        <f t="shared" si="128"/>
        <v>0</v>
      </c>
      <c r="DE147" s="539">
        <f t="shared" si="128"/>
        <v>0</v>
      </c>
      <c r="DF147" s="539">
        <f t="shared" si="128"/>
        <v>0</v>
      </c>
      <c r="DG147" s="539">
        <f t="shared" si="128"/>
        <v>0</v>
      </c>
      <c r="DH147" s="539">
        <f t="shared" si="8"/>
        <v>0</v>
      </c>
      <c r="DI147" s="240"/>
    </row>
    <row r="148" spans="2:113" x14ac:dyDescent="0.15">
      <c r="B148" s="10" t="s">
        <v>172</v>
      </c>
      <c r="C148" s="4" t="s">
        <v>915</v>
      </c>
      <c r="D148" s="11">
        <f t="shared" ref="D148:AI148" si="129">D$117*D34</f>
        <v>0</v>
      </c>
      <c r="E148" s="11">
        <f t="shared" si="129"/>
        <v>0</v>
      </c>
      <c r="F148" s="11">
        <f t="shared" si="129"/>
        <v>0</v>
      </c>
      <c r="G148" s="11">
        <f t="shared" si="129"/>
        <v>0</v>
      </c>
      <c r="H148" s="11">
        <f t="shared" si="129"/>
        <v>0</v>
      </c>
      <c r="I148" s="11">
        <f t="shared" si="129"/>
        <v>0</v>
      </c>
      <c r="J148" s="11">
        <f t="shared" si="129"/>
        <v>0</v>
      </c>
      <c r="K148" s="11">
        <f t="shared" si="129"/>
        <v>0</v>
      </c>
      <c r="L148" s="11">
        <f t="shared" si="129"/>
        <v>0</v>
      </c>
      <c r="M148" s="11">
        <f t="shared" si="129"/>
        <v>0</v>
      </c>
      <c r="N148" s="11">
        <f t="shared" si="129"/>
        <v>0</v>
      </c>
      <c r="O148" s="11">
        <f t="shared" si="129"/>
        <v>0</v>
      </c>
      <c r="P148" s="11">
        <f t="shared" si="129"/>
        <v>0</v>
      </c>
      <c r="Q148" s="11">
        <f t="shared" si="129"/>
        <v>0</v>
      </c>
      <c r="R148" s="11">
        <f t="shared" si="129"/>
        <v>0</v>
      </c>
      <c r="S148" s="11">
        <f t="shared" si="129"/>
        <v>0</v>
      </c>
      <c r="T148" s="11">
        <f t="shared" si="129"/>
        <v>0</v>
      </c>
      <c r="U148" s="11">
        <f t="shared" si="129"/>
        <v>0</v>
      </c>
      <c r="V148" s="11">
        <f t="shared" si="129"/>
        <v>0</v>
      </c>
      <c r="W148" s="11">
        <f t="shared" si="129"/>
        <v>0</v>
      </c>
      <c r="X148" s="11">
        <f t="shared" si="129"/>
        <v>0</v>
      </c>
      <c r="Y148" s="11">
        <f t="shared" si="129"/>
        <v>0</v>
      </c>
      <c r="Z148" s="11">
        <f t="shared" si="129"/>
        <v>0</v>
      </c>
      <c r="AA148" s="11">
        <f t="shared" si="129"/>
        <v>0</v>
      </c>
      <c r="AB148" s="11">
        <f t="shared" si="129"/>
        <v>0</v>
      </c>
      <c r="AC148" s="11">
        <f t="shared" si="129"/>
        <v>0</v>
      </c>
      <c r="AD148" s="11">
        <f t="shared" si="129"/>
        <v>0</v>
      </c>
      <c r="AE148" s="11">
        <f t="shared" si="129"/>
        <v>0</v>
      </c>
      <c r="AF148" s="11">
        <f t="shared" si="129"/>
        <v>0</v>
      </c>
      <c r="AG148" s="11">
        <f t="shared" si="129"/>
        <v>0</v>
      </c>
      <c r="AH148" s="11">
        <f t="shared" si="129"/>
        <v>0</v>
      </c>
      <c r="AI148" s="11">
        <f t="shared" si="129"/>
        <v>0</v>
      </c>
      <c r="AJ148" s="11">
        <f t="shared" ref="AJ148:BO148" si="130">AJ$117*AJ34</f>
        <v>0</v>
      </c>
      <c r="AK148" s="11">
        <f t="shared" si="130"/>
        <v>0</v>
      </c>
      <c r="AL148" s="11">
        <f t="shared" si="130"/>
        <v>0</v>
      </c>
      <c r="AM148" s="11">
        <f t="shared" si="130"/>
        <v>0</v>
      </c>
      <c r="AN148" s="11">
        <f t="shared" si="130"/>
        <v>0</v>
      </c>
      <c r="AO148" s="11">
        <f t="shared" si="130"/>
        <v>0</v>
      </c>
      <c r="AP148" s="11">
        <f t="shared" si="130"/>
        <v>0</v>
      </c>
      <c r="AQ148" s="11">
        <f t="shared" si="130"/>
        <v>0</v>
      </c>
      <c r="AR148" s="11">
        <f t="shared" si="130"/>
        <v>0</v>
      </c>
      <c r="AS148" s="11">
        <f t="shared" si="130"/>
        <v>0</v>
      </c>
      <c r="AT148" s="11">
        <f t="shared" si="130"/>
        <v>0</v>
      </c>
      <c r="AU148" s="11">
        <f t="shared" si="130"/>
        <v>0</v>
      </c>
      <c r="AV148" s="11">
        <f t="shared" si="130"/>
        <v>0</v>
      </c>
      <c r="AW148" s="11">
        <f t="shared" si="130"/>
        <v>0</v>
      </c>
      <c r="AX148" s="11">
        <f t="shared" si="130"/>
        <v>0</v>
      </c>
      <c r="AY148" s="11">
        <f t="shared" si="130"/>
        <v>0</v>
      </c>
      <c r="AZ148" s="11">
        <f t="shared" si="130"/>
        <v>0</v>
      </c>
      <c r="BA148" s="11">
        <f t="shared" si="130"/>
        <v>0</v>
      </c>
      <c r="BB148" s="11">
        <f t="shared" si="130"/>
        <v>0</v>
      </c>
      <c r="BC148" s="11">
        <f t="shared" si="130"/>
        <v>0</v>
      </c>
      <c r="BD148" s="11">
        <f t="shared" si="130"/>
        <v>0</v>
      </c>
      <c r="BE148" s="11">
        <f t="shared" si="130"/>
        <v>0</v>
      </c>
      <c r="BF148" s="11">
        <f t="shared" si="130"/>
        <v>0</v>
      </c>
      <c r="BG148" s="11">
        <f t="shared" si="130"/>
        <v>0</v>
      </c>
      <c r="BH148" s="11">
        <f t="shared" si="130"/>
        <v>0</v>
      </c>
      <c r="BI148" s="11">
        <f t="shared" si="130"/>
        <v>0</v>
      </c>
      <c r="BJ148" s="11">
        <f t="shared" si="130"/>
        <v>0</v>
      </c>
      <c r="BK148" s="11">
        <f t="shared" si="130"/>
        <v>0</v>
      </c>
      <c r="BL148" s="11">
        <f t="shared" si="130"/>
        <v>0</v>
      </c>
      <c r="BM148" s="11">
        <f t="shared" si="130"/>
        <v>0</v>
      </c>
      <c r="BN148" s="11">
        <f t="shared" si="130"/>
        <v>0</v>
      </c>
      <c r="BO148" s="11">
        <f t="shared" si="130"/>
        <v>0</v>
      </c>
      <c r="BP148" s="11">
        <f t="shared" ref="BP148:CU148" si="131">BP$117*BP34</f>
        <v>0</v>
      </c>
      <c r="BQ148" s="11">
        <f t="shared" si="131"/>
        <v>0</v>
      </c>
      <c r="BR148" s="11">
        <f t="shared" si="131"/>
        <v>0</v>
      </c>
      <c r="BS148" s="11">
        <f t="shared" si="131"/>
        <v>0</v>
      </c>
      <c r="BT148" s="11">
        <f t="shared" si="131"/>
        <v>0</v>
      </c>
      <c r="BU148" s="11">
        <f t="shared" si="131"/>
        <v>0</v>
      </c>
      <c r="BV148" s="11">
        <f t="shared" si="131"/>
        <v>0</v>
      </c>
      <c r="BW148" s="11">
        <f t="shared" si="131"/>
        <v>0</v>
      </c>
      <c r="BX148" s="11">
        <f t="shared" si="131"/>
        <v>0</v>
      </c>
      <c r="BY148" s="11">
        <f t="shared" si="131"/>
        <v>0</v>
      </c>
      <c r="BZ148" s="11">
        <f t="shared" si="131"/>
        <v>0</v>
      </c>
      <c r="CA148" s="11">
        <f t="shared" si="131"/>
        <v>0</v>
      </c>
      <c r="CB148" s="11">
        <f t="shared" si="131"/>
        <v>0</v>
      </c>
      <c r="CC148" s="11">
        <f t="shared" si="131"/>
        <v>0</v>
      </c>
      <c r="CD148" s="11">
        <f t="shared" si="131"/>
        <v>0</v>
      </c>
      <c r="CE148" s="11">
        <f t="shared" si="131"/>
        <v>0</v>
      </c>
      <c r="CF148" s="11">
        <f t="shared" si="131"/>
        <v>0</v>
      </c>
      <c r="CG148" s="11">
        <f t="shared" si="131"/>
        <v>0</v>
      </c>
      <c r="CH148" s="11">
        <f t="shared" si="131"/>
        <v>0</v>
      </c>
      <c r="CI148" s="11">
        <f t="shared" si="131"/>
        <v>0</v>
      </c>
      <c r="CJ148" s="11">
        <f t="shared" si="131"/>
        <v>0</v>
      </c>
      <c r="CK148" s="11">
        <f t="shared" si="131"/>
        <v>0</v>
      </c>
      <c r="CL148" s="11">
        <f t="shared" si="131"/>
        <v>0</v>
      </c>
      <c r="CM148" s="11">
        <f t="shared" si="131"/>
        <v>0</v>
      </c>
      <c r="CN148" s="11">
        <f t="shared" si="131"/>
        <v>0</v>
      </c>
      <c r="CO148" s="11">
        <f t="shared" si="131"/>
        <v>0</v>
      </c>
      <c r="CP148" s="11">
        <f t="shared" si="131"/>
        <v>0</v>
      </c>
      <c r="CQ148" s="11">
        <f t="shared" si="131"/>
        <v>0</v>
      </c>
      <c r="CR148" s="11">
        <f t="shared" si="131"/>
        <v>0</v>
      </c>
      <c r="CS148" s="11">
        <f t="shared" si="131"/>
        <v>0</v>
      </c>
      <c r="CT148" s="11">
        <f t="shared" si="131"/>
        <v>0</v>
      </c>
      <c r="CU148" s="11">
        <f t="shared" si="131"/>
        <v>0</v>
      </c>
      <c r="CV148" s="11">
        <f t="shared" ref="CV148:DG148" si="132">CV$117*CV34</f>
        <v>0</v>
      </c>
      <c r="CW148" s="11">
        <f t="shared" si="132"/>
        <v>0</v>
      </c>
      <c r="CX148" s="11">
        <f t="shared" si="132"/>
        <v>0</v>
      </c>
      <c r="CY148" s="11">
        <f t="shared" si="132"/>
        <v>0</v>
      </c>
      <c r="CZ148" s="11">
        <f t="shared" si="132"/>
        <v>0</v>
      </c>
      <c r="DA148" s="11">
        <f t="shared" si="132"/>
        <v>0</v>
      </c>
      <c r="DB148" s="11">
        <f t="shared" si="132"/>
        <v>0</v>
      </c>
      <c r="DC148" s="11">
        <f t="shared" si="132"/>
        <v>0</v>
      </c>
      <c r="DD148" s="11">
        <f t="shared" si="132"/>
        <v>0</v>
      </c>
      <c r="DE148" s="11">
        <f t="shared" si="132"/>
        <v>0</v>
      </c>
      <c r="DF148" s="11">
        <f t="shared" si="132"/>
        <v>0</v>
      </c>
      <c r="DG148" s="11">
        <f t="shared" si="132"/>
        <v>0</v>
      </c>
      <c r="DH148" s="11">
        <f t="shared" si="8"/>
        <v>0</v>
      </c>
      <c r="DI148" s="240"/>
    </row>
    <row r="149" spans="2:113" x14ac:dyDescent="0.15">
      <c r="B149" s="10" t="s">
        <v>173</v>
      </c>
      <c r="C149" s="4" t="s">
        <v>916</v>
      </c>
      <c r="D149" s="11">
        <f t="shared" ref="D149:AI149" si="133">D$117*D35</f>
        <v>0</v>
      </c>
      <c r="E149" s="11">
        <f t="shared" si="133"/>
        <v>0</v>
      </c>
      <c r="F149" s="11">
        <f t="shared" si="133"/>
        <v>0</v>
      </c>
      <c r="G149" s="11">
        <f t="shared" si="133"/>
        <v>0</v>
      </c>
      <c r="H149" s="11">
        <f t="shared" si="133"/>
        <v>0</v>
      </c>
      <c r="I149" s="11">
        <f t="shared" si="133"/>
        <v>0</v>
      </c>
      <c r="J149" s="11">
        <f t="shared" si="133"/>
        <v>0</v>
      </c>
      <c r="K149" s="11">
        <f t="shared" si="133"/>
        <v>0</v>
      </c>
      <c r="L149" s="11">
        <f t="shared" si="133"/>
        <v>0</v>
      </c>
      <c r="M149" s="11">
        <f t="shared" si="133"/>
        <v>0</v>
      </c>
      <c r="N149" s="11">
        <f t="shared" si="133"/>
        <v>0</v>
      </c>
      <c r="O149" s="11">
        <f t="shared" si="133"/>
        <v>0</v>
      </c>
      <c r="P149" s="11">
        <f t="shared" si="133"/>
        <v>0</v>
      </c>
      <c r="Q149" s="11">
        <f t="shared" si="133"/>
        <v>0</v>
      </c>
      <c r="R149" s="11">
        <f t="shared" si="133"/>
        <v>0</v>
      </c>
      <c r="S149" s="11">
        <f t="shared" si="133"/>
        <v>0</v>
      </c>
      <c r="T149" s="11">
        <f t="shared" si="133"/>
        <v>0</v>
      </c>
      <c r="U149" s="11">
        <f t="shared" si="133"/>
        <v>0</v>
      </c>
      <c r="V149" s="11">
        <f t="shared" si="133"/>
        <v>0</v>
      </c>
      <c r="W149" s="11">
        <f t="shared" si="133"/>
        <v>0</v>
      </c>
      <c r="X149" s="11">
        <f t="shared" si="133"/>
        <v>0</v>
      </c>
      <c r="Y149" s="11">
        <f t="shared" si="133"/>
        <v>0</v>
      </c>
      <c r="Z149" s="11">
        <f t="shared" si="133"/>
        <v>0</v>
      </c>
      <c r="AA149" s="11">
        <f t="shared" si="133"/>
        <v>0</v>
      </c>
      <c r="AB149" s="11">
        <f t="shared" si="133"/>
        <v>0</v>
      </c>
      <c r="AC149" s="11">
        <f t="shared" si="133"/>
        <v>0</v>
      </c>
      <c r="AD149" s="11">
        <f t="shared" si="133"/>
        <v>0</v>
      </c>
      <c r="AE149" s="11">
        <f t="shared" si="133"/>
        <v>0</v>
      </c>
      <c r="AF149" s="11">
        <f t="shared" si="133"/>
        <v>0</v>
      </c>
      <c r="AG149" s="11">
        <f t="shared" si="133"/>
        <v>0</v>
      </c>
      <c r="AH149" s="11">
        <f t="shared" si="133"/>
        <v>0</v>
      </c>
      <c r="AI149" s="11">
        <f t="shared" si="133"/>
        <v>0</v>
      </c>
      <c r="AJ149" s="11">
        <f t="shared" ref="AJ149:BO149" si="134">AJ$117*AJ35</f>
        <v>0</v>
      </c>
      <c r="AK149" s="11">
        <f t="shared" si="134"/>
        <v>0</v>
      </c>
      <c r="AL149" s="11">
        <f t="shared" si="134"/>
        <v>0</v>
      </c>
      <c r="AM149" s="11">
        <f t="shared" si="134"/>
        <v>0</v>
      </c>
      <c r="AN149" s="11">
        <f t="shared" si="134"/>
        <v>0</v>
      </c>
      <c r="AO149" s="11">
        <f t="shared" si="134"/>
        <v>0</v>
      </c>
      <c r="AP149" s="11">
        <f t="shared" si="134"/>
        <v>0</v>
      </c>
      <c r="AQ149" s="11">
        <f t="shared" si="134"/>
        <v>0</v>
      </c>
      <c r="AR149" s="11">
        <f t="shared" si="134"/>
        <v>0</v>
      </c>
      <c r="AS149" s="11">
        <f t="shared" si="134"/>
        <v>0</v>
      </c>
      <c r="AT149" s="11">
        <f t="shared" si="134"/>
        <v>0</v>
      </c>
      <c r="AU149" s="11">
        <f t="shared" si="134"/>
        <v>0</v>
      </c>
      <c r="AV149" s="11">
        <f t="shared" si="134"/>
        <v>0</v>
      </c>
      <c r="AW149" s="11">
        <f t="shared" si="134"/>
        <v>0</v>
      </c>
      <c r="AX149" s="11">
        <f t="shared" si="134"/>
        <v>0</v>
      </c>
      <c r="AY149" s="11">
        <f t="shared" si="134"/>
        <v>0</v>
      </c>
      <c r="AZ149" s="11">
        <f t="shared" si="134"/>
        <v>0</v>
      </c>
      <c r="BA149" s="11">
        <f t="shared" si="134"/>
        <v>0</v>
      </c>
      <c r="BB149" s="11">
        <f t="shared" si="134"/>
        <v>0</v>
      </c>
      <c r="BC149" s="11">
        <f t="shared" si="134"/>
        <v>0</v>
      </c>
      <c r="BD149" s="11">
        <f t="shared" si="134"/>
        <v>0</v>
      </c>
      <c r="BE149" s="11">
        <f t="shared" si="134"/>
        <v>0</v>
      </c>
      <c r="BF149" s="11">
        <f t="shared" si="134"/>
        <v>0</v>
      </c>
      <c r="BG149" s="11">
        <f t="shared" si="134"/>
        <v>0</v>
      </c>
      <c r="BH149" s="11">
        <f t="shared" si="134"/>
        <v>0</v>
      </c>
      <c r="BI149" s="11">
        <f t="shared" si="134"/>
        <v>0</v>
      </c>
      <c r="BJ149" s="11">
        <f t="shared" si="134"/>
        <v>0</v>
      </c>
      <c r="BK149" s="11">
        <f t="shared" si="134"/>
        <v>0</v>
      </c>
      <c r="BL149" s="11">
        <f t="shared" si="134"/>
        <v>0</v>
      </c>
      <c r="BM149" s="11">
        <f t="shared" si="134"/>
        <v>0</v>
      </c>
      <c r="BN149" s="11">
        <f t="shared" si="134"/>
        <v>0</v>
      </c>
      <c r="BO149" s="11">
        <f t="shared" si="134"/>
        <v>0</v>
      </c>
      <c r="BP149" s="11">
        <f t="shared" ref="BP149:CU149" si="135">BP$117*BP35</f>
        <v>0</v>
      </c>
      <c r="BQ149" s="11">
        <f t="shared" si="135"/>
        <v>0</v>
      </c>
      <c r="BR149" s="11">
        <f t="shared" si="135"/>
        <v>0</v>
      </c>
      <c r="BS149" s="11">
        <f t="shared" si="135"/>
        <v>0</v>
      </c>
      <c r="BT149" s="11">
        <f t="shared" si="135"/>
        <v>0</v>
      </c>
      <c r="BU149" s="11">
        <f t="shared" si="135"/>
        <v>0</v>
      </c>
      <c r="BV149" s="11">
        <f t="shared" si="135"/>
        <v>0</v>
      </c>
      <c r="BW149" s="11">
        <f t="shared" si="135"/>
        <v>0</v>
      </c>
      <c r="BX149" s="11">
        <f t="shared" si="135"/>
        <v>0</v>
      </c>
      <c r="BY149" s="11">
        <f t="shared" si="135"/>
        <v>0</v>
      </c>
      <c r="BZ149" s="11">
        <f t="shared" si="135"/>
        <v>0</v>
      </c>
      <c r="CA149" s="11">
        <f t="shared" si="135"/>
        <v>0</v>
      </c>
      <c r="CB149" s="11">
        <f t="shared" si="135"/>
        <v>0</v>
      </c>
      <c r="CC149" s="11">
        <f t="shared" si="135"/>
        <v>0</v>
      </c>
      <c r="CD149" s="11">
        <f t="shared" si="135"/>
        <v>0</v>
      </c>
      <c r="CE149" s="11">
        <f t="shared" si="135"/>
        <v>0</v>
      </c>
      <c r="CF149" s="11">
        <f t="shared" si="135"/>
        <v>0</v>
      </c>
      <c r="CG149" s="11">
        <f t="shared" si="135"/>
        <v>0</v>
      </c>
      <c r="CH149" s="11">
        <f t="shared" si="135"/>
        <v>0</v>
      </c>
      <c r="CI149" s="11">
        <f t="shared" si="135"/>
        <v>0</v>
      </c>
      <c r="CJ149" s="11">
        <f t="shared" si="135"/>
        <v>0</v>
      </c>
      <c r="CK149" s="11">
        <f t="shared" si="135"/>
        <v>0</v>
      </c>
      <c r="CL149" s="11">
        <f t="shared" si="135"/>
        <v>0</v>
      </c>
      <c r="CM149" s="11">
        <f t="shared" si="135"/>
        <v>0</v>
      </c>
      <c r="CN149" s="11">
        <f t="shared" si="135"/>
        <v>0</v>
      </c>
      <c r="CO149" s="11">
        <f t="shared" si="135"/>
        <v>0</v>
      </c>
      <c r="CP149" s="11">
        <f t="shared" si="135"/>
        <v>0</v>
      </c>
      <c r="CQ149" s="11">
        <f t="shared" si="135"/>
        <v>0</v>
      </c>
      <c r="CR149" s="11">
        <f t="shared" si="135"/>
        <v>0</v>
      </c>
      <c r="CS149" s="11">
        <f t="shared" si="135"/>
        <v>0</v>
      </c>
      <c r="CT149" s="11">
        <f t="shared" si="135"/>
        <v>0</v>
      </c>
      <c r="CU149" s="11">
        <f t="shared" si="135"/>
        <v>0</v>
      </c>
      <c r="CV149" s="11">
        <f t="shared" ref="CV149:DG149" si="136">CV$117*CV35</f>
        <v>0</v>
      </c>
      <c r="CW149" s="11">
        <f t="shared" si="136"/>
        <v>0</v>
      </c>
      <c r="CX149" s="11">
        <f t="shared" si="136"/>
        <v>0</v>
      </c>
      <c r="CY149" s="11">
        <f t="shared" si="136"/>
        <v>0</v>
      </c>
      <c r="CZ149" s="11">
        <f t="shared" si="136"/>
        <v>0</v>
      </c>
      <c r="DA149" s="11">
        <f t="shared" si="136"/>
        <v>0</v>
      </c>
      <c r="DB149" s="11">
        <f t="shared" si="136"/>
        <v>0</v>
      </c>
      <c r="DC149" s="11">
        <f t="shared" si="136"/>
        <v>0</v>
      </c>
      <c r="DD149" s="11">
        <f t="shared" si="136"/>
        <v>0</v>
      </c>
      <c r="DE149" s="11">
        <f t="shared" si="136"/>
        <v>0</v>
      </c>
      <c r="DF149" s="11">
        <f t="shared" si="136"/>
        <v>0</v>
      </c>
      <c r="DG149" s="11">
        <f t="shared" si="136"/>
        <v>0</v>
      </c>
      <c r="DH149" s="11">
        <f t="shared" ref="DH149:DH180" si="137">SUM(D149:DG149)</f>
        <v>0</v>
      </c>
      <c r="DI149" s="240"/>
    </row>
    <row r="150" spans="2:113" x14ac:dyDescent="0.15">
      <c r="B150" s="10" t="s">
        <v>174</v>
      </c>
      <c r="C150" s="4" t="s">
        <v>917</v>
      </c>
      <c r="D150" s="11">
        <f t="shared" ref="D150:AI150" si="138">D$117*D36</f>
        <v>0</v>
      </c>
      <c r="E150" s="11">
        <f t="shared" si="138"/>
        <v>0</v>
      </c>
      <c r="F150" s="11">
        <f t="shared" si="138"/>
        <v>0</v>
      </c>
      <c r="G150" s="11">
        <f t="shared" si="138"/>
        <v>0</v>
      </c>
      <c r="H150" s="11">
        <f t="shared" si="138"/>
        <v>0</v>
      </c>
      <c r="I150" s="11">
        <f t="shared" si="138"/>
        <v>0</v>
      </c>
      <c r="J150" s="11">
        <f t="shared" si="138"/>
        <v>0</v>
      </c>
      <c r="K150" s="11">
        <f t="shared" si="138"/>
        <v>0</v>
      </c>
      <c r="L150" s="11">
        <f t="shared" si="138"/>
        <v>0</v>
      </c>
      <c r="M150" s="11">
        <f t="shared" si="138"/>
        <v>0</v>
      </c>
      <c r="N150" s="11">
        <f t="shared" si="138"/>
        <v>0</v>
      </c>
      <c r="O150" s="11">
        <f t="shared" si="138"/>
        <v>0</v>
      </c>
      <c r="P150" s="11">
        <f t="shared" si="138"/>
        <v>0</v>
      </c>
      <c r="Q150" s="11">
        <f t="shared" si="138"/>
        <v>0</v>
      </c>
      <c r="R150" s="11">
        <f t="shared" si="138"/>
        <v>0</v>
      </c>
      <c r="S150" s="11">
        <f t="shared" si="138"/>
        <v>0</v>
      </c>
      <c r="T150" s="11">
        <f t="shared" si="138"/>
        <v>0</v>
      </c>
      <c r="U150" s="11">
        <f t="shared" si="138"/>
        <v>0</v>
      </c>
      <c r="V150" s="11">
        <f t="shared" si="138"/>
        <v>0</v>
      </c>
      <c r="W150" s="11">
        <f t="shared" si="138"/>
        <v>0</v>
      </c>
      <c r="X150" s="11">
        <f t="shared" si="138"/>
        <v>0</v>
      </c>
      <c r="Y150" s="11">
        <f t="shared" si="138"/>
        <v>0</v>
      </c>
      <c r="Z150" s="11">
        <f t="shared" si="138"/>
        <v>0</v>
      </c>
      <c r="AA150" s="11">
        <f t="shared" si="138"/>
        <v>0</v>
      </c>
      <c r="AB150" s="11">
        <f t="shared" si="138"/>
        <v>0</v>
      </c>
      <c r="AC150" s="11">
        <f t="shared" si="138"/>
        <v>0</v>
      </c>
      <c r="AD150" s="11">
        <f t="shared" si="138"/>
        <v>0</v>
      </c>
      <c r="AE150" s="11">
        <f t="shared" si="138"/>
        <v>0</v>
      </c>
      <c r="AF150" s="11">
        <f t="shared" si="138"/>
        <v>0</v>
      </c>
      <c r="AG150" s="11">
        <f t="shared" si="138"/>
        <v>0</v>
      </c>
      <c r="AH150" s="11">
        <f t="shared" si="138"/>
        <v>0</v>
      </c>
      <c r="AI150" s="11">
        <f t="shared" si="138"/>
        <v>0</v>
      </c>
      <c r="AJ150" s="11">
        <f t="shared" ref="AJ150:BO150" si="139">AJ$117*AJ36</f>
        <v>0</v>
      </c>
      <c r="AK150" s="11">
        <f t="shared" si="139"/>
        <v>0</v>
      </c>
      <c r="AL150" s="11">
        <f t="shared" si="139"/>
        <v>0</v>
      </c>
      <c r="AM150" s="11">
        <f t="shared" si="139"/>
        <v>0</v>
      </c>
      <c r="AN150" s="11">
        <f t="shared" si="139"/>
        <v>0</v>
      </c>
      <c r="AO150" s="11">
        <f t="shared" si="139"/>
        <v>0</v>
      </c>
      <c r="AP150" s="11">
        <f t="shared" si="139"/>
        <v>0</v>
      </c>
      <c r="AQ150" s="11">
        <f t="shared" si="139"/>
        <v>0</v>
      </c>
      <c r="AR150" s="11">
        <f t="shared" si="139"/>
        <v>0</v>
      </c>
      <c r="AS150" s="11">
        <f t="shared" si="139"/>
        <v>0</v>
      </c>
      <c r="AT150" s="11">
        <f t="shared" si="139"/>
        <v>0</v>
      </c>
      <c r="AU150" s="11">
        <f t="shared" si="139"/>
        <v>0</v>
      </c>
      <c r="AV150" s="11">
        <f t="shared" si="139"/>
        <v>0</v>
      </c>
      <c r="AW150" s="11">
        <f t="shared" si="139"/>
        <v>0</v>
      </c>
      <c r="AX150" s="11">
        <f t="shared" si="139"/>
        <v>0</v>
      </c>
      <c r="AY150" s="11">
        <f t="shared" si="139"/>
        <v>0</v>
      </c>
      <c r="AZ150" s="11">
        <f t="shared" si="139"/>
        <v>0</v>
      </c>
      <c r="BA150" s="11">
        <f t="shared" si="139"/>
        <v>0</v>
      </c>
      <c r="BB150" s="11">
        <f t="shared" si="139"/>
        <v>0</v>
      </c>
      <c r="BC150" s="11">
        <f t="shared" si="139"/>
        <v>0</v>
      </c>
      <c r="BD150" s="11">
        <f t="shared" si="139"/>
        <v>0</v>
      </c>
      <c r="BE150" s="11">
        <f t="shared" si="139"/>
        <v>0</v>
      </c>
      <c r="BF150" s="11">
        <f t="shared" si="139"/>
        <v>0</v>
      </c>
      <c r="BG150" s="11">
        <f t="shared" si="139"/>
        <v>0</v>
      </c>
      <c r="BH150" s="11">
        <f t="shared" si="139"/>
        <v>0</v>
      </c>
      <c r="BI150" s="11">
        <f t="shared" si="139"/>
        <v>0</v>
      </c>
      <c r="BJ150" s="11">
        <f t="shared" si="139"/>
        <v>0</v>
      </c>
      <c r="BK150" s="11">
        <f t="shared" si="139"/>
        <v>0</v>
      </c>
      <c r="BL150" s="11">
        <f t="shared" si="139"/>
        <v>0</v>
      </c>
      <c r="BM150" s="11">
        <f t="shared" si="139"/>
        <v>0</v>
      </c>
      <c r="BN150" s="11">
        <f t="shared" si="139"/>
        <v>0</v>
      </c>
      <c r="BO150" s="11">
        <f t="shared" si="139"/>
        <v>0</v>
      </c>
      <c r="BP150" s="11">
        <f t="shared" ref="BP150:CU150" si="140">BP$117*BP36</f>
        <v>0</v>
      </c>
      <c r="BQ150" s="11">
        <f t="shared" si="140"/>
        <v>0</v>
      </c>
      <c r="BR150" s="11">
        <f t="shared" si="140"/>
        <v>0</v>
      </c>
      <c r="BS150" s="11">
        <f t="shared" si="140"/>
        <v>0</v>
      </c>
      <c r="BT150" s="11">
        <f t="shared" si="140"/>
        <v>0</v>
      </c>
      <c r="BU150" s="11">
        <f t="shared" si="140"/>
        <v>0</v>
      </c>
      <c r="BV150" s="11">
        <f t="shared" si="140"/>
        <v>0</v>
      </c>
      <c r="BW150" s="11">
        <f t="shared" si="140"/>
        <v>0</v>
      </c>
      <c r="BX150" s="11">
        <f t="shared" si="140"/>
        <v>0</v>
      </c>
      <c r="BY150" s="11">
        <f t="shared" si="140"/>
        <v>0</v>
      </c>
      <c r="BZ150" s="11">
        <f t="shared" si="140"/>
        <v>0</v>
      </c>
      <c r="CA150" s="11">
        <f t="shared" si="140"/>
        <v>0</v>
      </c>
      <c r="CB150" s="11">
        <f t="shared" si="140"/>
        <v>0</v>
      </c>
      <c r="CC150" s="11">
        <f t="shared" si="140"/>
        <v>0</v>
      </c>
      <c r="CD150" s="11">
        <f t="shared" si="140"/>
        <v>0</v>
      </c>
      <c r="CE150" s="11">
        <f t="shared" si="140"/>
        <v>0</v>
      </c>
      <c r="CF150" s="11">
        <f t="shared" si="140"/>
        <v>0</v>
      </c>
      <c r="CG150" s="11">
        <f t="shared" si="140"/>
        <v>0</v>
      </c>
      <c r="CH150" s="11">
        <f t="shared" si="140"/>
        <v>0</v>
      </c>
      <c r="CI150" s="11">
        <f t="shared" si="140"/>
        <v>0</v>
      </c>
      <c r="CJ150" s="11">
        <f t="shared" si="140"/>
        <v>0</v>
      </c>
      <c r="CK150" s="11">
        <f t="shared" si="140"/>
        <v>0</v>
      </c>
      <c r="CL150" s="11">
        <f t="shared" si="140"/>
        <v>0</v>
      </c>
      <c r="CM150" s="11">
        <f t="shared" si="140"/>
        <v>0</v>
      </c>
      <c r="CN150" s="11">
        <f t="shared" si="140"/>
        <v>0</v>
      </c>
      <c r="CO150" s="11">
        <f t="shared" si="140"/>
        <v>0</v>
      </c>
      <c r="CP150" s="11">
        <f t="shared" si="140"/>
        <v>0</v>
      </c>
      <c r="CQ150" s="11">
        <f t="shared" si="140"/>
        <v>0</v>
      </c>
      <c r="CR150" s="11">
        <f t="shared" si="140"/>
        <v>0</v>
      </c>
      <c r="CS150" s="11">
        <f t="shared" si="140"/>
        <v>0</v>
      </c>
      <c r="CT150" s="11">
        <f t="shared" si="140"/>
        <v>0</v>
      </c>
      <c r="CU150" s="11">
        <f t="shared" si="140"/>
        <v>0</v>
      </c>
      <c r="CV150" s="11">
        <f t="shared" ref="CV150:DG150" si="141">CV$117*CV36</f>
        <v>0</v>
      </c>
      <c r="CW150" s="11">
        <f t="shared" si="141"/>
        <v>0</v>
      </c>
      <c r="CX150" s="11">
        <f t="shared" si="141"/>
        <v>0</v>
      </c>
      <c r="CY150" s="11">
        <f t="shared" si="141"/>
        <v>0</v>
      </c>
      <c r="CZ150" s="11">
        <f t="shared" si="141"/>
        <v>0</v>
      </c>
      <c r="DA150" s="11">
        <f t="shared" si="141"/>
        <v>0</v>
      </c>
      <c r="DB150" s="11">
        <f t="shared" si="141"/>
        <v>0</v>
      </c>
      <c r="DC150" s="11">
        <f t="shared" si="141"/>
        <v>0</v>
      </c>
      <c r="DD150" s="11">
        <f t="shared" si="141"/>
        <v>0</v>
      </c>
      <c r="DE150" s="11">
        <f t="shared" si="141"/>
        <v>0</v>
      </c>
      <c r="DF150" s="11">
        <f t="shared" si="141"/>
        <v>0</v>
      </c>
      <c r="DG150" s="11">
        <f t="shared" si="141"/>
        <v>0</v>
      </c>
      <c r="DH150" s="11">
        <f t="shared" si="137"/>
        <v>0</v>
      </c>
      <c r="DI150" s="240"/>
    </row>
    <row r="151" spans="2:113" x14ac:dyDescent="0.15">
      <c r="B151" s="10" t="s">
        <v>175</v>
      </c>
      <c r="C151" s="4" t="s">
        <v>918</v>
      </c>
      <c r="D151" s="11">
        <f t="shared" ref="D151:AI151" si="142">D$117*D37</f>
        <v>0</v>
      </c>
      <c r="E151" s="11">
        <f t="shared" si="142"/>
        <v>0</v>
      </c>
      <c r="F151" s="11">
        <f t="shared" si="142"/>
        <v>0</v>
      </c>
      <c r="G151" s="11">
        <f t="shared" si="142"/>
        <v>0</v>
      </c>
      <c r="H151" s="11">
        <f t="shared" si="142"/>
        <v>0</v>
      </c>
      <c r="I151" s="11">
        <f t="shared" si="142"/>
        <v>0</v>
      </c>
      <c r="J151" s="11">
        <f t="shared" si="142"/>
        <v>0</v>
      </c>
      <c r="K151" s="11">
        <f t="shared" si="142"/>
        <v>0</v>
      </c>
      <c r="L151" s="11">
        <f t="shared" si="142"/>
        <v>0</v>
      </c>
      <c r="M151" s="11">
        <f t="shared" si="142"/>
        <v>0</v>
      </c>
      <c r="N151" s="11">
        <f t="shared" si="142"/>
        <v>0</v>
      </c>
      <c r="O151" s="11">
        <f t="shared" si="142"/>
        <v>0</v>
      </c>
      <c r="P151" s="11">
        <f t="shared" si="142"/>
        <v>0</v>
      </c>
      <c r="Q151" s="11">
        <f t="shared" si="142"/>
        <v>0</v>
      </c>
      <c r="R151" s="11">
        <f t="shared" si="142"/>
        <v>0</v>
      </c>
      <c r="S151" s="11">
        <f t="shared" si="142"/>
        <v>0</v>
      </c>
      <c r="T151" s="11">
        <f t="shared" si="142"/>
        <v>0</v>
      </c>
      <c r="U151" s="11">
        <f t="shared" si="142"/>
        <v>0</v>
      </c>
      <c r="V151" s="11">
        <f t="shared" si="142"/>
        <v>0</v>
      </c>
      <c r="W151" s="11">
        <f t="shared" si="142"/>
        <v>0</v>
      </c>
      <c r="X151" s="11">
        <f t="shared" si="142"/>
        <v>0</v>
      </c>
      <c r="Y151" s="11">
        <f t="shared" si="142"/>
        <v>0</v>
      </c>
      <c r="Z151" s="11">
        <f t="shared" si="142"/>
        <v>0</v>
      </c>
      <c r="AA151" s="11">
        <f t="shared" si="142"/>
        <v>0</v>
      </c>
      <c r="AB151" s="11">
        <f t="shared" si="142"/>
        <v>0</v>
      </c>
      <c r="AC151" s="11">
        <f t="shared" si="142"/>
        <v>0</v>
      </c>
      <c r="AD151" s="11">
        <f t="shared" si="142"/>
        <v>0</v>
      </c>
      <c r="AE151" s="11">
        <f t="shared" si="142"/>
        <v>0</v>
      </c>
      <c r="AF151" s="11">
        <f t="shared" si="142"/>
        <v>0</v>
      </c>
      <c r="AG151" s="11">
        <f t="shared" si="142"/>
        <v>0</v>
      </c>
      <c r="AH151" s="11">
        <f t="shared" si="142"/>
        <v>0</v>
      </c>
      <c r="AI151" s="11">
        <f t="shared" si="142"/>
        <v>0</v>
      </c>
      <c r="AJ151" s="11">
        <f t="shared" ref="AJ151:BO151" si="143">AJ$117*AJ37</f>
        <v>0</v>
      </c>
      <c r="AK151" s="11">
        <f t="shared" si="143"/>
        <v>0</v>
      </c>
      <c r="AL151" s="11">
        <f t="shared" si="143"/>
        <v>0</v>
      </c>
      <c r="AM151" s="11">
        <f t="shared" si="143"/>
        <v>0</v>
      </c>
      <c r="AN151" s="11">
        <f t="shared" si="143"/>
        <v>0</v>
      </c>
      <c r="AO151" s="11">
        <f t="shared" si="143"/>
        <v>0</v>
      </c>
      <c r="AP151" s="11">
        <f t="shared" si="143"/>
        <v>0</v>
      </c>
      <c r="AQ151" s="11">
        <f t="shared" si="143"/>
        <v>0</v>
      </c>
      <c r="AR151" s="11">
        <f t="shared" si="143"/>
        <v>0</v>
      </c>
      <c r="AS151" s="11">
        <f t="shared" si="143"/>
        <v>0</v>
      </c>
      <c r="AT151" s="11">
        <f t="shared" si="143"/>
        <v>0</v>
      </c>
      <c r="AU151" s="11">
        <f t="shared" si="143"/>
        <v>0</v>
      </c>
      <c r="AV151" s="11">
        <f t="shared" si="143"/>
        <v>0</v>
      </c>
      <c r="AW151" s="11">
        <f t="shared" si="143"/>
        <v>0</v>
      </c>
      <c r="AX151" s="11">
        <f t="shared" si="143"/>
        <v>0</v>
      </c>
      <c r="AY151" s="11">
        <f t="shared" si="143"/>
        <v>0</v>
      </c>
      <c r="AZ151" s="11">
        <f t="shared" si="143"/>
        <v>0</v>
      </c>
      <c r="BA151" s="11">
        <f t="shared" si="143"/>
        <v>0</v>
      </c>
      <c r="BB151" s="11">
        <f t="shared" si="143"/>
        <v>0</v>
      </c>
      <c r="BC151" s="11">
        <f t="shared" si="143"/>
        <v>0</v>
      </c>
      <c r="BD151" s="11">
        <f t="shared" si="143"/>
        <v>0</v>
      </c>
      <c r="BE151" s="11">
        <f t="shared" si="143"/>
        <v>0</v>
      </c>
      <c r="BF151" s="11">
        <f t="shared" si="143"/>
        <v>0</v>
      </c>
      <c r="BG151" s="11">
        <f t="shared" si="143"/>
        <v>0</v>
      </c>
      <c r="BH151" s="11">
        <f t="shared" si="143"/>
        <v>0</v>
      </c>
      <c r="BI151" s="11">
        <f t="shared" si="143"/>
        <v>0</v>
      </c>
      <c r="BJ151" s="11">
        <f t="shared" si="143"/>
        <v>0</v>
      </c>
      <c r="BK151" s="11">
        <f t="shared" si="143"/>
        <v>0</v>
      </c>
      <c r="BL151" s="11">
        <f t="shared" si="143"/>
        <v>0</v>
      </c>
      <c r="BM151" s="11">
        <f t="shared" si="143"/>
        <v>0</v>
      </c>
      <c r="BN151" s="11">
        <f t="shared" si="143"/>
        <v>0</v>
      </c>
      <c r="BO151" s="11">
        <f t="shared" si="143"/>
        <v>0</v>
      </c>
      <c r="BP151" s="11">
        <f t="shared" ref="BP151:CU151" si="144">BP$117*BP37</f>
        <v>0</v>
      </c>
      <c r="BQ151" s="11">
        <f t="shared" si="144"/>
        <v>0</v>
      </c>
      <c r="BR151" s="11">
        <f t="shared" si="144"/>
        <v>0</v>
      </c>
      <c r="BS151" s="11">
        <f t="shared" si="144"/>
        <v>0</v>
      </c>
      <c r="BT151" s="11">
        <f t="shared" si="144"/>
        <v>0</v>
      </c>
      <c r="BU151" s="11">
        <f t="shared" si="144"/>
        <v>0</v>
      </c>
      <c r="BV151" s="11">
        <f t="shared" si="144"/>
        <v>0</v>
      </c>
      <c r="BW151" s="11">
        <f t="shared" si="144"/>
        <v>0</v>
      </c>
      <c r="BX151" s="11">
        <f t="shared" si="144"/>
        <v>0</v>
      </c>
      <c r="BY151" s="11">
        <f t="shared" si="144"/>
        <v>0</v>
      </c>
      <c r="BZ151" s="11">
        <f t="shared" si="144"/>
        <v>0</v>
      </c>
      <c r="CA151" s="11">
        <f t="shared" si="144"/>
        <v>0</v>
      </c>
      <c r="CB151" s="11">
        <f t="shared" si="144"/>
        <v>0</v>
      </c>
      <c r="CC151" s="11">
        <f t="shared" si="144"/>
        <v>0</v>
      </c>
      <c r="CD151" s="11">
        <f t="shared" si="144"/>
        <v>0</v>
      </c>
      <c r="CE151" s="11">
        <f t="shared" si="144"/>
        <v>0</v>
      </c>
      <c r="CF151" s="11">
        <f t="shared" si="144"/>
        <v>0</v>
      </c>
      <c r="CG151" s="11">
        <f t="shared" si="144"/>
        <v>0</v>
      </c>
      <c r="CH151" s="11">
        <f t="shared" si="144"/>
        <v>0</v>
      </c>
      <c r="CI151" s="11">
        <f t="shared" si="144"/>
        <v>0</v>
      </c>
      <c r="CJ151" s="11">
        <f t="shared" si="144"/>
        <v>0</v>
      </c>
      <c r="CK151" s="11">
        <f t="shared" si="144"/>
        <v>0</v>
      </c>
      <c r="CL151" s="11">
        <f t="shared" si="144"/>
        <v>0</v>
      </c>
      <c r="CM151" s="11">
        <f t="shared" si="144"/>
        <v>0</v>
      </c>
      <c r="CN151" s="11">
        <f t="shared" si="144"/>
        <v>0</v>
      </c>
      <c r="CO151" s="11">
        <f t="shared" si="144"/>
        <v>0</v>
      </c>
      <c r="CP151" s="11">
        <f t="shared" si="144"/>
        <v>0</v>
      </c>
      <c r="CQ151" s="11">
        <f t="shared" si="144"/>
        <v>0</v>
      </c>
      <c r="CR151" s="11">
        <f t="shared" si="144"/>
        <v>0</v>
      </c>
      <c r="CS151" s="11">
        <f t="shared" si="144"/>
        <v>0</v>
      </c>
      <c r="CT151" s="11">
        <f t="shared" si="144"/>
        <v>0</v>
      </c>
      <c r="CU151" s="11">
        <f t="shared" si="144"/>
        <v>0</v>
      </c>
      <c r="CV151" s="11">
        <f t="shared" ref="CV151:DG151" si="145">CV$117*CV37</f>
        <v>0</v>
      </c>
      <c r="CW151" s="11">
        <f t="shared" si="145"/>
        <v>0</v>
      </c>
      <c r="CX151" s="11">
        <f t="shared" si="145"/>
        <v>0</v>
      </c>
      <c r="CY151" s="11">
        <f t="shared" si="145"/>
        <v>0</v>
      </c>
      <c r="CZ151" s="11">
        <f t="shared" si="145"/>
        <v>0</v>
      </c>
      <c r="DA151" s="11">
        <f t="shared" si="145"/>
        <v>0</v>
      </c>
      <c r="DB151" s="11">
        <f t="shared" si="145"/>
        <v>0</v>
      </c>
      <c r="DC151" s="11">
        <f t="shared" si="145"/>
        <v>0</v>
      </c>
      <c r="DD151" s="11">
        <f t="shared" si="145"/>
        <v>0</v>
      </c>
      <c r="DE151" s="11">
        <f t="shared" si="145"/>
        <v>0</v>
      </c>
      <c r="DF151" s="11">
        <f t="shared" si="145"/>
        <v>0</v>
      </c>
      <c r="DG151" s="11">
        <f t="shared" si="145"/>
        <v>0</v>
      </c>
      <c r="DH151" s="11">
        <f t="shared" si="137"/>
        <v>0</v>
      </c>
      <c r="DI151" s="240"/>
    </row>
    <row r="152" spans="2:113" x14ac:dyDescent="0.15">
      <c r="B152" s="10" t="s">
        <v>176</v>
      </c>
      <c r="C152" s="4" t="s">
        <v>919</v>
      </c>
      <c r="D152" s="11">
        <f t="shared" ref="D152:AI152" si="146">D$117*D38</f>
        <v>0</v>
      </c>
      <c r="E152" s="11">
        <f t="shared" si="146"/>
        <v>0</v>
      </c>
      <c r="F152" s="11">
        <f t="shared" si="146"/>
        <v>0</v>
      </c>
      <c r="G152" s="11">
        <f t="shared" si="146"/>
        <v>0</v>
      </c>
      <c r="H152" s="11">
        <f t="shared" si="146"/>
        <v>0</v>
      </c>
      <c r="I152" s="11">
        <f t="shared" si="146"/>
        <v>0</v>
      </c>
      <c r="J152" s="11">
        <f t="shared" si="146"/>
        <v>0</v>
      </c>
      <c r="K152" s="11">
        <f t="shared" si="146"/>
        <v>0</v>
      </c>
      <c r="L152" s="11">
        <f t="shared" si="146"/>
        <v>0</v>
      </c>
      <c r="M152" s="11">
        <f t="shared" si="146"/>
        <v>0</v>
      </c>
      <c r="N152" s="11">
        <f t="shared" si="146"/>
        <v>0</v>
      </c>
      <c r="O152" s="11">
        <f t="shared" si="146"/>
        <v>0</v>
      </c>
      <c r="P152" s="11">
        <f t="shared" si="146"/>
        <v>0</v>
      </c>
      <c r="Q152" s="11">
        <f t="shared" si="146"/>
        <v>0</v>
      </c>
      <c r="R152" s="11">
        <f t="shared" si="146"/>
        <v>0</v>
      </c>
      <c r="S152" s="11">
        <f t="shared" si="146"/>
        <v>0</v>
      </c>
      <c r="T152" s="11">
        <f t="shared" si="146"/>
        <v>0</v>
      </c>
      <c r="U152" s="11">
        <f t="shared" si="146"/>
        <v>0</v>
      </c>
      <c r="V152" s="11">
        <f t="shared" si="146"/>
        <v>0</v>
      </c>
      <c r="W152" s="11">
        <f t="shared" si="146"/>
        <v>0</v>
      </c>
      <c r="X152" s="11">
        <f t="shared" si="146"/>
        <v>0</v>
      </c>
      <c r="Y152" s="11">
        <f t="shared" si="146"/>
        <v>0</v>
      </c>
      <c r="Z152" s="11">
        <f t="shared" si="146"/>
        <v>0</v>
      </c>
      <c r="AA152" s="11">
        <f t="shared" si="146"/>
        <v>0</v>
      </c>
      <c r="AB152" s="11">
        <f t="shared" si="146"/>
        <v>0</v>
      </c>
      <c r="AC152" s="11">
        <f t="shared" si="146"/>
        <v>0</v>
      </c>
      <c r="AD152" s="11">
        <f t="shared" si="146"/>
        <v>0</v>
      </c>
      <c r="AE152" s="11">
        <f t="shared" si="146"/>
        <v>0</v>
      </c>
      <c r="AF152" s="11">
        <f t="shared" si="146"/>
        <v>0</v>
      </c>
      <c r="AG152" s="11">
        <f t="shared" si="146"/>
        <v>0</v>
      </c>
      <c r="AH152" s="11">
        <f t="shared" si="146"/>
        <v>0</v>
      </c>
      <c r="AI152" s="11">
        <f t="shared" si="146"/>
        <v>0</v>
      </c>
      <c r="AJ152" s="11">
        <f t="shared" ref="AJ152:BO152" si="147">AJ$117*AJ38</f>
        <v>0</v>
      </c>
      <c r="AK152" s="11">
        <f t="shared" si="147"/>
        <v>0</v>
      </c>
      <c r="AL152" s="11">
        <f t="shared" si="147"/>
        <v>0</v>
      </c>
      <c r="AM152" s="11">
        <f t="shared" si="147"/>
        <v>0</v>
      </c>
      <c r="AN152" s="11">
        <f t="shared" si="147"/>
        <v>0</v>
      </c>
      <c r="AO152" s="11">
        <f t="shared" si="147"/>
        <v>0</v>
      </c>
      <c r="AP152" s="11">
        <f t="shared" si="147"/>
        <v>0</v>
      </c>
      <c r="AQ152" s="11">
        <f t="shared" si="147"/>
        <v>0</v>
      </c>
      <c r="AR152" s="11">
        <f t="shared" si="147"/>
        <v>0</v>
      </c>
      <c r="AS152" s="11">
        <f t="shared" si="147"/>
        <v>0</v>
      </c>
      <c r="AT152" s="11">
        <f t="shared" si="147"/>
        <v>0</v>
      </c>
      <c r="AU152" s="11">
        <f t="shared" si="147"/>
        <v>0</v>
      </c>
      <c r="AV152" s="11">
        <f t="shared" si="147"/>
        <v>0</v>
      </c>
      <c r="AW152" s="11">
        <f t="shared" si="147"/>
        <v>0</v>
      </c>
      <c r="AX152" s="11">
        <f t="shared" si="147"/>
        <v>0</v>
      </c>
      <c r="AY152" s="11">
        <f t="shared" si="147"/>
        <v>0</v>
      </c>
      <c r="AZ152" s="11">
        <f t="shared" si="147"/>
        <v>0</v>
      </c>
      <c r="BA152" s="11">
        <f t="shared" si="147"/>
        <v>0</v>
      </c>
      <c r="BB152" s="11">
        <f t="shared" si="147"/>
        <v>0</v>
      </c>
      <c r="BC152" s="11">
        <f t="shared" si="147"/>
        <v>0</v>
      </c>
      <c r="BD152" s="11">
        <f t="shared" si="147"/>
        <v>0</v>
      </c>
      <c r="BE152" s="11">
        <f t="shared" si="147"/>
        <v>0</v>
      </c>
      <c r="BF152" s="11">
        <f t="shared" si="147"/>
        <v>0</v>
      </c>
      <c r="BG152" s="11">
        <f t="shared" si="147"/>
        <v>0</v>
      </c>
      <c r="BH152" s="11">
        <f t="shared" si="147"/>
        <v>0</v>
      </c>
      <c r="BI152" s="11">
        <f t="shared" si="147"/>
        <v>0</v>
      </c>
      <c r="BJ152" s="11">
        <f t="shared" si="147"/>
        <v>0</v>
      </c>
      <c r="BK152" s="11">
        <f t="shared" si="147"/>
        <v>0</v>
      </c>
      <c r="BL152" s="11">
        <f t="shared" si="147"/>
        <v>0</v>
      </c>
      <c r="BM152" s="11">
        <f t="shared" si="147"/>
        <v>0</v>
      </c>
      <c r="BN152" s="11">
        <f t="shared" si="147"/>
        <v>0</v>
      </c>
      <c r="BO152" s="11">
        <f t="shared" si="147"/>
        <v>0</v>
      </c>
      <c r="BP152" s="11">
        <f t="shared" ref="BP152:CU152" si="148">BP$117*BP38</f>
        <v>0</v>
      </c>
      <c r="BQ152" s="11">
        <f t="shared" si="148"/>
        <v>0</v>
      </c>
      <c r="BR152" s="11">
        <f t="shared" si="148"/>
        <v>0</v>
      </c>
      <c r="BS152" s="11">
        <f t="shared" si="148"/>
        <v>0</v>
      </c>
      <c r="BT152" s="11">
        <f t="shared" si="148"/>
        <v>0</v>
      </c>
      <c r="BU152" s="11">
        <f t="shared" si="148"/>
        <v>0</v>
      </c>
      <c r="BV152" s="11">
        <f t="shared" si="148"/>
        <v>0</v>
      </c>
      <c r="BW152" s="11">
        <f t="shared" si="148"/>
        <v>0</v>
      </c>
      <c r="BX152" s="11">
        <f t="shared" si="148"/>
        <v>0</v>
      </c>
      <c r="BY152" s="11">
        <f t="shared" si="148"/>
        <v>0</v>
      </c>
      <c r="BZ152" s="11">
        <f t="shared" si="148"/>
        <v>0</v>
      </c>
      <c r="CA152" s="11">
        <f t="shared" si="148"/>
        <v>0</v>
      </c>
      <c r="CB152" s="11">
        <f t="shared" si="148"/>
        <v>0</v>
      </c>
      <c r="CC152" s="11">
        <f t="shared" si="148"/>
        <v>0</v>
      </c>
      <c r="CD152" s="11">
        <f t="shared" si="148"/>
        <v>0</v>
      </c>
      <c r="CE152" s="11">
        <f t="shared" si="148"/>
        <v>0</v>
      </c>
      <c r="CF152" s="11">
        <f t="shared" si="148"/>
        <v>0</v>
      </c>
      <c r="CG152" s="11">
        <f t="shared" si="148"/>
        <v>0</v>
      </c>
      <c r="CH152" s="11">
        <f t="shared" si="148"/>
        <v>0</v>
      </c>
      <c r="CI152" s="11">
        <f t="shared" si="148"/>
        <v>0</v>
      </c>
      <c r="CJ152" s="11">
        <f t="shared" si="148"/>
        <v>0</v>
      </c>
      <c r="CK152" s="11">
        <f t="shared" si="148"/>
        <v>0</v>
      </c>
      <c r="CL152" s="11">
        <f t="shared" si="148"/>
        <v>0</v>
      </c>
      <c r="CM152" s="11">
        <f t="shared" si="148"/>
        <v>0</v>
      </c>
      <c r="CN152" s="11">
        <f t="shared" si="148"/>
        <v>0</v>
      </c>
      <c r="CO152" s="11">
        <f t="shared" si="148"/>
        <v>0</v>
      </c>
      <c r="CP152" s="11">
        <f t="shared" si="148"/>
        <v>0</v>
      </c>
      <c r="CQ152" s="11">
        <f t="shared" si="148"/>
        <v>0</v>
      </c>
      <c r="CR152" s="11">
        <f t="shared" si="148"/>
        <v>0</v>
      </c>
      <c r="CS152" s="11">
        <f t="shared" si="148"/>
        <v>0</v>
      </c>
      <c r="CT152" s="11">
        <f t="shared" si="148"/>
        <v>0</v>
      </c>
      <c r="CU152" s="11">
        <f t="shared" si="148"/>
        <v>0</v>
      </c>
      <c r="CV152" s="11">
        <f t="shared" ref="CV152:DG152" si="149">CV$117*CV38</f>
        <v>0</v>
      </c>
      <c r="CW152" s="11">
        <f t="shared" si="149"/>
        <v>0</v>
      </c>
      <c r="CX152" s="11">
        <f t="shared" si="149"/>
        <v>0</v>
      </c>
      <c r="CY152" s="11">
        <f t="shared" si="149"/>
        <v>0</v>
      </c>
      <c r="CZ152" s="11">
        <f t="shared" si="149"/>
        <v>0</v>
      </c>
      <c r="DA152" s="11">
        <f t="shared" si="149"/>
        <v>0</v>
      </c>
      <c r="DB152" s="11">
        <f t="shared" si="149"/>
        <v>0</v>
      </c>
      <c r="DC152" s="11">
        <f t="shared" si="149"/>
        <v>0</v>
      </c>
      <c r="DD152" s="11">
        <f t="shared" si="149"/>
        <v>0</v>
      </c>
      <c r="DE152" s="11">
        <f t="shared" si="149"/>
        <v>0</v>
      </c>
      <c r="DF152" s="11">
        <f t="shared" si="149"/>
        <v>0</v>
      </c>
      <c r="DG152" s="11">
        <f t="shared" si="149"/>
        <v>0</v>
      </c>
      <c r="DH152" s="11">
        <f t="shared" si="137"/>
        <v>0</v>
      </c>
      <c r="DI152" s="240"/>
    </row>
    <row r="153" spans="2:113" x14ac:dyDescent="0.15">
      <c r="B153" s="12" t="s">
        <v>177</v>
      </c>
      <c r="C153" s="357" t="s">
        <v>920</v>
      </c>
      <c r="D153" s="13">
        <f t="shared" ref="D153:AI153" si="150">D$117*D39</f>
        <v>0</v>
      </c>
      <c r="E153" s="13">
        <f t="shared" si="150"/>
        <v>0</v>
      </c>
      <c r="F153" s="13">
        <f t="shared" si="150"/>
        <v>0</v>
      </c>
      <c r="G153" s="13">
        <f t="shared" si="150"/>
        <v>0</v>
      </c>
      <c r="H153" s="13">
        <f t="shared" si="150"/>
        <v>0</v>
      </c>
      <c r="I153" s="13">
        <f t="shared" si="150"/>
        <v>0</v>
      </c>
      <c r="J153" s="13">
        <f t="shared" si="150"/>
        <v>0</v>
      </c>
      <c r="K153" s="13">
        <f t="shared" si="150"/>
        <v>0</v>
      </c>
      <c r="L153" s="13">
        <f t="shared" si="150"/>
        <v>0</v>
      </c>
      <c r="M153" s="13">
        <f t="shared" si="150"/>
        <v>0</v>
      </c>
      <c r="N153" s="13">
        <f t="shared" si="150"/>
        <v>0</v>
      </c>
      <c r="O153" s="13">
        <f t="shared" si="150"/>
        <v>0</v>
      </c>
      <c r="P153" s="13">
        <f t="shared" si="150"/>
        <v>0</v>
      </c>
      <c r="Q153" s="13">
        <f t="shared" si="150"/>
        <v>0</v>
      </c>
      <c r="R153" s="13">
        <f t="shared" si="150"/>
        <v>0</v>
      </c>
      <c r="S153" s="13">
        <f t="shared" si="150"/>
        <v>0</v>
      </c>
      <c r="T153" s="13">
        <f t="shared" si="150"/>
        <v>0</v>
      </c>
      <c r="U153" s="13">
        <f t="shared" si="150"/>
        <v>0</v>
      </c>
      <c r="V153" s="13">
        <f t="shared" si="150"/>
        <v>0</v>
      </c>
      <c r="W153" s="13">
        <f t="shared" si="150"/>
        <v>0</v>
      </c>
      <c r="X153" s="13">
        <f t="shared" si="150"/>
        <v>0</v>
      </c>
      <c r="Y153" s="13">
        <f t="shared" si="150"/>
        <v>0</v>
      </c>
      <c r="Z153" s="13">
        <f t="shared" si="150"/>
        <v>0</v>
      </c>
      <c r="AA153" s="13">
        <f t="shared" si="150"/>
        <v>0</v>
      </c>
      <c r="AB153" s="13">
        <f t="shared" si="150"/>
        <v>0</v>
      </c>
      <c r="AC153" s="13">
        <f t="shared" si="150"/>
        <v>0</v>
      </c>
      <c r="AD153" s="13">
        <f t="shared" si="150"/>
        <v>0</v>
      </c>
      <c r="AE153" s="13">
        <f t="shared" si="150"/>
        <v>0</v>
      </c>
      <c r="AF153" s="13">
        <f t="shared" si="150"/>
        <v>0</v>
      </c>
      <c r="AG153" s="13">
        <f t="shared" si="150"/>
        <v>0</v>
      </c>
      <c r="AH153" s="13">
        <f t="shared" si="150"/>
        <v>0</v>
      </c>
      <c r="AI153" s="13">
        <f t="shared" si="150"/>
        <v>0</v>
      </c>
      <c r="AJ153" s="13">
        <f t="shared" ref="AJ153:BO153" si="151">AJ$117*AJ39</f>
        <v>0</v>
      </c>
      <c r="AK153" s="13">
        <f t="shared" si="151"/>
        <v>0</v>
      </c>
      <c r="AL153" s="13">
        <f t="shared" si="151"/>
        <v>0</v>
      </c>
      <c r="AM153" s="13">
        <f t="shared" si="151"/>
        <v>0</v>
      </c>
      <c r="AN153" s="13">
        <f t="shared" si="151"/>
        <v>0</v>
      </c>
      <c r="AO153" s="13">
        <f t="shared" si="151"/>
        <v>0</v>
      </c>
      <c r="AP153" s="13">
        <f t="shared" si="151"/>
        <v>0</v>
      </c>
      <c r="AQ153" s="13">
        <f t="shared" si="151"/>
        <v>0</v>
      </c>
      <c r="AR153" s="13">
        <f t="shared" si="151"/>
        <v>0</v>
      </c>
      <c r="AS153" s="13">
        <f t="shared" si="151"/>
        <v>0</v>
      </c>
      <c r="AT153" s="13">
        <f t="shared" si="151"/>
        <v>0</v>
      </c>
      <c r="AU153" s="13">
        <f t="shared" si="151"/>
        <v>0</v>
      </c>
      <c r="AV153" s="13">
        <f t="shared" si="151"/>
        <v>0</v>
      </c>
      <c r="AW153" s="13">
        <f t="shared" si="151"/>
        <v>0</v>
      </c>
      <c r="AX153" s="13">
        <f t="shared" si="151"/>
        <v>0</v>
      </c>
      <c r="AY153" s="13">
        <f t="shared" si="151"/>
        <v>0</v>
      </c>
      <c r="AZ153" s="13">
        <f t="shared" si="151"/>
        <v>0</v>
      </c>
      <c r="BA153" s="13">
        <f t="shared" si="151"/>
        <v>0</v>
      </c>
      <c r="BB153" s="13">
        <f t="shared" si="151"/>
        <v>0</v>
      </c>
      <c r="BC153" s="13">
        <f t="shared" si="151"/>
        <v>0</v>
      </c>
      <c r="BD153" s="13">
        <f t="shared" si="151"/>
        <v>0</v>
      </c>
      <c r="BE153" s="13">
        <f t="shared" si="151"/>
        <v>0</v>
      </c>
      <c r="BF153" s="13">
        <f t="shared" si="151"/>
        <v>0</v>
      </c>
      <c r="BG153" s="13">
        <f t="shared" si="151"/>
        <v>0</v>
      </c>
      <c r="BH153" s="13">
        <f t="shared" si="151"/>
        <v>0</v>
      </c>
      <c r="BI153" s="13">
        <f t="shared" si="151"/>
        <v>0</v>
      </c>
      <c r="BJ153" s="13">
        <f t="shared" si="151"/>
        <v>0</v>
      </c>
      <c r="BK153" s="13">
        <f t="shared" si="151"/>
        <v>0</v>
      </c>
      <c r="BL153" s="13">
        <f t="shared" si="151"/>
        <v>0</v>
      </c>
      <c r="BM153" s="13">
        <f t="shared" si="151"/>
        <v>0</v>
      </c>
      <c r="BN153" s="13">
        <f t="shared" si="151"/>
        <v>0</v>
      </c>
      <c r="BO153" s="13">
        <f t="shared" si="151"/>
        <v>0</v>
      </c>
      <c r="BP153" s="13">
        <f t="shared" ref="BP153:CU153" si="152">BP$117*BP39</f>
        <v>0</v>
      </c>
      <c r="BQ153" s="13">
        <f t="shared" si="152"/>
        <v>0</v>
      </c>
      <c r="BR153" s="13">
        <f t="shared" si="152"/>
        <v>0</v>
      </c>
      <c r="BS153" s="13">
        <f t="shared" si="152"/>
        <v>0</v>
      </c>
      <c r="BT153" s="13">
        <f t="shared" si="152"/>
        <v>0</v>
      </c>
      <c r="BU153" s="13">
        <f t="shared" si="152"/>
        <v>0</v>
      </c>
      <c r="BV153" s="13">
        <f t="shared" si="152"/>
        <v>0</v>
      </c>
      <c r="BW153" s="13">
        <f t="shared" si="152"/>
        <v>0</v>
      </c>
      <c r="BX153" s="13">
        <f t="shared" si="152"/>
        <v>0</v>
      </c>
      <c r="BY153" s="13">
        <f t="shared" si="152"/>
        <v>0</v>
      </c>
      <c r="BZ153" s="13">
        <f t="shared" si="152"/>
        <v>0</v>
      </c>
      <c r="CA153" s="13">
        <f t="shared" si="152"/>
        <v>0</v>
      </c>
      <c r="CB153" s="13">
        <f t="shared" si="152"/>
        <v>0</v>
      </c>
      <c r="CC153" s="13">
        <f t="shared" si="152"/>
        <v>0</v>
      </c>
      <c r="CD153" s="13">
        <f t="shared" si="152"/>
        <v>0</v>
      </c>
      <c r="CE153" s="13">
        <f t="shared" si="152"/>
        <v>0</v>
      </c>
      <c r="CF153" s="13">
        <f t="shared" si="152"/>
        <v>0</v>
      </c>
      <c r="CG153" s="13">
        <f t="shared" si="152"/>
        <v>0</v>
      </c>
      <c r="CH153" s="13">
        <f t="shared" si="152"/>
        <v>0</v>
      </c>
      <c r="CI153" s="13">
        <f t="shared" si="152"/>
        <v>0</v>
      </c>
      <c r="CJ153" s="13">
        <f t="shared" si="152"/>
        <v>0</v>
      </c>
      <c r="CK153" s="13">
        <f t="shared" si="152"/>
        <v>0</v>
      </c>
      <c r="CL153" s="13">
        <f t="shared" si="152"/>
        <v>0</v>
      </c>
      <c r="CM153" s="13">
        <f t="shared" si="152"/>
        <v>0</v>
      </c>
      <c r="CN153" s="13">
        <f t="shared" si="152"/>
        <v>0</v>
      </c>
      <c r="CO153" s="13">
        <f t="shared" si="152"/>
        <v>0</v>
      </c>
      <c r="CP153" s="13">
        <f t="shared" si="152"/>
        <v>0</v>
      </c>
      <c r="CQ153" s="13">
        <f t="shared" si="152"/>
        <v>0</v>
      </c>
      <c r="CR153" s="13">
        <f t="shared" si="152"/>
        <v>0</v>
      </c>
      <c r="CS153" s="13">
        <f t="shared" si="152"/>
        <v>0</v>
      </c>
      <c r="CT153" s="13">
        <f t="shared" si="152"/>
        <v>0</v>
      </c>
      <c r="CU153" s="13">
        <f t="shared" si="152"/>
        <v>0</v>
      </c>
      <c r="CV153" s="13">
        <f t="shared" ref="CV153:DG153" si="153">CV$117*CV39</f>
        <v>0</v>
      </c>
      <c r="CW153" s="13">
        <f t="shared" si="153"/>
        <v>0</v>
      </c>
      <c r="CX153" s="13">
        <f t="shared" si="153"/>
        <v>0</v>
      </c>
      <c r="CY153" s="13">
        <f t="shared" si="153"/>
        <v>0</v>
      </c>
      <c r="CZ153" s="13">
        <f t="shared" si="153"/>
        <v>0</v>
      </c>
      <c r="DA153" s="13">
        <f t="shared" si="153"/>
        <v>0</v>
      </c>
      <c r="DB153" s="13">
        <f t="shared" si="153"/>
        <v>0</v>
      </c>
      <c r="DC153" s="13">
        <f t="shared" si="153"/>
        <v>0</v>
      </c>
      <c r="DD153" s="13">
        <f t="shared" si="153"/>
        <v>0</v>
      </c>
      <c r="DE153" s="13">
        <f t="shared" si="153"/>
        <v>0</v>
      </c>
      <c r="DF153" s="13">
        <f t="shared" si="153"/>
        <v>0</v>
      </c>
      <c r="DG153" s="13">
        <f t="shared" si="153"/>
        <v>0</v>
      </c>
      <c r="DH153" s="13">
        <f t="shared" si="137"/>
        <v>0</v>
      </c>
      <c r="DI153" s="240"/>
    </row>
    <row r="154" spans="2:113" x14ac:dyDescent="0.15">
      <c r="B154" s="10" t="s">
        <v>178</v>
      </c>
      <c r="C154" s="58" t="s">
        <v>921</v>
      </c>
      <c r="D154" s="11">
        <f t="shared" ref="D154:AI154" si="154">D$117*D40</f>
        <v>0</v>
      </c>
      <c r="E154" s="11">
        <f t="shared" si="154"/>
        <v>0</v>
      </c>
      <c r="F154" s="11">
        <f t="shared" si="154"/>
        <v>0</v>
      </c>
      <c r="G154" s="11">
        <f t="shared" si="154"/>
        <v>0</v>
      </c>
      <c r="H154" s="11">
        <f t="shared" si="154"/>
        <v>0</v>
      </c>
      <c r="I154" s="11">
        <f t="shared" si="154"/>
        <v>0</v>
      </c>
      <c r="J154" s="11">
        <f t="shared" si="154"/>
        <v>0</v>
      </c>
      <c r="K154" s="11">
        <f t="shared" si="154"/>
        <v>0</v>
      </c>
      <c r="L154" s="11">
        <f t="shared" si="154"/>
        <v>0</v>
      </c>
      <c r="M154" s="11">
        <f t="shared" si="154"/>
        <v>0</v>
      </c>
      <c r="N154" s="11">
        <f t="shared" si="154"/>
        <v>0</v>
      </c>
      <c r="O154" s="11">
        <f t="shared" si="154"/>
        <v>0</v>
      </c>
      <c r="P154" s="11">
        <f t="shared" si="154"/>
        <v>0</v>
      </c>
      <c r="Q154" s="11">
        <f t="shared" si="154"/>
        <v>0</v>
      </c>
      <c r="R154" s="11">
        <f t="shared" si="154"/>
        <v>0</v>
      </c>
      <c r="S154" s="11">
        <f t="shared" si="154"/>
        <v>0</v>
      </c>
      <c r="T154" s="11">
        <f t="shared" si="154"/>
        <v>0</v>
      </c>
      <c r="U154" s="11">
        <f t="shared" si="154"/>
        <v>0</v>
      </c>
      <c r="V154" s="11">
        <f t="shared" si="154"/>
        <v>0</v>
      </c>
      <c r="W154" s="11">
        <f t="shared" si="154"/>
        <v>0</v>
      </c>
      <c r="X154" s="11">
        <f t="shared" si="154"/>
        <v>0</v>
      </c>
      <c r="Y154" s="11">
        <f t="shared" si="154"/>
        <v>0</v>
      </c>
      <c r="Z154" s="11">
        <f t="shared" si="154"/>
        <v>0</v>
      </c>
      <c r="AA154" s="11">
        <f t="shared" si="154"/>
        <v>0</v>
      </c>
      <c r="AB154" s="11">
        <f t="shared" si="154"/>
        <v>0</v>
      </c>
      <c r="AC154" s="11">
        <f t="shared" si="154"/>
        <v>0</v>
      </c>
      <c r="AD154" s="11">
        <f t="shared" si="154"/>
        <v>0</v>
      </c>
      <c r="AE154" s="11">
        <f t="shared" si="154"/>
        <v>0</v>
      </c>
      <c r="AF154" s="11">
        <f t="shared" si="154"/>
        <v>0</v>
      </c>
      <c r="AG154" s="11">
        <f t="shared" si="154"/>
        <v>0</v>
      </c>
      <c r="AH154" s="11">
        <f t="shared" si="154"/>
        <v>0</v>
      </c>
      <c r="AI154" s="11">
        <f t="shared" si="154"/>
        <v>0</v>
      </c>
      <c r="AJ154" s="11">
        <f t="shared" ref="AJ154:BO154" si="155">AJ$117*AJ40</f>
        <v>0</v>
      </c>
      <c r="AK154" s="11">
        <f t="shared" si="155"/>
        <v>0</v>
      </c>
      <c r="AL154" s="11">
        <f t="shared" si="155"/>
        <v>0</v>
      </c>
      <c r="AM154" s="11">
        <f t="shared" si="155"/>
        <v>0</v>
      </c>
      <c r="AN154" s="11">
        <f t="shared" si="155"/>
        <v>0</v>
      </c>
      <c r="AO154" s="11">
        <f t="shared" si="155"/>
        <v>0</v>
      </c>
      <c r="AP154" s="11">
        <f t="shared" si="155"/>
        <v>0</v>
      </c>
      <c r="AQ154" s="11">
        <f t="shared" si="155"/>
        <v>0</v>
      </c>
      <c r="AR154" s="11">
        <f t="shared" si="155"/>
        <v>0</v>
      </c>
      <c r="AS154" s="11">
        <f t="shared" si="155"/>
        <v>0</v>
      </c>
      <c r="AT154" s="11">
        <f t="shared" si="155"/>
        <v>0</v>
      </c>
      <c r="AU154" s="11">
        <f t="shared" si="155"/>
        <v>0</v>
      </c>
      <c r="AV154" s="11">
        <f t="shared" si="155"/>
        <v>0</v>
      </c>
      <c r="AW154" s="11">
        <f t="shared" si="155"/>
        <v>0</v>
      </c>
      <c r="AX154" s="11">
        <f t="shared" si="155"/>
        <v>0</v>
      </c>
      <c r="AY154" s="11">
        <f t="shared" si="155"/>
        <v>0</v>
      </c>
      <c r="AZ154" s="11">
        <f t="shared" si="155"/>
        <v>0</v>
      </c>
      <c r="BA154" s="11">
        <f t="shared" si="155"/>
        <v>0</v>
      </c>
      <c r="BB154" s="11">
        <f t="shared" si="155"/>
        <v>0</v>
      </c>
      <c r="BC154" s="11">
        <f t="shared" si="155"/>
        <v>0</v>
      </c>
      <c r="BD154" s="11">
        <f t="shared" si="155"/>
        <v>0</v>
      </c>
      <c r="BE154" s="11">
        <f t="shared" si="155"/>
        <v>0</v>
      </c>
      <c r="BF154" s="11">
        <f t="shared" si="155"/>
        <v>0</v>
      </c>
      <c r="BG154" s="11">
        <f t="shared" si="155"/>
        <v>0</v>
      </c>
      <c r="BH154" s="11">
        <f t="shared" si="155"/>
        <v>0</v>
      </c>
      <c r="BI154" s="11">
        <f t="shared" si="155"/>
        <v>0</v>
      </c>
      <c r="BJ154" s="11">
        <f t="shared" si="155"/>
        <v>0</v>
      </c>
      <c r="BK154" s="11">
        <f t="shared" si="155"/>
        <v>0</v>
      </c>
      <c r="BL154" s="11">
        <f t="shared" si="155"/>
        <v>0</v>
      </c>
      <c r="BM154" s="11">
        <f t="shared" si="155"/>
        <v>0</v>
      </c>
      <c r="BN154" s="11">
        <f t="shared" si="155"/>
        <v>0</v>
      </c>
      <c r="BO154" s="11">
        <f t="shared" si="155"/>
        <v>0</v>
      </c>
      <c r="BP154" s="11">
        <f t="shared" ref="BP154:CU154" si="156">BP$117*BP40</f>
        <v>0</v>
      </c>
      <c r="BQ154" s="11">
        <f t="shared" si="156"/>
        <v>0</v>
      </c>
      <c r="BR154" s="11">
        <f t="shared" si="156"/>
        <v>0</v>
      </c>
      <c r="BS154" s="11">
        <f t="shared" si="156"/>
        <v>0</v>
      </c>
      <c r="BT154" s="11">
        <f t="shared" si="156"/>
        <v>0</v>
      </c>
      <c r="BU154" s="11">
        <f t="shared" si="156"/>
        <v>0</v>
      </c>
      <c r="BV154" s="11">
        <f t="shared" si="156"/>
        <v>0</v>
      </c>
      <c r="BW154" s="11">
        <f t="shared" si="156"/>
        <v>0</v>
      </c>
      <c r="BX154" s="11">
        <f t="shared" si="156"/>
        <v>0</v>
      </c>
      <c r="BY154" s="11">
        <f t="shared" si="156"/>
        <v>0</v>
      </c>
      <c r="BZ154" s="11">
        <f t="shared" si="156"/>
        <v>0</v>
      </c>
      <c r="CA154" s="11">
        <f t="shared" si="156"/>
        <v>0</v>
      </c>
      <c r="CB154" s="11">
        <f t="shared" si="156"/>
        <v>0</v>
      </c>
      <c r="CC154" s="11">
        <f t="shared" si="156"/>
        <v>0</v>
      </c>
      <c r="CD154" s="11">
        <f t="shared" si="156"/>
        <v>0</v>
      </c>
      <c r="CE154" s="11">
        <f t="shared" si="156"/>
        <v>0</v>
      </c>
      <c r="CF154" s="11">
        <f t="shared" si="156"/>
        <v>0</v>
      </c>
      <c r="CG154" s="11">
        <f t="shared" si="156"/>
        <v>0</v>
      </c>
      <c r="CH154" s="11">
        <f t="shared" si="156"/>
        <v>0</v>
      </c>
      <c r="CI154" s="11">
        <f t="shared" si="156"/>
        <v>0</v>
      </c>
      <c r="CJ154" s="11">
        <f t="shared" si="156"/>
        <v>0</v>
      </c>
      <c r="CK154" s="11">
        <f t="shared" si="156"/>
        <v>0</v>
      </c>
      <c r="CL154" s="11">
        <f t="shared" si="156"/>
        <v>0</v>
      </c>
      <c r="CM154" s="11">
        <f t="shared" si="156"/>
        <v>0</v>
      </c>
      <c r="CN154" s="11">
        <f t="shared" si="156"/>
        <v>0</v>
      </c>
      <c r="CO154" s="11">
        <f t="shared" si="156"/>
        <v>0</v>
      </c>
      <c r="CP154" s="11">
        <f t="shared" si="156"/>
        <v>0</v>
      </c>
      <c r="CQ154" s="11">
        <f t="shared" si="156"/>
        <v>0</v>
      </c>
      <c r="CR154" s="11">
        <f t="shared" si="156"/>
        <v>0</v>
      </c>
      <c r="CS154" s="11">
        <f t="shared" si="156"/>
        <v>0</v>
      </c>
      <c r="CT154" s="11">
        <f t="shared" si="156"/>
        <v>0</v>
      </c>
      <c r="CU154" s="11">
        <f t="shared" si="156"/>
        <v>0</v>
      </c>
      <c r="CV154" s="11">
        <f t="shared" ref="CV154:DG154" si="157">CV$117*CV40</f>
        <v>0</v>
      </c>
      <c r="CW154" s="11">
        <f t="shared" si="157"/>
        <v>0</v>
      </c>
      <c r="CX154" s="11">
        <f t="shared" si="157"/>
        <v>0</v>
      </c>
      <c r="CY154" s="11">
        <f t="shared" si="157"/>
        <v>0</v>
      </c>
      <c r="CZ154" s="11">
        <f t="shared" si="157"/>
        <v>0</v>
      </c>
      <c r="DA154" s="11">
        <f t="shared" si="157"/>
        <v>0</v>
      </c>
      <c r="DB154" s="11">
        <f t="shared" si="157"/>
        <v>0</v>
      </c>
      <c r="DC154" s="11">
        <f t="shared" si="157"/>
        <v>0</v>
      </c>
      <c r="DD154" s="11">
        <f t="shared" si="157"/>
        <v>0</v>
      </c>
      <c r="DE154" s="11">
        <f t="shared" si="157"/>
        <v>0</v>
      </c>
      <c r="DF154" s="11">
        <f t="shared" si="157"/>
        <v>0</v>
      </c>
      <c r="DG154" s="11">
        <f t="shared" si="157"/>
        <v>0</v>
      </c>
      <c r="DH154" s="11">
        <f t="shared" si="137"/>
        <v>0</v>
      </c>
      <c r="DI154" s="240"/>
    </row>
    <row r="155" spans="2:113" x14ac:dyDescent="0.15">
      <c r="B155" s="10" t="s">
        <v>179</v>
      </c>
      <c r="C155" s="58" t="s">
        <v>314</v>
      </c>
      <c r="D155" s="11">
        <f t="shared" ref="D155:AI155" si="158">D$117*D41</f>
        <v>0</v>
      </c>
      <c r="E155" s="11">
        <f t="shared" si="158"/>
        <v>0</v>
      </c>
      <c r="F155" s="11">
        <f t="shared" si="158"/>
        <v>0</v>
      </c>
      <c r="G155" s="11">
        <f t="shared" si="158"/>
        <v>0</v>
      </c>
      <c r="H155" s="11">
        <f t="shared" si="158"/>
        <v>0</v>
      </c>
      <c r="I155" s="11">
        <f t="shared" si="158"/>
        <v>0</v>
      </c>
      <c r="J155" s="11">
        <f t="shared" si="158"/>
        <v>0</v>
      </c>
      <c r="K155" s="11">
        <f t="shared" si="158"/>
        <v>0</v>
      </c>
      <c r="L155" s="11">
        <f t="shared" si="158"/>
        <v>0</v>
      </c>
      <c r="M155" s="11">
        <f t="shared" si="158"/>
        <v>0</v>
      </c>
      <c r="N155" s="11">
        <f t="shared" si="158"/>
        <v>0</v>
      </c>
      <c r="O155" s="11">
        <f t="shared" si="158"/>
        <v>0</v>
      </c>
      <c r="P155" s="11">
        <f t="shared" si="158"/>
        <v>0</v>
      </c>
      <c r="Q155" s="11">
        <f t="shared" si="158"/>
        <v>0</v>
      </c>
      <c r="R155" s="11">
        <f t="shared" si="158"/>
        <v>0</v>
      </c>
      <c r="S155" s="11">
        <f t="shared" si="158"/>
        <v>0</v>
      </c>
      <c r="T155" s="11">
        <f t="shared" si="158"/>
        <v>0</v>
      </c>
      <c r="U155" s="11">
        <f t="shared" si="158"/>
        <v>0</v>
      </c>
      <c r="V155" s="11">
        <f t="shared" si="158"/>
        <v>0</v>
      </c>
      <c r="W155" s="11">
        <f t="shared" si="158"/>
        <v>0</v>
      </c>
      <c r="X155" s="11">
        <f t="shared" si="158"/>
        <v>0</v>
      </c>
      <c r="Y155" s="11">
        <f t="shared" si="158"/>
        <v>0</v>
      </c>
      <c r="Z155" s="11">
        <f t="shared" si="158"/>
        <v>0</v>
      </c>
      <c r="AA155" s="11">
        <f t="shared" si="158"/>
        <v>0</v>
      </c>
      <c r="AB155" s="11">
        <f t="shared" si="158"/>
        <v>0</v>
      </c>
      <c r="AC155" s="11">
        <f t="shared" si="158"/>
        <v>0</v>
      </c>
      <c r="AD155" s="11">
        <f t="shared" si="158"/>
        <v>0</v>
      </c>
      <c r="AE155" s="11">
        <f t="shared" si="158"/>
        <v>0</v>
      </c>
      <c r="AF155" s="11">
        <f t="shared" si="158"/>
        <v>0</v>
      </c>
      <c r="AG155" s="11">
        <f t="shared" si="158"/>
        <v>0</v>
      </c>
      <c r="AH155" s="11">
        <f t="shared" si="158"/>
        <v>0</v>
      </c>
      <c r="AI155" s="11">
        <f t="shared" si="158"/>
        <v>0</v>
      </c>
      <c r="AJ155" s="11">
        <f t="shared" ref="AJ155:BO155" si="159">AJ$117*AJ41</f>
        <v>0</v>
      </c>
      <c r="AK155" s="11">
        <f t="shared" si="159"/>
        <v>0</v>
      </c>
      <c r="AL155" s="11">
        <f t="shared" si="159"/>
        <v>0</v>
      </c>
      <c r="AM155" s="11">
        <f t="shared" si="159"/>
        <v>0</v>
      </c>
      <c r="AN155" s="11">
        <f t="shared" si="159"/>
        <v>0</v>
      </c>
      <c r="AO155" s="11">
        <f t="shared" si="159"/>
        <v>0</v>
      </c>
      <c r="AP155" s="11">
        <f t="shared" si="159"/>
        <v>0</v>
      </c>
      <c r="AQ155" s="11">
        <f t="shared" si="159"/>
        <v>0</v>
      </c>
      <c r="AR155" s="11">
        <f t="shared" si="159"/>
        <v>0</v>
      </c>
      <c r="AS155" s="11">
        <f t="shared" si="159"/>
        <v>0</v>
      </c>
      <c r="AT155" s="11">
        <f t="shared" si="159"/>
        <v>0</v>
      </c>
      <c r="AU155" s="11">
        <f t="shared" si="159"/>
        <v>0</v>
      </c>
      <c r="AV155" s="11">
        <f t="shared" si="159"/>
        <v>0</v>
      </c>
      <c r="AW155" s="11">
        <f t="shared" si="159"/>
        <v>0</v>
      </c>
      <c r="AX155" s="11">
        <f t="shared" si="159"/>
        <v>0</v>
      </c>
      <c r="AY155" s="11">
        <f t="shared" si="159"/>
        <v>0</v>
      </c>
      <c r="AZ155" s="11">
        <f t="shared" si="159"/>
        <v>0</v>
      </c>
      <c r="BA155" s="11">
        <f t="shared" si="159"/>
        <v>0</v>
      </c>
      <c r="BB155" s="11">
        <f t="shared" si="159"/>
        <v>0</v>
      </c>
      <c r="BC155" s="11">
        <f t="shared" si="159"/>
        <v>0</v>
      </c>
      <c r="BD155" s="11">
        <f t="shared" si="159"/>
        <v>0</v>
      </c>
      <c r="BE155" s="11">
        <f t="shared" si="159"/>
        <v>0</v>
      </c>
      <c r="BF155" s="11">
        <f t="shared" si="159"/>
        <v>0</v>
      </c>
      <c r="BG155" s="11">
        <f t="shared" si="159"/>
        <v>0</v>
      </c>
      <c r="BH155" s="11">
        <f t="shared" si="159"/>
        <v>0</v>
      </c>
      <c r="BI155" s="11">
        <f t="shared" si="159"/>
        <v>0</v>
      </c>
      <c r="BJ155" s="11">
        <f t="shared" si="159"/>
        <v>0</v>
      </c>
      <c r="BK155" s="11">
        <f t="shared" si="159"/>
        <v>0</v>
      </c>
      <c r="BL155" s="11">
        <f t="shared" si="159"/>
        <v>0</v>
      </c>
      <c r="BM155" s="11">
        <f t="shared" si="159"/>
        <v>0</v>
      </c>
      <c r="BN155" s="11">
        <f t="shared" si="159"/>
        <v>0</v>
      </c>
      <c r="BO155" s="11">
        <f t="shared" si="159"/>
        <v>0</v>
      </c>
      <c r="BP155" s="11">
        <f t="shared" ref="BP155:CU155" si="160">BP$117*BP41</f>
        <v>0</v>
      </c>
      <c r="BQ155" s="11">
        <f t="shared" si="160"/>
        <v>0</v>
      </c>
      <c r="BR155" s="11">
        <f t="shared" si="160"/>
        <v>0</v>
      </c>
      <c r="BS155" s="11">
        <f t="shared" si="160"/>
        <v>0</v>
      </c>
      <c r="BT155" s="11">
        <f t="shared" si="160"/>
        <v>0</v>
      </c>
      <c r="BU155" s="11">
        <f t="shared" si="160"/>
        <v>0</v>
      </c>
      <c r="BV155" s="11">
        <f t="shared" si="160"/>
        <v>0</v>
      </c>
      <c r="BW155" s="11">
        <f t="shared" si="160"/>
        <v>0</v>
      </c>
      <c r="BX155" s="11">
        <f t="shared" si="160"/>
        <v>0</v>
      </c>
      <c r="BY155" s="11">
        <f t="shared" si="160"/>
        <v>0</v>
      </c>
      <c r="BZ155" s="11">
        <f t="shared" si="160"/>
        <v>0</v>
      </c>
      <c r="CA155" s="11">
        <f t="shared" si="160"/>
        <v>0</v>
      </c>
      <c r="CB155" s="11">
        <f t="shared" si="160"/>
        <v>0</v>
      </c>
      <c r="CC155" s="11">
        <f t="shared" si="160"/>
        <v>0</v>
      </c>
      <c r="CD155" s="11">
        <f t="shared" si="160"/>
        <v>0</v>
      </c>
      <c r="CE155" s="11">
        <f t="shared" si="160"/>
        <v>0</v>
      </c>
      <c r="CF155" s="11">
        <f t="shared" si="160"/>
        <v>0</v>
      </c>
      <c r="CG155" s="11">
        <f t="shared" si="160"/>
        <v>0</v>
      </c>
      <c r="CH155" s="11">
        <f t="shared" si="160"/>
        <v>0</v>
      </c>
      <c r="CI155" s="11">
        <f t="shared" si="160"/>
        <v>0</v>
      </c>
      <c r="CJ155" s="11">
        <f t="shared" si="160"/>
        <v>0</v>
      </c>
      <c r="CK155" s="11">
        <f t="shared" si="160"/>
        <v>0</v>
      </c>
      <c r="CL155" s="11">
        <f t="shared" si="160"/>
        <v>0</v>
      </c>
      <c r="CM155" s="11">
        <f t="shared" si="160"/>
        <v>0</v>
      </c>
      <c r="CN155" s="11">
        <f t="shared" si="160"/>
        <v>0</v>
      </c>
      <c r="CO155" s="11">
        <f t="shared" si="160"/>
        <v>0</v>
      </c>
      <c r="CP155" s="11">
        <f t="shared" si="160"/>
        <v>0</v>
      </c>
      <c r="CQ155" s="11">
        <f t="shared" si="160"/>
        <v>0</v>
      </c>
      <c r="CR155" s="11">
        <f t="shared" si="160"/>
        <v>0</v>
      </c>
      <c r="CS155" s="11">
        <f t="shared" si="160"/>
        <v>0</v>
      </c>
      <c r="CT155" s="11">
        <f t="shared" si="160"/>
        <v>0</v>
      </c>
      <c r="CU155" s="11">
        <f t="shared" si="160"/>
        <v>0</v>
      </c>
      <c r="CV155" s="11">
        <f t="shared" ref="CV155:DG155" si="161">CV$117*CV41</f>
        <v>0</v>
      </c>
      <c r="CW155" s="11">
        <f t="shared" si="161"/>
        <v>0</v>
      </c>
      <c r="CX155" s="11">
        <f t="shared" si="161"/>
        <v>0</v>
      </c>
      <c r="CY155" s="11">
        <f t="shared" si="161"/>
        <v>0</v>
      </c>
      <c r="CZ155" s="11">
        <f t="shared" si="161"/>
        <v>0</v>
      </c>
      <c r="DA155" s="11">
        <f t="shared" si="161"/>
        <v>0</v>
      </c>
      <c r="DB155" s="11">
        <f t="shared" si="161"/>
        <v>0</v>
      </c>
      <c r="DC155" s="11">
        <f t="shared" si="161"/>
        <v>0</v>
      </c>
      <c r="DD155" s="11">
        <f t="shared" si="161"/>
        <v>0</v>
      </c>
      <c r="DE155" s="11">
        <f t="shared" si="161"/>
        <v>0</v>
      </c>
      <c r="DF155" s="11">
        <f t="shared" si="161"/>
        <v>0</v>
      </c>
      <c r="DG155" s="11">
        <f t="shared" si="161"/>
        <v>0</v>
      </c>
      <c r="DH155" s="11">
        <f t="shared" si="137"/>
        <v>0</v>
      </c>
      <c r="DI155" s="240"/>
    </row>
    <row r="156" spans="2:113" x14ac:dyDescent="0.15">
      <c r="B156" s="10" t="s">
        <v>180</v>
      </c>
      <c r="C156" s="58" t="s">
        <v>922</v>
      </c>
      <c r="D156" s="11">
        <f t="shared" ref="D156:AI156" si="162">D$117*D42</f>
        <v>0</v>
      </c>
      <c r="E156" s="11">
        <f t="shared" si="162"/>
        <v>0</v>
      </c>
      <c r="F156" s="11">
        <f t="shared" si="162"/>
        <v>0</v>
      </c>
      <c r="G156" s="11">
        <f t="shared" si="162"/>
        <v>0</v>
      </c>
      <c r="H156" s="11">
        <f t="shared" si="162"/>
        <v>0</v>
      </c>
      <c r="I156" s="11">
        <f t="shared" si="162"/>
        <v>0</v>
      </c>
      <c r="J156" s="11">
        <f t="shared" si="162"/>
        <v>0</v>
      </c>
      <c r="K156" s="11">
        <f t="shared" si="162"/>
        <v>0</v>
      </c>
      <c r="L156" s="11">
        <f t="shared" si="162"/>
        <v>0</v>
      </c>
      <c r="M156" s="11">
        <f t="shared" si="162"/>
        <v>0</v>
      </c>
      <c r="N156" s="11">
        <f t="shared" si="162"/>
        <v>0</v>
      </c>
      <c r="O156" s="11">
        <f t="shared" si="162"/>
        <v>0</v>
      </c>
      <c r="P156" s="11">
        <f t="shared" si="162"/>
        <v>0</v>
      </c>
      <c r="Q156" s="11">
        <f t="shared" si="162"/>
        <v>0</v>
      </c>
      <c r="R156" s="11">
        <f t="shared" si="162"/>
        <v>0</v>
      </c>
      <c r="S156" s="11">
        <f t="shared" si="162"/>
        <v>0</v>
      </c>
      <c r="T156" s="11">
        <f t="shared" si="162"/>
        <v>0</v>
      </c>
      <c r="U156" s="11">
        <f t="shared" si="162"/>
        <v>0</v>
      </c>
      <c r="V156" s="11">
        <f t="shared" si="162"/>
        <v>0</v>
      </c>
      <c r="W156" s="11">
        <f t="shared" si="162"/>
        <v>0</v>
      </c>
      <c r="X156" s="11">
        <f t="shared" si="162"/>
        <v>0</v>
      </c>
      <c r="Y156" s="11">
        <f t="shared" si="162"/>
        <v>0</v>
      </c>
      <c r="Z156" s="11">
        <f t="shared" si="162"/>
        <v>0</v>
      </c>
      <c r="AA156" s="11">
        <f t="shared" si="162"/>
        <v>0</v>
      </c>
      <c r="AB156" s="11">
        <f t="shared" si="162"/>
        <v>0</v>
      </c>
      <c r="AC156" s="11">
        <f t="shared" si="162"/>
        <v>0</v>
      </c>
      <c r="AD156" s="11">
        <f t="shared" si="162"/>
        <v>0</v>
      </c>
      <c r="AE156" s="11">
        <f t="shared" si="162"/>
        <v>0</v>
      </c>
      <c r="AF156" s="11">
        <f t="shared" si="162"/>
        <v>0</v>
      </c>
      <c r="AG156" s="11">
        <f t="shared" si="162"/>
        <v>0</v>
      </c>
      <c r="AH156" s="11">
        <f t="shared" si="162"/>
        <v>0</v>
      </c>
      <c r="AI156" s="11">
        <f t="shared" si="162"/>
        <v>0</v>
      </c>
      <c r="AJ156" s="11">
        <f t="shared" ref="AJ156:BO156" si="163">AJ$117*AJ42</f>
        <v>0</v>
      </c>
      <c r="AK156" s="11">
        <f t="shared" si="163"/>
        <v>0</v>
      </c>
      <c r="AL156" s="11">
        <f t="shared" si="163"/>
        <v>0</v>
      </c>
      <c r="AM156" s="11">
        <f t="shared" si="163"/>
        <v>0</v>
      </c>
      <c r="AN156" s="11">
        <f t="shared" si="163"/>
        <v>0</v>
      </c>
      <c r="AO156" s="11">
        <f t="shared" si="163"/>
        <v>0</v>
      </c>
      <c r="AP156" s="11">
        <f t="shared" si="163"/>
        <v>0</v>
      </c>
      <c r="AQ156" s="11">
        <f t="shared" si="163"/>
        <v>0</v>
      </c>
      <c r="AR156" s="11">
        <f t="shared" si="163"/>
        <v>0</v>
      </c>
      <c r="AS156" s="11">
        <f t="shared" si="163"/>
        <v>0</v>
      </c>
      <c r="AT156" s="11">
        <f t="shared" si="163"/>
        <v>0</v>
      </c>
      <c r="AU156" s="11">
        <f t="shared" si="163"/>
        <v>0</v>
      </c>
      <c r="AV156" s="11">
        <f t="shared" si="163"/>
        <v>0</v>
      </c>
      <c r="AW156" s="11">
        <f t="shared" si="163"/>
        <v>0</v>
      </c>
      <c r="AX156" s="11">
        <f t="shared" si="163"/>
        <v>0</v>
      </c>
      <c r="AY156" s="11">
        <f t="shared" si="163"/>
        <v>0</v>
      </c>
      <c r="AZ156" s="11">
        <f t="shared" si="163"/>
        <v>0</v>
      </c>
      <c r="BA156" s="11">
        <f t="shared" si="163"/>
        <v>0</v>
      </c>
      <c r="BB156" s="11">
        <f t="shared" si="163"/>
        <v>0</v>
      </c>
      <c r="BC156" s="11">
        <f t="shared" si="163"/>
        <v>0</v>
      </c>
      <c r="BD156" s="11">
        <f t="shared" si="163"/>
        <v>0</v>
      </c>
      <c r="BE156" s="11">
        <f t="shared" si="163"/>
        <v>0</v>
      </c>
      <c r="BF156" s="11">
        <f t="shared" si="163"/>
        <v>0</v>
      </c>
      <c r="BG156" s="11">
        <f t="shared" si="163"/>
        <v>0</v>
      </c>
      <c r="BH156" s="11">
        <f t="shared" si="163"/>
        <v>0</v>
      </c>
      <c r="BI156" s="11">
        <f t="shared" si="163"/>
        <v>0</v>
      </c>
      <c r="BJ156" s="11">
        <f t="shared" si="163"/>
        <v>0</v>
      </c>
      <c r="BK156" s="11">
        <f t="shared" si="163"/>
        <v>0</v>
      </c>
      <c r="BL156" s="11">
        <f t="shared" si="163"/>
        <v>0</v>
      </c>
      <c r="BM156" s="11">
        <f t="shared" si="163"/>
        <v>0</v>
      </c>
      <c r="BN156" s="11">
        <f t="shared" si="163"/>
        <v>0</v>
      </c>
      <c r="BO156" s="11">
        <f t="shared" si="163"/>
        <v>0</v>
      </c>
      <c r="BP156" s="11">
        <f t="shared" ref="BP156:CU156" si="164">BP$117*BP42</f>
        <v>0</v>
      </c>
      <c r="BQ156" s="11">
        <f t="shared" si="164"/>
        <v>0</v>
      </c>
      <c r="BR156" s="11">
        <f t="shared" si="164"/>
        <v>0</v>
      </c>
      <c r="BS156" s="11">
        <f t="shared" si="164"/>
        <v>0</v>
      </c>
      <c r="BT156" s="11">
        <f t="shared" si="164"/>
        <v>0</v>
      </c>
      <c r="BU156" s="11">
        <f t="shared" si="164"/>
        <v>0</v>
      </c>
      <c r="BV156" s="11">
        <f t="shared" si="164"/>
        <v>0</v>
      </c>
      <c r="BW156" s="11">
        <f t="shared" si="164"/>
        <v>0</v>
      </c>
      <c r="BX156" s="11">
        <f t="shared" si="164"/>
        <v>0</v>
      </c>
      <c r="BY156" s="11">
        <f t="shared" si="164"/>
        <v>0</v>
      </c>
      <c r="BZ156" s="11">
        <f t="shared" si="164"/>
        <v>0</v>
      </c>
      <c r="CA156" s="11">
        <f t="shared" si="164"/>
        <v>0</v>
      </c>
      <c r="CB156" s="11">
        <f t="shared" si="164"/>
        <v>0</v>
      </c>
      <c r="CC156" s="11">
        <f t="shared" si="164"/>
        <v>0</v>
      </c>
      <c r="CD156" s="11">
        <f t="shared" si="164"/>
        <v>0</v>
      </c>
      <c r="CE156" s="11">
        <f t="shared" si="164"/>
        <v>0</v>
      </c>
      <c r="CF156" s="11">
        <f t="shared" si="164"/>
        <v>0</v>
      </c>
      <c r="CG156" s="11">
        <f t="shared" si="164"/>
        <v>0</v>
      </c>
      <c r="CH156" s="11">
        <f t="shared" si="164"/>
        <v>0</v>
      </c>
      <c r="CI156" s="11">
        <f t="shared" si="164"/>
        <v>0</v>
      </c>
      <c r="CJ156" s="11">
        <f t="shared" si="164"/>
        <v>0</v>
      </c>
      <c r="CK156" s="11">
        <f t="shared" si="164"/>
        <v>0</v>
      </c>
      <c r="CL156" s="11">
        <f t="shared" si="164"/>
        <v>0</v>
      </c>
      <c r="CM156" s="11">
        <f t="shared" si="164"/>
        <v>0</v>
      </c>
      <c r="CN156" s="11">
        <f t="shared" si="164"/>
        <v>0</v>
      </c>
      <c r="CO156" s="11">
        <f t="shared" si="164"/>
        <v>0</v>
      </c>
      <c r="CP156" s="11">
        <f t="shared" si="164"/>
        <v>0</v>
      </c>
      <c r="CQ156" s="11">
        <f t="shared" si="164"/>
        <v>0</v>
      </c>
      <c r="CR156" s="11">
        <f t="shared" si="164"/>
        <v>0</v>
      </c>
      <c r="CS156" s="11">
        <f t="shared" si="164"/>
        <v>0</v>
      </c>
      <c r="CT156" s="11">
        <f t="shared" si="164"/>
        <v>0</v>
      </c>
      <c r="CU156" s="11">
        <f t="shared" si="164"/>
        <v>0</v>
      </c>
      <c r="CV156" s="11">
        <f t="shared" ref="CV156:DG156" si="165">CV$117*CV42</f>
        <v>0</v>
      </c>
      <c r="CW156" s="11">
        <f t="shared" si="165"/>
        <v>0</v>
      </c>
      <c r="CX156" s="11">
        <f t="shared" si="165"/>
        <v>0</v>
      </c>
      <c r="CY156" s="11">
        <f t="shared" si="165"/>
        <v>0</v>
      </c>
      <c r="CZ156" s="11">
        <f t="shared" si="165"/>
        <v>0</v>
      </c>
      <c r="DA156" s="11">
        <f t="shared" si="165"/>
        <v>0</v>
      </c>
      <c r="DB156" s="11">
        <f t="shared" si="165"/>
        <v>0</v>
      </c>
      <c r="DC156" s="11">
        <f t="shared" si="165"/>
        <v>0</v>
      </c>
      <c r="DD156" s="11">
        <f t="shared" si="165"/>
        <v>0</v>
      </c>
      <c r="DE156" s="11">
        <f t="shared" si="165"/>
        <v>0</v>
      </c>
      <c r="DF156" s="11">
        <f t="shared" si="165"/>
        <v>0</v>
      </c>
      <c r="DG156" s="11">
        <f t="shared" si="165"/>
        <v>0</v>
      </c>
      <c r="DH156" s="11">
        <f t="shared" si="137"/>
        <v>0</v>
      </c>
      <c r="DI156" s="240"/>
    </row>
    <row r="157" spans="2:113" x14ac:dyDescent="0.15">
      <c r="B157" s="674" t="s">
        <v>181</v>
      </c>
      <c r="C157" s="359" t="s">
        <v>923</v>
      </c>
      <c r="D157" s="539">
        <f t="shared" ref="D157:AI157" si="166">D$117*D43</f>
        <v>0</v>
      </c>
      <c r="E157" s="539">
        <f t="shared" si="166"/>
        <v>0</v>
      </c>
      <c r="F157" s="539">
        <f t="shared" si="166"/>
        <v>0</v>
      </c>
      <c r="G157" s="539">
        <f t="shared" si="166"/>
        <v>0</v>
      </c>
      <c r="H157" s="539">
        <f t="shared" si="166"/>
        <v>0</v>
      </c>
      <c r="I157" s="539">
        <f t="shared" si="166"/>
        <v>0</v>
      </c>
      <c r="J157" s="539">
        <f t="shared" si="166"/>
        <v>0</v>
      </c>
      <c r="K157" s="539">
        <f t="shared" si="166"/>
        <v>0</v>
      </c>
      <c r="L157" s="539">
        <f t="shared" si="166"/>
        <v>0</v>
      </c>
      <c r="M157" s="539">
        <f t="shared" si="166"/>
        <v>0</v>
      </c>
      <c r="N157" s="539">
        <f t="shared" si="166"/>
        <v>0</v>
      </c>
      <c r="O157" s="539">
        <f t="shared" si="166"/>
        <v>0</v>
      </c>
      <c r="P157" s="539">
        <f t="shared" si="166"/>
        <v>0</v>
      </c>
      <c r="Q157" s="539">
        <f t="shared" si="166"/>
        <v>0</v>
      </c>
      <c r="R157" s="539">
        <f t="shared" si="166"/>
        <v>0</v>
      </c>
      <c r="S157" s="539">
        <f t="shared" si="166"/>
        <v>0</v>
      </c>
      <c r="T157" s="539">
        <f t="shared" si="166"/>
        <v>0</v>
      </c>
      <c r="U157" s="539">
        <f t="shared" si="166"/>
        <v>0</v>
      </c>
      <c r="V157" s="539">
        <f t="shared" si="166"/>
        <v>0</v>
      </c>
      <c r="W157" s="539">
        <f t="shared" si="166"/>
        <v>0</v>
      </c>
      <c r="X157" s="539">
        <f t="shared" si="166"/>
        <v>0</v>
      </c>
      <c r="Y157" s="539">
        <f t="shared" si="166"/>
        <v>0</v>
      </c>
      <c r="Z157" s="539">
        <f t="shared" si="166"/>
        <v>0</v>
      </c>
      <c r="AA157" s="539">
        <f t="shared" si="166"/>
        <v>0</v>
      </c>
      <c r="AB157" s="539">
        <f t="shared" si="166"/>
        <v>0</v>
      </c>
      <c r="AC157" s="539">
        <f t="shared" si="166"/>
        <v>0</v>
      </c>
      <c r="AD157" s="539">
        <f t="shared" si="166"/>
        <v>0</v>
      </c>
      <c r="AE157" s="539">
        <f t="shared" si="166"/>
        <v>0</v>
      </c>
      <c r="AF157" s="539">
        <f t="shared" si="166"/>
        <v>0</v>
      </c>
      <c r="AG157" s="539">
        <f t="shared" si="166"/>
        <v>0</v>
      </c>
      <c r="AH157" s="539">
        <f t="shared" si="166"/>
        <v>0</v>
      </c>
      <c r="AI157" s="539">
        <f t="shared" si="166"/>
        <v>0</v>
      </c>
      <c r="AJ157" s="539">
        <f t="shared" ref="AJ157:BO157" si="167">AJ$117*AJ43</f>
        <v>0</v>
      </c>
      <c r="AK157" s="539">
        <f t="shared" si="167"/>
        <v>0</v>
      </c>
      <c r="AL157" s="539">
        <f t="shared" si="167"/>
        <v>0</v>
      </c>
      <c r="AM157" s="539">
        <f t="shared" si="167"/>
        <v>0</v>
      </c>
      <c r="AN157" s="539">
        <f t="shared" si="167"/>
        <v>0</v>
      </c>
      <c r="AO157" s="539">
        <f t="shared" si="167"/>
        <v>0</v>
      </c>
      <c r="AP157" s="539">
        <f t="shared" si="167"/>
        <v>0</v>
      </c>
      <c r="AQ157" s="539">
        <f t="shared" si="167"/>
        <v>0</v>
      </c>
      <c r="AR157" s="539">
        <f t="shared" si="167"/>
        <v>0</v>
      </c>
      <c r="AS157" s="539">
        <f t="shared" si="167"/>
        <v>0</v>
      </c>
      <c r="AT157" s="539">
        <f t="shared" si="167"/>
        <v>0</v>
      </c>
      <c r="AU157" s="539">
        <f t="shared" si="167"/>
        <v>0</v>
      </c>
      <c r="AV157" s="539">
        <f t="shared" si="167"/>
        <v>0</v>
      </c>
      <c r="AW157" s="539">
        <f t="shared" si="167"/>
        <v>0</v>
      </c>
      <c r="AX157" s="539">
        <f t="shared" si="167"/>
        <v>0</v>
      </c>
      <c r="AY157" s="539">
        <f t="shared" si="167"/>
        <v>0</v>
      </c>
      <c r="AZ157" s="539">
        <f t="shared" si="167"/>
        <v>0</v>
      </c>
      <c r="BA157" s="539">
        <f t="shared" si="167"/>
        <v>0</v>
      </c>
      <c r="BB157" s="539">
        <f t="shared" si="167"/>
        <v>0</v>
      </c>
      <c r="BC157" s="539">
        <f t="shared" si="167"/>
        <v>0</v>
      </c>
      <c r="BD157" s="539">
        <f t="shared" si="167"/>
        <v>0</v>
      </c>
      <c r="BE157" s="539">
        <f t="shared" si="167"/>
        <v>0</v>
      </c>
      <c r="BF157" s="539">
        <f t="shared" si="167"/>
        <v>0</v>
      </c>
      <c r="BG157" s="539">
        <f t="shared" si="167"/>
        <v>0</v>
      </c>
      <c r="BH157" s="539">
        <f t="shared" si="167"/>
        <v>0</v>
      </c>
      <c r="BI157" s="539">
        <f t="shared" si="167"/>
        <v>0</v>
      </c>
      <c r="BJ157" s="539">
        <f t="shared" si="167"/>
        <v>0</v>
      </c>
      <c r="BK157" s="539">
        <f t="shared" si="167"/>
        <v>0</v>
      </c>
      <c r="BL157" s="539">
        <f t="shared" si="167"/>
        <v>0</v>
      </c>
      <c r="BM157" s="539">
        <f t="shared" si="167"/>
        <v>0</v>
      </c>
      <c r="BN157" s="539">
        <f t="shared" si="167"/>
        <v>0</v>
      </c>
      <c r="BO157" s="539">
        <f t="shared" si="167"/>
        <v>0</v>
      </c>
      <c r="BP157" s="539">
        <f t="shared" ref="BP157:CU157" si="168">BP$117*BP43</f>
        <v>0</v>
      </c>
      <c r="BQ157" s="539">
        <f t="shared" si="168"/>
        <v>0</v>
      </c>
      <c r="BR157" s="539">
        <f t="shared" si="168"/>
        <v>0</v>
      </c>
      <c r="BS157" s="539">
        <f t="shared" si="168"/>
        <v>0</v>
      </c>
      <c r="BT157" s="539">
        <f t="shared" si="168"/>
        <v>0</v>
      </c>
      <c r="BU157" s="539">
        <f t="shared" si="168"/>
        <v>0</v>
      </c>
      <c r="BV157" s="539">
        <f t="shared" si="168"/>
        <v>0</v>
      </c>
      <c r="BW157" s="539">
        <f t="shared" si="168"/>
        <v>0</v>
      </c>
      <c r="BX157" s="539">
        <f t="shared" si="168"/>
        <v>0</v>
      </c>
      <c r="BY157" s="539">
        <f t="shared" si="168"/>
        <v>0</v>
      </c>
      <c r="BZ157" s="539">
        <f t="shared" si="168"/>
        <v>0</v>
      </c>
      <c r="CA157" s="539">
        <f t="shared" si="168"/>
        <v>0</v>
      </c>
      <c r="CB157" s="539">
        <f t="shared" si="168"/>
        <v>0</v>
      </c>
      <c r="CC157" s="539">
        <f t="shared" si="168"/>
        <v>0</v>
      </c>
      <c r="CD157" s="539">
        <f t="shared" si="168"/>
        <v>0</v>
      </c>
      <c r="CE157" s="539">
        <f t="shared" si="168"/>
        <v>0</v>
      </c>
      <c r="CF157" s="539">
        <f t="shared" si="168"/>
        <v>0</v>
      </c>
      <c r="CG157" s="539">
        <f t="shared" si="168"/>
        <v>0</v>
      </c>
      <c r="CH157" s="539">
        <f t="shared" si="168"/>
        <v>0</v>
      </c>
      <c r="CI157" s="539">
        <f t="shared" si="168"/>
        <v>0</v>
      </c>
      <c r="CJ157" s="539">
        <f t="shared" si="168"/>
        <v>0</v>
      </c>
      <c r="CK157" s="539">
        <f t="shared" si="168"/>
        <v>0</v>
      </c>
      <c r="CL157" s="539">
        <f t="shared" si="168"/>
        <v>0</v>
      </c>
      <c r="CM157" s="539">
        <f t="shared" si="168"/>
        <v>0</v>
      </c>
      <c r="CN157" s="539">
        <f t="shared" si="168"/>
        <v>0</v>
      </c>
      <c r="CO157" s="539">
        <f t="shared" si="168"/>
        <v>0</v>
      </c>
      <c r="CP157" s="539">
        <f t="shared" si="168"/>
        <v>0</v>
      </c>
      <c r="CQ157" s="539">
        <f t="shared" si="168"/>
        <v>0</v>
      </c>
      <c r="CR157" s="539">
        <f t="shared" si="168"/>
        <v>0</v>
      </c>
      <c r="CS157" s="539">
        <f t="shared" si="168"/>
        <v>0</v>
      </c>
      <c r="CT157" s="539">
        <f t="shared" si="168"/>
        <v>0</v>
      </c>
      <c r="CU157" s="539">
        <f t="shared" si="168"/>
        <v>0</v>
      </c>
      <c r="CV157" s="539">
        <f t="shared" ref="CV157:DG157" si="169">CV$117*CV43</f>
        <v>0</v>
      </c>
      <c r="CW157" s="539">
        <f t="shared" si="169"/>
        <v>0</v>
      </c>
      <c r="CX157" s="539">
        <f t="shared" si="169"/>
        <v>0</v>
      </c>
      <c r="CY157" s="539">
        <f t="shared" si="169"/>
        <v>0</v>
      </c>
      <c r="CZ157" s="539">
        <f t="shared" si="169"/>
        <v>0</v>
      </c>
      <c r="DA157" s="539">
        <f t="shared" si="169"/>
        <v>0</v>
      </c>
      <c r="DB157" s="539">
        <f t="shared" si="169"/>
        <v>0</v>
      </c>
      <c r="DC157" s="539">
        <f t="shared" si="169"/>
        <v>0</v>
      </c>
      <c r="DD157" s="539">
        <f t="shared" si="169"/>
        <v>0</v>
      </c>
      <c r="DE157" s="539">
        <f t="shared" si="169"/>
        <v>0</v>
      </c>
      <c r="DF157" s="539">
        <f t="shared" si="169"/>
        <v>0</v>
      </c>
      <c r="DG157" s="539">
        <f t="shared" si="169"/>
        <v>0</v>
      </c>
      <c r="DH157" s="539">
        <f t="shared" si="137"/>
        <v>0</v>
      </c>
      <c r="DI157" s="240"/>
    </row>
    <row r="158" spans="2:113" x14ac:dyDescent="0.15">
      <c r="B158" s="10" t="s">
        <v>182</v>
      </c>
      <c r="C158" s="58" t="s">
        <v>924</v>
      </c>
      <c r="D158" s="11">
        <f t="shared" ref="D158:AI158" si="170">D$117*D44</f>
        <v>0</v>
      </c>
      <c r="E158" s="11">
        <f t="shared" si="170"/>
        <v>0</v>
      </c>
      <c r="F158" s="11">
        <f t="shared" si="170"/>
        <v>0</v>
      </c>
      <c r="G158" s="11">
        <f t="shared" si="170"/>
        <v>0</v>
      </c>
      <c r="H158" s="11">
        <f t="shared" si="170"/>
        <v>0</v>
      </c>
      <c r="I158" s="11">
        <f t="shared" si="170"/>
        <v>0</v>
      </c>
      <c r="J158" s="11">
        <f t="shared" si="170"/>
        <v>0</v>
      </c>
      <c r="K158" s="11">
        <f t="shared" si="170"/>
        <v>0</v>
      </c>
      <c r="L158" s="11">
        <f t="shared" si="170"/>
        <v>0</v>
      </c>
      <c r="M158" s="11">
        <f t="shared" si="170"/>
        <v>0</v>
      </c>
      <c r="N158" s="11">
        <f t="shared" si="170"/>
        <v>0</v>
      </c>
      <c r="O158" s="11">
        <f t="shared" si="170"/>
        <v>0</v>
      </c>
      <c r="P158" s="11">
        <f t="shared" si="170"/>
        <v>0</v>
      </c>
      <c r="Q158" s="11">
        <f t="shared" si="170"/>
        <v>0</v>
      </c>
      <c r="R158" s="11">
        <f t="shared" si="170"/>
        <v>0</v>
      </c>
      <c r="S158" s="11">
        <f t="shared" si="170"/>
        <v>0</v>
      </c>
      <c r="T158" s="11">
        <f t="shared" si="170"/>
        <v>0</v>
      </c>
      <c r="U158" s="11">
        <f t="shared" si="170"/>
        <v>0</v>
      </c>
      <c r="V158" s="11">
        <f t="shared" si="170"/>
        <v>0</v>
      </c>
      <c r="W158" s="11">
        <f t="shared" si="170"/>
        <v>0</v>
      </c>
      <c r="X158" s="11">
        <f t="shared" si="170"/>
        <v>0</v>
      </c>
      <c r="Y158" s="11">
        <f t="shared" si="170"/>
        <v>0</v>
      </c>
      <c r="Z158" s="11">
        <f t="shared" si="170"/>
        <v>0</v>
      </c>
      <c r="AA158" s="11">
        <f t="shared" si="170"/>
        <v>0</v>
      </c>
      <c r="AB158" s="11">
        <f t="shared" si="170"/>
        <v>0</v>
      </c>
      <c r="AC158" s="11">
        <f t="shared" si="170"/>
        <v>0</v>
      </c>
      <c r="AD158" s="11">
        <f t="shared" si="170"/>
        <v>0</v>
      </c>
      <c r="AE158" s="11">
        <f t="shared" si="170"/>
        <v>0</v>
      </c>
      <c r="AF158" s="11">
        <f t="shared" si="170"/>
        <v>0</v>
      </c>
      <c r="AG158" s="11">
        <f t="shared" si="170"/>
        <v>0</v>
      </c>
      <c r="AH158" s="11">
        <f t="shared" si="170"/>
        <v>0</v>
      </c>
      <c r="AI158" s="11">
        <f t="shared" si="170"/>
        <v>0</v>
      </c>
      <c r="AJ158" s="11">
        <f t="shared" ref="AJ158:BO158" si="171">AJ$117*AJ44</f>
        <v>0</v>
      </c>
      <c r="AK158" s="11">
        <f t="shared" si="171"/>
        <v>0</v>
      </c>
      <c r="AL158" s="11">
        <f t="shared" si="171"/>
        <v>0</v>
      </c>
      <c r="AM158" s="11">
        <f t="shared" si="171"/>
        <v>0</v>
      </c>
      <c r="AN158" s="11">
        <f t="shared" si="171"/>
        <v>0</v>
      </c>
      <c r="AO158" s="11">
        <f t="shared" si="171"/>
        <v>0</v>
      </c>
      <c r="AP158" s="11">
        <f t="shared" si="171"/>
        <v>0</v>
      </c>
      <c r="AQ158" s="11">
        <f t="shared" si="171"/>
        <v>0</v>
      </c>
      <c r="AR158" s="11">
        <f t="shared" si="171"/>
        <v>0</v>
      </c>
      <c r="AS158" s="11">
        <f t="shared" si="171"/>
        <v>0</v>
      </c>
      <c r="AT158" s="11">
        <f t="shared" si="171"/>
        <v>0</v>
      </c>
      <c r="AU158" s="11">
        <f t="shared" si="171"/>
        <v>0</v>
      </c>
      <c r="AV158" s="11">
        <f t="shared" si="171"/>
        <v>0</v>
      </c>
      <c r="AW158" s="11">
        <f t="shared" si="171"/>
        <v>0</v>
      </c>
      <c r="AX158" s="11">
        <f t="shared" si="171"/>
        <v>0</v>
      </c>
      <c r="AY158" s="11">
        <f t="shared" si="171"/>
        <v>0</v>
      </c>
      <c r="AZ158" s="11">
        <f t="shared" si="171"/>
        <v>0</v>
      </c>
      <c r="BA158" s="11">
        <f t="shared" si="171"/>
        <v>0</v>
      </c>
      <c r="BB158" s="11">
        <f t="shared" si="171"/>
        <v>0</v>
      </c>
      <c r="BC158" s="11">
        <f t="shared" si="171"/>
        <v>0</v>
      </c>
      <c r="BD158" s="11">
        <f t="shared" si="171"/>
        <v>0</v>
      </c>
      <c r="BE158" s="11">
        <f t="shared" si="171"/>
        <v>0</v>
      </c>
      <c r="BF158" s="11">
        <f t="shared" si="171"/>
        <v>0</v>
      </c>
      <c r="BG158" s="11">
        <f t="shared" si="171"/>
        <v>0</v>
      </c>
      <c r="BH158" s="11">
        <f t="shared" si="171"/>
        <v>0</v>
      </c>
      <c r="BI158" s="11">
        <f t="shared" si="171"/>
        <v>0</v>
      </c>
      <c r="BJ158" s="11">
        <f t="shared" si="171"/>
        <v>0</v>
      </c>
      <c r="BK158" s="11">
        <f t="shared" si="171"/>
        <v>0</v>
      </c>
      <c r="BL158" s="11">
        <f t="shared" si="171"/>
        <v>0</v>
      </c>
      <c r="BM158" s="11">
        <f t="shared" si="171"/>
        <v>0</v>
      </c>
      <c r="BN158" s="11">
        <f t="shared" si="171"/>
        <v>0</v>
      </c>
      <c r="BO158" s="11">
        <f t="shared" si="171"/>
        <v>0</v>
      </c>
      <c r="BP158" s="11">
        <f t="shared" ref="BP158:CU158" si="172">BP$117*BP44</f>
        <v>0</v>
      </c>
      <c r="BQ158" s="11">
        <f t="shared" si="172"/>
        <v>0</v>
      </c>
      <c r="BR158" s="11">
        <f t="shared" si="172"/>
        <v>0</v>
      </c>
      <c r="BS158" s="11">
        <f t="shared" si="172"/>
        <v>0</v>
      </c>
      <c r="BT158" s="11">
        <f t="shared" si="172"/>
        <v>0</v>
      </c>
      <c r="BU158" s="11">
        <f t="shared" si="172"/>
        <v>0</v>
      </c>
      <c r="BV158" s="11">
        <f t="shared" si="172"/>
        <v>0</v>
      </c>
      <c r="BW158" s="11">
        <f t="shared" si="172"/>
        <v>0</v>
      </c>
      <c r="BX158" s="11">
        <f t="shared" si="172"/>
        <v>0</v>
      </c>
      <c r="BY158" s="11">
        <f t="shared" si="172"/>
        <v>0</v>
      </c>
      <c r="BZ158" s="11">
        <f t="shared" si="172"/>
        <v>0</v>
      </c>
      <c r="CA158" s="11">
        <f t="shared" si="172"/>
        <v>0</v>
      </c>
      <c r="CB158" s="11">
        <f t="shared" si="172"/>
        <v>0</v>
      </c>
      <c r="CC158" s="11">
        <f t="shared" si="172"/>
        <v>0</v>
      </c>
      <c r="CD158" s="11">
        <f t="shared" si="172"/>
        <v>0</v>
      </c>
      <c r="CE158" s="11">
        <f t="shared" si="172"/>
        <v>0</v>
      </c>
      <c r="CF158" s="11">
        <f t="shared" si="172"/>
        <v>0</v>
      </c>
      <c r="CG158" s="11">
        <f t="shared" si="172"/>
        <v>0</v>
      </c>
      <c r="CH158" s="11">
        <f t="shared" si="172"/>
        <v>0</v>
      </c>
      <c r="CI158" s="11">
        <f t="shared" si="172"/>
        <v>0</v>
      </c>
      <c r="CJ158" s="11">
        <f t="shared" si="172"/>
        <v>0</v>
      </c>
      <c r="CK158" s="11">
        <f t="shared" si="172"/>
        <v>0</v>
      </c>
      <c r="CL158" s="11">
        <f t="shared" si="172"/>
        <v>0</v>
      </c>
      <c r="CM158" s="11">
        <f t="shared" si="172"/>
        <v>0</v>
      </c>
      <c r="CN158" s="11">
        <f t="shared" si="172"/>
        <v>0</v>
      </c>
      <c r="CO158" s="11">
        <f t="shared" si="172"/>
        <v>0</v>
      </c>
      <c r="CP158" s="11">
        <f t="shared" si="172"/>
        <v>0</v>
      </c>
      <c r="CQ158" s="11">
        <f t="shared" si="172"/>
        <v>0</v>
      </c>
      <c r="CR158" s="11">
        <f t="shared" si="172"/>
        <v>0</v>
      </c>
      <c r="CS158" s="11">
        <f t="shared" si="172"/>
        <v>0</v>
      </c>
      <c r="CT158" s="11">
        <f t="shared" si="172"/>
        <v>0</v>
      </c>
      <c r="CU158" s="11">
        <f t="shared" si="172"/>
        <v>0</v>
      </c>
      <c r="CV158" s="11">
        <f t="shared" ref="CV158:DG158" si="173">CV$117*CV44</f>
        <v>0</v>
      </c>
      <c r="CW158" s="11">
        <f t="shared" si="173"/>
        <v>0</v>
      </c>
      <c r="CX158" s="11">
        <f t="shared" si="173"/>
        <v>0</v>
      </c>
      <c r="CY158" s="11">
        <f t="shared" si="173"/>
        <v>0</v>
      </c>
      <c r="CZ158" s="11">
        <f t="shared" si="173"/>
        <v>0</v>
      </c>
      <c r="DA158" s="11">
        <f t="shared" si="173"/>
        <v>0</v>
      </c>
      <c r="DB158" s="11">
        <f t="shared" si="173"/>
        <v>0</v>
      </c>
      <c r="DC158" s="11">
        <f t="shared" si="173"/>
        <v>0</v>
      </c>
      <c r="DD158" s="11">
        <f t="shared" si="173"/>
        <v>0</v>
      </c>
      <c r="DE158" s="11">
        <f t="shared" si="173"/>
        <v>0</v>
      </c>
      <c r="DF158" s="11">
        <f t="shared" si="173"/>
        <v>0</v>
      </c>
      <c r="DG158" s="11">
        <f t="shared" si="173"/>
        <v>0</v>
      </c>
      <c r="DH158" s="11">
        <f t="shared" si="137"/>
        <v>0</v>
      </c>
      <c r="DI158" s="240"/>
    </row>
    <row r="159" spans="2:113" x14ac:dyDescent="0.15">
      <c r="B159" s="10" t="s">
        <v>183</v>
      </c>
      <c r="C159" s="58" t="s">
        <v>322</v>
      </c>
      <c r="D159" s="11">
        <f t="shared" ref="D159:AI159" si="174">D$117*D45</f>
        <v>0</v>
      </c>
      <c r="E159" s="11">
        <f t="shared" si="174"/>
        <v>0</v>
      </c>
      <c r="F159" s="11">
        <f t="shared" si="174"/>
        <v>0</v>
      </c>
      <c r="G159" s="11">
        <f t="shared" si="174"/>
        <v>0</v>
      </c>
      <c r="H159" s="11">
        <f t="shared" si="174"/>
        <v>0</v>
      </c>
      <c r="I159" s="11">
        <f t="shared" si="174"/>
        <v>0</v>
      </c>
      <c r="J159" s="11">
        <f t="shared" si="174"/>
        <v>0</v>
      </c>
      <c r="K159" s="11">
        <f t="shared" si="174"/>
        <v>0</v>
      </c>
      <c r="L159" s="11">
        <f t="shared" si="174"/>
        <v>0</v>
      </c>
      <c r="M159" s="11">
        <f t="shared" si="174"/>
        <v>0</v>
      </c>
      <c r="N159" s="11">
        <f t="shared" si="174"/>
        <v>0</v>
      </c>
      <c r="O159" s="11">
        <f t="shared" si="174"/>
        <v>0</v>
      </c>
      <c r="P159" s="11">
        <f t="shared" si="174"/>
        <v>0</v>
      </c>
      <c r="Q159" s="11">
        <f t="shared" si="174"/>
        <v>0</v>
      </c>
      <c r="R159" s="11">
        <f t="shared" si="174"/>
        <v>0</v>
      </c>
      <c r="S159" s="11">
        <f t="shared" si="174"/>
        <v>0</v>
      </c>
      <c r="T159" s="11">
        <f t="shared" si="174"/>
        <v>0</v>
      </c>
      <c r="U159" s="11">
        <f t="shared" si="174"/>
        <v>0</v>
      </c>
      <c r="V159" s="11">
        <f t="shared" si="174"/>
        <v>0</v>
      </c>
      <c r="W159" s="11">
        <f t="shared" si="174"/>
        <v>0</v>
      </c>
      <c r="X159" s="11">
        <f t="shared" si="174"/>
        <v>0</v>
      </c>
      <c r="Y159" s="11">
        <f t="shared" si="174"/>
        <v>0</v>
      </c>
      <c r="Z159" s="11">
        <f t="shared" si="174"/>
        <v>0</v>
      </c>
      <c r="AA159" s="11">
        <f t="shared" si="174"/>
        <v>0</v>
      </c>
      <c r="AB159" s="11">
        <f t="shared" si="174"/>
        <v>0</v>
      </c>
      <c r="AC159" s="11">
        <f t="shared" si="174"/>
        <v>0</v>
      </c>
      <c r="AD159" s="11">
        <f t="shared" si="174"/>
        <v>0</v>
      </c>
      <c r="AE159" s="11">
        <f t="shared" si="174"/>
        <v>0</v>
      </c>
      <c r="AF159" s="11">
        <f t="shared" si="174"/>
        <v>0</v>
      </c>
      <c r="AG159" s="11">
        <f t="shared" si="174"/>
        <v>0</v>
      </c>
      <c r="AH159" s="11">
        <f t="shared" si="174"/>
        <v>0</v>
      </c>
      <c r="AI159" s="11">
        <f t="shared" si="174"/>
        <v>0</v>
      </c>
      <c r="AJ159" s="11">
        <f t="shared" ref="AJ159:BO159" si="175">AJ$117*AJ45</f>
        <v>0</v>
      </c>
      <c r="AK159" s="11">
        <f t="shared" si="175"/>
        <v>0</v>
      </c>
      <c r="AL159" s="11">
        <f t="shared" si="175"/>
        <v>0</v>
      </c>
      <c r="AM159" s="11">
        <f t="shared" si="175"/>
        <v>0</v>
      </c>
      <c r="AN159" s="11">
        <f t="shared" si="175"/>
        <v>0</v>
      </c>
      <c r="AO159" s="11">
        <f t="shared" si="175"/>
        <v>0</v>
      </c>
      <c r="AP159" s="11">
        <f t="shared" si="175"/>
        <v>0</v>
      </c>
      <c r="AQ159" s="11">
        <f t="shared" si="175"/>
        <v>0</v>
      </c>
      <c r="AR159" s="11">
        <f t="shared" si="175"/>
        <v>0</v>
      </c>
      <c r="AS159" s="11">
        <f t="shared" si="175"/>
        <v>0</v>
      </c>
      <c r="AT159" s="11">
        <f t="shared" si="175"/>
        <v>0</v>
      </c>
      <c r="AU159" s="11">
        <f t="shared" si="175"/>
        <v>0</v>
      </c>
      <c r="AV159" s="11">
        <f t="shared" si="175"/>
        <v>0</v>
      </c>
      <c r="AW159" s="11">
        <f t="shared" si="175"/>
        <v>0</v>
      </c>
      <c r="AX159" s="11">
        <f t="shared" si="175"/>
        <v>0</v>
      </c>
      <c r="AY159" s="11">
        <f t="shared" si="175"/>
        <v>0</v>
      </c>
      <c r="AZ159" s="11">
        <f t="shared" si="175"/>
        <v>0</v>
      </c>
      <c r="BA159" s="11">
        <f t="shared" si="175"/>
        <v>0</v>
      </c>
      <c r="BB159" s="11">
        <f t="shared" si="175"/>
        <v>0</v>
      </c>
      <c r="BC159" s="11">
        <f t="shared" si="175"/>
        <v>0</v>
      </c>
      <c r="BD159" s="11">
        <f t="shared" si="175"/>
        <v>0</v>
      </c>
      <c r="BE159" s="11">
        <f t="shared" si="175"/>
        <v>0</v>
      </c>
      <c r="BF159" s="11">
        <f t="shared" si="175"/>
        <v>0</v>
      </c>
      <c r="BG159" s="11">
        <f t="shared" si="175"/>
        <v>0</v>
      </c>
      <c r="BH159" s="11">
        <f t="shared" si="175"/>
        <v>0</v>
      </c>
      <c r="BI159" s="11">
        <f t="shared" si="175"/>
        <v>0</v>
      </c>
      <c r="BJ159" s="11">
        <f t="shared" si="175"/>
        <v>0</v>
      </c>
      <c r="BK159" s="11">
        <f t="shared" si="175"/>
        <v>0</v>
      </c>
      <c r="BL159" s="11">
        <f t="shared" si="175"/>
        <v>0</v>
      </c>
      <c r="BM159" s="11">
        <f t="shared" si="175"/>
        <v>0</v>
      </c>
      <c r="BN159" s="11">
        <f t="shared" si="175"/>
        <v>0</v>
      </c>
      <c r="BO159" s="11">
        <f t="shared" si="175"/>
        <v>0</v>
      </c>
      <c r="BP159" s="11">
        <f t="shared" ref="BP159:CU159" si="176">BP$117*BP45</f>
        <v>0</v>
      </c>
      <c r="BQ159" s="11">
        <f t="shared" si="176"/>
        <v>0</v>
      </c>
      <c r="BR159" s="11">
        <f t="shared" si="176"/>
        <v>0</v>
      </c>
      <c r="BS159" s="11">
        <f t="shared" si="176"/>
        <v>0</v>
      </c>
      <c r="BT159" s="11">
        <f t="shared" si="176"/>
        <v>0</v>
      </c>
      <c r="BU159" s="11">
        <f t="shared" si="176"/>
        <v>0</v>
      </c>
      <c r="BV159" s="11">
        <f t="shared" si="176"/>
        <v>0</v>
      </c>
      <c r="BW159" s="11">
        <f t="shared" si="176"/>
        <v>0</v>
      </c>
      <c r="BX159" s="11">
        <f t="shared" si="176"/>
        <v>0</v>
      </c>
      <c r="BY159" s="11">
        <f t="shared" si="176"/>
        <v>0</v>
      </c>
      <c r="BZ159" s="11">
        <f t="shared" si="176"/>
        <v>0</v>
      </c>
      <c r="CA159" s="11">
        <f t="shared" si="176"/>
        <v>0</v>
      </c>
      <c r="CB159" s="11">
        <f t="shared" si="176"/>
        <v>0</v>
      </c>
      <c r="CC159" s="11">
        <f t="shared" si="176"/>
        <v>0</v>
      </c>
      <c r="CD159" s="11">
        <f t="shared" si="176"/>
        <v>0</v>
      </c>
      <c r="CE159" s="11">
        <f t="shared" si="176"/>
        <v>0</v>
      </c>
      <c r="CF159" s="11">
        <f t="shared" si="176"/>
        <v>0</v>
      </c>
      <c r="CG159" s="11">
        <f t="shared" si="176"/>
        <v>0</v>
      </c>
      <c r="CH159" s="11">
        <f t="shared" si="176"/>
        <v>0</v>
      </c>
      <c r="CI159" s="11">
        <f t="shared" si="176"/>
        <v>0</v>
      </c>
      <c r="CJ159" s="11">
        <f t="shared" si="176"/>
        <v>0</v>
      </c>
      <c r="CK159" s="11">
        <f t="shared" si="176"/>
        <v>0</v>
      </c>
      <c r="CL159" s="11">
        <f t="shared" si="176"/>
        <v>0</v>
      </c>
      <c r="CM159" s="11">
        <f t="shared" si="176"/>
        <v>0</v>
      </c>
      <c r="CN159" s="11">
        <f t="shared" si="176"/>
        <v>0</v>
      </c>
      <c r="CO159" s="11">
        <f t="shared" si="176"/>
        <v>0</v>
      </c>
      <c r="CP159" s="11">
        <f t="shared" si="176"/>
        <v>0</v>
      </c>
      <c r="CQ159" s="11">
        <f t="shared" si="176"/>
        <v>0</v>
      </c>
      <c r="CR159" s="11">
        <f t="shared" si="176"/>
        <v>0</v>
      </c>
      <c r="CS159" s="11">
        <f t="shared" si="176"/>
        <v>0</v>
      </c>
      <c r="CT159" s="11">
        <f t="shared" si="176"/>
        <v>0</v>
      </c>
      <c r="CU159" s="11">
        <f t="shared" si="176"/>
        <v>0</v>
      </c>
      <c r="CV159" s="11">
        <f t="shared" ref="CV159:DG159" si="177">CV$117*CV45</f>
        <v>0</v>
      </c>
      <c r="CW159" s="11">
        <f t="shared" si="177"/>
        <v>0</v>
      </c>
      <c r="CX159" s="11">
        <f t="shared" si="177"/>
        <v>0</v>
      </c>
      <c r="CY159" s="11">
        <f t="shared" si="177"/>
        <v>0</v>
      </c>
      <c r="CZ159" s="11">
        <f t="shared" si="177"/>
        <v>0</v>
      </c>
      <c r="DA159" s="11">
        <f t="shared" si="177"/>
        <v>0</v>
      </c>
      <c r="DB159" s="11">
        <f t="shared" si="177"/>
        <v>0</v>
      </c>
      <c r="DC159" s="11">
        <f t="shared" si="177"/>
        <v>0</v>
      </c>
      <c r="DD159" s="11">
        <f t="shared" si="177"/>
        <v>0</v>
      </c>
      <c r="DE159" s="11">
        <f t="shared" si="177"/>
        <v>0</v>
      </c>
      <c r="DF159" s="11">
        <f t="shared" si="177"/>
        <v>0</v>
      </c>
      <c r="DG159" s="11">
        <f t="shared" si="177"/>
        <v>0</v>
      </c>
      <c r="DH159" s="11">
        <f t="shared" si="137"/>
        <v>0</v>
      </c>
      <c r="DI159" s="240"/>
    </row>
    <row r="160" spans="2:113" x14ac:dyDescent="0.15">
      <c r="B160" s="10" t="s">
        <v>184</v>
      </c>
      <c r="C160" s="58" t="s">
        <v>925</v>
      </c>
      <c r="D160" s="11">
        <f t="shared" ref="D160:AI160" si="178">D$117*D46</f>
        <v>0</v>
      </c>
      <c r="E160" s="11">
        <f t="shared" si="178"/>
        <v>0</v>
      </c>
      <c r="F160" s="11">
        <f t="shared" si="178"/>
        <v>0</v>
      </c>
      <c r="G160" s="11">
        <f t="shared" si="178"/>
        <v>0</v>
      </c>
      <c r="H160" s="11">
        <f t="shared" si="178"/>
        <v>0</v>
      </c>
      <c r="I160" s="11">
        <f t="shared" si="178"/>
        <v>0</v>
      </c>
      <c r="J160" s="11">
        <f t="shared" si="178"/>
        <v>0</v>
      </c>
      <c r="K160" s="11">
        <f t="shared" si="178"/>
        <v>0</v>
      </c>
      <c r="L160" s="11">
        <f t="shared" si="178"/>
        <v>0</v>
      </c>
      <c r="M160" s="11">
        <f t="shared" si="178"/>
        <v>0</v>
      </c>
      <c r="N160" s="11">
        <f t="shared" si="178"/>
        <v>0</v>
      </c>
      <c r="O160" s="11">
        <f t="shared" si="178"/>
        <v>0</v>
      </c>
      <c r="P160" s="11">
        <f t="shared" si="178"/>
        <v>0</v>
      </c>
      <c r="Q160" s="11">
        <f t="shared" si="178"/>
        <v>0</v>
      </c>
      <c r="R160" s="11">
        <f t="shared" si="178"/>
        <v>0</v>
      </c>
      <c r="S160" s="11">
        <f t="shared" si="178"/>
        <v>0</v>
      </c>
      <c r="T160" s="11">
        <f t="shared" si="178"/>
        <v>0</v>
      </c>
      <c r="U160" s="11">
        <f t="shared" si="178"/>
        <v>0</v>
      </c>
      <c r="V160" s="11">
        <f t="shared" si="178"/>
        <v>0</v>
      </c>
      <c r="W160" s="11">
        <f t="shared" si="178"/>
        <v>0</v>
      </c>
      <c r="X160" s="11">
        <f t="shared" si="178"/>
        <v>0</v>
      </c>
      <c r="Y160" s="11">
        <f t="shared" si="178"/>
        <v>0</v>
      </c>
      <c r="Z160" s="11">
        <f t="shared" si="178"/>
        <v>0</v>
      </c>
      <c r="AA160" s="11">
        <f t="shared" si="178"/>
        <v>0</v>
      </c>
      <c r="AB160" s="11">
        <f t="shared" si="178"/>
        <v>0</v>
      </c>
      <c r="AC160" s="11">
        <f t="shared" si="178"/>
        <v>0</v>
      </c>
      <c r="AD160" s="11">
        <f t="shared" si="178"/>
        <v>0</v>
      </c>
      <c r="AE160" s="11">
        <f t="shared" si="178"/>
        <v>0</v>
      </c>
      <c r="AF160" s="11">
        <f t="shared" si="178"/>
        <v>0</v>
      </c>
      <c r="AG160" s="11">
        <f t="shared" si="178"/>
        <v>0</v>
      </c>
      <c r="AH160" s="11">
        <f t="shared" si="178"/>
        <v>0</v>
      </c>
      <c r="AI160" s="11">
        <f t="shared" si="178"/>
        <v>0</v>
      </c>
      <c r="AJ160" s="11">
        <f t="shared" ref="AJ160:BO160" si="179">AJ$117*AJ46</f>
        <v>0</v>
      </c>
      <c r="AK160" s="11">
        <f t="shared" si="179"/>
        <v>0</v>
      </c>
      <c r="AL160" s="11">
        <f t="shared" si="179"/>
        <v>0</v>
      </c>
      <c r="AM160" s="11">
        <f t="shared" si="179"/>
        <v>0</v>
      </c>
      <c r="AN160" s="11">
        <f t="shared" si="179"/>
        <v>0</v>
      </c>
      <c r="AO160" s="11">
        <f t="shared" si="179"/>
        <v>0</v>
      </c>
      <c r="AP160" s="11">
        <f t="shared" si="179"/>
        <v>0</v>
      </c>
      <c r="AQ160" s="11">
        <f t="shared" si="179"/>
        <v>0</v>
      </c>
      <c r="AR160" s="11">
        <f t="shared" si="179"/>
        <v>0</v>
      </c>
      <c r="AS160" s="11">
        <f t="shared" si="179"/>
        <v>0</v>
      </c>
      <c r="AT160" s="11">
        <f t="shared" si="179"/>
        <v>0</v>
      </c>
      <c r="AU160" s="11">
        <f t="shared" si="179"/>
        <v>0</v>
      </c>
      <c r="AV160" s="11">
        <f t="shared" si="179"/>
        <v>0</v>
      </c>
      <c r="AW160" s="11">
        <f t="shared" si="179"/>
        <v>0</v>
      </c>
      <c r="AX160" s="11">
        <f t="shared" si="179"/>
        <v>0</v>
      </c>
      <c r="AY160" s="11">
        <f t="shared" si="179"/>
        <v>0</v>
      </c>
      <c r="AZ160" s="11">
        <f t="shared" si="179"/>
        <v>0</v>
      </c>
      <c r="BA160" s="11">
        <f t="shared" si="179"/>
        <v>0</v>
      </c>
      <c r="BB160" s="11">
        <f t="shared" si="179"/>
        <v>0</v>
      </c>
      <c r="BC160" s="11">
        <f t="shared" si="179"/>
        <v>0</v>
      </c>
      <c r="BD160" s="11">
        <f t="shared" si="179"/>
        <v>0</v>
      </c>
      <c r="BE160" s="11">
        <f t="shared" si="179"/>
        <v>0</v>
      </c>
      <c r="BF160" s="11">
        <f t="shared" si="179"/>
        <v>0</v>
      </c>
      <c r="BG160" s="11">
        <f t="shared" si="179"/>
        <v>0</v>
      </c>
      <c r="BH160" s="11">
        <f t="shared" si="179"/>
        <v>0</v>
      </c>
      <c r="BI160" s="11">
        <f t="shared" si="179"/>
        <v>0</v>
      </c>
      <c r="BJ160" s="11">
        <f t="shared" si="179"/>
        <v>0</v>
      </c>
      <c r="BK160" s="11">
        <f t="shared" si="179"/>
        <v>0</v>
      </c>
      <c r="BL160" s="11">
        <f t="shared" si="179"/>
        <v>0</v>
      </c>
      <c r="BM160" s="11">
        <f t="shared" si="179"/>
        <v>0</v>
      </c>
      <c r="BN160" s="11">
        <f t="shared" si="179"/>
        <v>0</v>
      </c>
      <c r="BO160" s="11">
        <f t="shared" si="179"/>
        <v>0</v>
      </c>
      <c r="BP160" s="11">
        <f t="shared" ref="BP160:CU160" si="180">BP$117*BP46</f>
        <v>0</v>
      </c>
      <c r="BQ160" s="11">
        <f t="shared" si="180"/>
        <v>0</v>
      </c>
      <c r="BR160" s="11">
        <f t="shared" si="180"/>
        <v>0</v>
      </c>
      <c r="BS160" s="11">
        <f t="shared" si="180"/>
        <v>0</v>
      </c>
      <c r="BT160" s="11">
        <f t="shared" si="180"/>
        <v>0</v>
      </c>
      <c r="BU160" s="11">
        <f t="shared" si="180"/>
        <v>0</v>
      </c>
      <c r="BV160" s="11">
        <f t="shared" si="180"/>
        <v>0</v>
      </c>
      <c r="BW160" s="11">
        <f t="shared" si="180"/>
        <v>0</v>
      </c>
      <c r="BX160" s="11">
        <f t="shared" si="180"/>
        <v>0</v>
      </c>
      <c r="BY160" s="11">
        <f t="shared" si="180"/>
        <v>0</v>
      </c>
      <c r="BZ160" s="11">
        <f t="shared" si="180"/>
        <v>0</v>
      </c>
      <c r="CA160" s="11">
        <f t="shared" si="180"/>
        <v>0</v>
      </c>
      <c r="CB160" s="11">
        <f t="shared" si="180"/>
        <v>0</v>
      </c>
      <c r="CC160" s="11">
        <f t="shared" si="180"/>
        <v>0</v>
      </c>
      <c r="CD160" s="11">
        <f t="shared" si="180"/>
        <v>0</v>
      </c>
      <c r="CE160" s="11">
        <f t="shared" si="180"/>
        <v>0</v>
      </c>
      <c r="CF160" s="11">
        <f t="shared" si="180"/>
        <v>0</v>
      </c>
      <c r="CG160" s="11">
        <f t="shared" si="180"/>
        <v>0</v>
      </c>
      <c r="CH160" s="11">
        <f t="shared" si="180"/>
        <v>0</v>
      </c>
      <c r="CI160" s="11">
        <f t="shared" si="180"/>
        <v>0</v>
      </c>
      <c r="CJ160" s="11">
        <f t="shared" si="180"/>
        <v>0</v>
      </c>
      <c r="CK160" s="11">
        <f t="shared" si="180"/>
        <v>0</v>
      </c>
      <c r="CL160" s="11">
        <f t="shared" si="180"/>
        <v>0</v>
      </c>
      <c r="CM160" s="11">
        <f t="shared" si="180"/>
        <v>0</v>
      </c>
      <c r="CN160" s="11">
        <f t="shared" si="180"/>
        <v>0</v>
      </c>
      <c r="CO160" s="11">
        <f t="shared" si="180"/>
        <v>0</v>
      </c>
      <c r="CP160" s="11">
        <f t="shared" si="180"/>
        <v>0</v>
      </c>
      <c r="CQ160" s="11">
        <f t="shared" si="180"/>
        <v>0</v>
      </c>
      <c r="CR160" s="11">
        <f t="shared" si="180"/>
        <v>0</v>
      </c>
      <c r="CS160" s="11">
        <f t="shared" si="180"/>
        <v>0</v>
      </c>
      <c r="CT160" s="11">
        <f t="shared" si="180"/>
        <v>0</v>
      </c>
      <c r="CU160" s="11">
        <f t="shared" si="180"/>
        <v>0</v>
      </c>
      <c r="CV160" s="11">
        <f t="shared" ref="CV160:DG160" si="181">CV$117*CV46</f>
        <v>0</v>
      </c>
      <c r="CW160" s="11">
        <f t="shared" si="181"/>
        <v>0</v>
      </c>
      <c r="CX160" s="11">
        <f t="shared" si="181"/>
        <v>0</v>
      </c>
      <c r="CY160" s="11">
        <f t="shared" si="181"/>
        <v>0</v>
      </c>
      <c r="CZ160" s="11">
        <f t="shared" si="181"/>
        <v>0</v>
      </c>
      <c r="DA160" s="11">
        <f t="shared" si="181"/>
        <v>0</v>
      </c>
      <c r="DB160" s="11">
        <f t="shared" si="181"/>
        <v>0</v>
      </c>
      <c r="DC160" s="11">
        <f t="shared" si="181"/>
        <v>0</v>
      </c>
      <c r="DD160" s="11">
        <f t="shared" si="181"/>
        <v>0</v>
      </c>
      <c r="DE160" s="11">
        <f t="shared" si="181"/>
        <v>0</v>
      </c>
      <c r="DF160" s="11">
        <f t="shared" si="181"/>
        <v>0</v>
      </c>
      <c r="DG160" s="11">
        <f t="shared" si="181"/>
        <v>0</v>
      </c>
      <c r="DH160" s="11">
        <f t="shared" si="137"/>
        <v>0</v>
      </c>
      <c r="DI160" s="240"/>
    </row>
    <row r="161" spans="2:113" x14ac:dyDescent="0.15">
      <c r="B161" s="10" t="s">
        <v>185</v>
      </c>
      <c r="C161" s="58" t="s">
        <v>926</v>
      </c>
      <c r="D161" s="11">
        <f t="shared" ref="D161:AI161" si="182">D$117*D47</f>
        <v>0</v>
      </c>
      <c r="E161" s="11">
        <f t="shared" si="182"/>
        <v>0</v>
      </c>
      <c r="F161" s="11">
        <f t="shared" si="182"/>
        <v>0</v>
      </c>
      <c r="G161" s="11">
        <f t="shared" si="182"/>
        <v>0</v>
      </c>
      <c r="H161" s="11">
        <f t="shared" si="182"/>
        <v>0</v>
      </c>
      <c r="I161" s="11">
        <f t="shared" si="182"/>
        <v>0</v>
      </c>
      <c r="J161" s="11">
        <f t="shared" si="182"/>
        <v>0</v>
      </c>
      <c r="K161" s="11">
        <f t="shared" si="182"/>
        <v>0</v>
      </c>
      <c r="L161" s="11">
        <f t="shared" si="182"/>
        <v>0</v>
      </c>
      <c r="M161" s="11">
        <f t="shared" si="182"/>
        <v>0</v>
      </c>
      <c r="N161" s="11">
        <f t="shared" si="182"/>
        <v>0</v>
      </c>
      <c r="O161" s="11">
        <f t="shared" si="182"/>
        <v>0</v>
      </c>
      <c r="P161" s="11">
        <f t="shared" si="182"/>
        <v>0</v>
      </c>
      <c r="Q161" s="11">
        <f t="shared" si="182"/>
        <v>0</v>
      </c>
      <c r="R161" s="11">
        <f t="shared" si="182"/>
        <v>0</v>
      </c>
      <c r="S161" s="11">
        <f t="shared" si="182"/>
        <v>0</v>
      </c>
      <c r="T161" s="11">
        <f t="shared" si="182"/>
        <v>0</v>
      </c>
      <c r="U161" s="11">
        <f t="shared" si="182"/>
        <v>0</v>
      </c>
      <c r="V161" s="11">
        <f t="shared" si="182"/>
        <v>0</v>
      </c>
      <c r="W161" s="11">
        <f t="shared" si="182"/>
        <v>0</v>
      </c>
      <c r="X161" s="11">
        <f t="shared" si="182"/>
        <v>0</v>
      </c>
      <c r="Y161" s="11">
        <f t="shared" si="182"/>
        <v>0</v>
      </c>
      <c r="Z161" s="11">
        <f t="shared" si="182"/>
        <v>0</v>
      </c>
      <c r="AA161" s="11">
        <f t="shared" si="182"/>
        <v>0</v>
      </c>
      <c r="AB161" s="11">
        <f t="shared" si="182"/>
        <v>0</v>
      </c>
      <c r="AC161" s="11">
        <f t="shared" si="182"/>
        <v>0</v>
      </c>
      <c r="AD161" s="11">
        <f t="shared" si="182"/>
        <v>0</v>
      </c>
      <c r="AE161" s="11">
        <f t="shared" si="182"/>
        <v>0</v>
      </c>
      <c r="AF161" s="11">
        <f t="shared" si="182"/>
        <v>0</v>
      </c>
      <c r="AG161" s="11">
        <f t="shared" si="182"/>
        <v>0</v>
      </c>
      <c r="AH161" s="11">
        <f t="shared" si="182"/>
        <v>0</v>
      </c>
      <c r="AI161" s="11">
        <f t="shared" si="182"/>
        <v>0</v>
      </c>
      <c r="AJ161" s="11">
        <f t="shared" ref="AJ161:BO161" si="183">AJ$117*AJ47</f>
        <v>0</v>
      </c>
      <c r="AK161" s="11">
        <f t="shared" si="183"/>
        <v>0</v>
      </c>
      <c r="AL161" s="11">
        <f t="shared" si="183"/>
        <v>0</v>
      </c>
      <c r="AM161" s="11">
        <f t="shared" si="183"/>
        <v>0</v>
      </c>
      <c r="AN161" s="11">
        <f t="shared" si="183"/>
        <v>0</v>
      </c>
      <c r="AO161" s="11">
        <f t="shared" si="183"/>
        <v>0</v>
      </c>
      <c r="AP161" s="11">
        <f t="shared" si="183"/>
        <v>0</v>
      </c>
      <c r="AQ161" s="11">
        <f t="shared" si="183"/>
        <v>0</v>
      </c>
      <c r="AR161" s="11">
        <f t="shared" si="183"/>
        <v>0</v>
      </c>
      <c r="AS161" s="11">
        <f t="shared" si="183"/>
        <v>0</v>
      </c>
      <c r="AT161" s="11">
        <f t="shared" si="183"/>
        <v>0</v>
      </c>
      <c r="AU161" s="11">
        <f t="shared" si="183"/>
        <v>0</v>
      </c>
      <c r="AV161" s="11">
        <f t="shared" si="183"/>
        <v>0</v>
      </c>
      <c r="AW161" s="11">
        <f t="shared" si="183"/>
        <v>0</v>
      </c>
      <c r="AX161" s="11">
        <f t="shared" si="183"/>
        <v>0</v>
      </c>
      <c r="AY161" s="11">
        <f t="shared" si="183"/>
        <v>0</v>
      </c>
      <c r="AZ161" s="11">
        <f t="shared" si="183"/>
        <v>0</v>
      </c>
      <c r="BA161" s="11">
        <f t="shared" si="183"/>
        <v>0</v>
      </c>
      <c r="BB161" s="11">
        <f t="shared" si="183"/>
        <v>0</v>
      </c>
      <c r="BC161" s="11">
        <f t="shared" si="183"/>
        <v>0</v>
      </c>
      <c r="BD161" s="11">
        <f t="shared" si="183"/>
        <v>0</v>
      </c>
      <c r="BE161" s="11">
        <f t="shared" si="183"/>
        <v>0</v>
      </c>
      <c r="BF161" s="11">
        <f t="shared" si="183"/>
        <v>0</v>
      </c>
      <c r="BG161" s="11">
        <f t="shared" si="183"/>
        <v>0</v>
      </c>
      <c r="BH161" s="11">
        <f t="shared" si="183"/>
        <v>0</v>
      </c>
      <c r="BI161" s="11">
        <f t="shared" si="183"/>
        <v>0</v>
      </c>
      <c r="BJ161" s="11">
        <f t="shared" si="183"/>
        <v>0</v>
      </c>
      <c r="BK161" s="11">
        <f t="shared" si="183"/>
        <v>0</v>
      </c>
      <c r="BL161" s="11">
        <f t="shared" si="183"/>
        <v>0</v>
      </c>
      <c r="BM161" s="11">
        <f t="shared" si="183"/>
        <v>0</v>
      </c>
      <c r="BN161" s="11">
        <f t="shared" si="183"/>
        <v>0</v>
      </c>
      <c r="BO161" s="11">
        <f t="shared" si="183"/>
        <v>0</v>
      </c>
      <c r="BP161" s="11">
        <f t="shared" ref="BP161:CU161" si="184">BP$117*BP47</f>
        <v>0</v>
      </c>
      <c r="BQ161" s="11">
        <f t="shared" si="184"/>
        <v>0</v>
      </c>
      <c r="BR161" s="11">
        <f t="shared" si="184"/>
        <v>0</v>
      </c>
      <c r="BS161" s="11">
        <f t="shared" si="184"/>
        <v>0</v>
      </c>
      <c r="BT161" s="11">
        <f t="shared" si="184"/>
        <v>0</v>
      </c>
      <c r="BU161" s="11">
        <f t="shared" si="184"/>
        <v>0</v>
      </c>
      <c r="BV161" s="11">
        <f t="shared" si="184"/>
        <v>0</v>
      </c>
      <c r="BW161" s="11">
        <f t="shared" si="184"/>
        <v>0</v>
      </c>
      <c r="BX161" s="11">
        <f t="shared" si="184"/>
        <v>0</v>
      </c>
      <c r="BY161" s="11">
        <f t="shared" si="184"/>
        <v>0</v>
      </c>
      <c r="BZ161" s="11">
        <f t="shared" si="184"/>
        <v>0</v>
      </c>
      <c r="CA161" s="11">
        <f t="shared" si="184"/>
        <v>0</v>
      </c>
      <c r="CB161" s="11">
        <f t="shared" si="184"/>
        <v>0</v>
      </c>
      <c r="CC161" s="11">
        <f t="shared" si="184"/>
        <v>0</v>
      </c>
      <c r="CD161" s="11">
        <f t="shared" si="184"/>
        <v>0</v>
      </c>
      <c r="CE161" s="11">
        <f t="shared" si="184"/>
        <v>0</v>
      </c>
      <c r="CF161" s="11">
        <f t="shared" si="184"/>
        <v>0</v>
      </c>
      <c r="CG161" s="11">
        <f t="shared" si="184"/>
        <v>0</v>
      </c>
      <c r="CH161" s="11">
        <f t="shared" si="184"/>
        <v>0</v>
      </c>
      <c r="CI161" s="11">
        <f t="shared" si="184"/>
        <v>0</v>
      </c>
      <c r="CJ161" s="11">
        <f t="shared" si="184"/>
        <v>0</v>
      </c>
      <c r="CK161" s="11">
        <f t="shared" si="184"/>
        <v>0</v>
      </c>
      <c r="CL161" s="11">
        <f t="shared" si="184"/>
        <v>0</v>
      </c>
      <c r="CM161" s="11">
        <f t="shared" si="184"/>
        <v>0</v>
      </c>
      <c r="CN161" s="11">
        <f t="shared" si="184"/>
        <v>0</v>
      </c>
      <c r="CO161" s="11">
        <f t="shared" si="184"/>
        <v>0</v>
      </c>
      <c r="CP161" s="11">
        <f t="shared" si="184"/>
        <v>0</v>
      </c>
      <c r="CQ161" s="11">
        <f t="shared" si="184"/>
        <v>0</v>
      </c>
      <c r="CR161" s="11">
        <f t="shared" si="184"/>
        <v>0</v>
      </c>
      <c r="CS161" s="11">
        <f t="shared" si="184"/>
        <v>0</v>
      </c>
      <c r="CT161" s="11">
        <f t="shared" si="184"/>
        <v>0</v>
      </c>
      <c r="CU161" s="11">
        <f t="shared" si="184"/>
        <v>0</v>
      </c>
      <c r="CV161" s="11">
        <f t="shared" ref="CV161:DG161" si="185">CV$117*CV47</f>
        <v>0</v>
      </c>
      <c r="CW161" s="11">
        <f t="shared" si="185"/>
        <v>0</v>
      </c>
      <c r="CX161" s="11">
        <f t="shared" si="185"/>
        <v>0</v>
      </c>
      <c r="CY161" s="11">
        <f t="shared" si="185"/>
        <v>0</v>
      </c>
      <c r="CZ161" s="11">
        <f t="shared" si="185"/>
        <v>0</v>
      </c>
      <c r="DA161" s="11">
        <f t="shared" si="185"/>
        <v>0</v>
      </c>
      <c r="DB161" s="11">
        <f t="shared" si="185"/>
        <v>0</v>
      </c>
      <c r="DC161" s="11">
        <f t="shared" si="185"/>
        <v>0</v>
      </c>
      <c r="DD161" s="11">
        <f t="shared" si="185"/>
        <v>0</v>
      </c>
      <c r="DE161" s="11">
        <f t="shared" si="185"/>
        <v>0</v>
      </c>
      <c r="DF161" s="11">
        <f t="shared" si="185"/>
        <v>0</v>
      </c>
      <c r="DG161" s="11">
        <f t="shared" si="185"/>
        <v>0</v>
      </c>
      <c r="DH161" s="11">
        <f t="shared" si="137"/>
        <v>0</v>
      </c>
      <c r="DI161" s="240"/>
    </row>
    <row r="162" spans="2:113" x14ac:dyDescent="0.15">
      <c r="B162" s="10" t="s">
        <v>186</v>
      </c>
      <c r="C162" s="58" t="s">
        <v>927</v>
      </c>
      <c r="D162" s="11">
        <f t="shared" ref="D162:AI162" si="186">D$117*D48</f>
        <v>0</v>
      </c>
      <c r="E162" s="11">
        <f t="shared" si="186"/>
        <v>0</v>
      </c>
      <c r="F162" s="11">
        <f t="shared" si="186"/>
        <v>0</v>
      </c>
      <c r="G162" s="11">
        <f t="shared" si="186"/>
        <v>0</v>
      </c>
      <c r="H162" s="11">
        <f t="shared" si="186"/>
        <v>0</v>
      </c>
      <c r="I162" s="11">
        <f t="shared" si="186"/>
        <v>0</v>
      </c>
      <c r="J162" s="11">
        <f t="shared" si="186"/>
        <v>0</v>
      </c>
      <c r="K162" s="11">
        <f t="shared" si="186"/>
        <v>0</v>
      </c>
      <c r="L162" s="11">
        <f t="shared" si="186"/>
        <v>0</v>
      </c>
      <c r="M162" s="11">
        <f t="shared" si="186"/>
        <v>0</v>
      </c>
      <c r="N162" s="11">
        <f t="shared" si="186"/>
        <v>0</v>
      </c>
      <c r="O162" s="11">
        <f t="shared" si="186"/>
        <v>0</v>
      </c>
      <c r="P162" s="11">
        <f t="shared" si="186"/>
        <v>0</v>
      </c>
      <c r="Q162" s="11">
        <f t="shared" si="186"/>
        <v>0</v>
      </c>
      <c r="R162" s="11">
        <f t="shared" si="186"/>
        <v>0</v>
      </c>
      <c r="S162" s="11">
        <f t="shared" si="186"/>
        <v>0</v>
      </c>
      <c r="T162" s="11">
        <f t="shared" si="186"/>
        <v>0</v>
      </c>
      <c r="U162" s="11">
        <f t="shared" si="186"/>
        <v>0</v>
      </c>
      <c r="V162" s="11">
        <f t="shared" si="186"/>
        <v>0</v>
      </c>
      <c r="W162" s="11">
        <f t="shared" si="186"/>
        <v>0</v>
      </c>
      <c r="X162" s="11">
        <f t="shared" si="186"/>
        <v>0</v>
      </c>
      <c r="Y162" s="11">
        <f t="shared" si="186"/>
        <v>0</v>
      </c>
      <c r="Z162" s="11">
        <f t="shared" si="186"/>
        <v>0</v>
      </c>
      <c r="AA162" s="11">
        <f t="shared" si="186"/>
        <v>0</v>
      </c>
      <c r="AB162" s="11">
        <f t="shared" si="186"/>
        <v>0</v>
      </c>
      <c r="AC162" s="11">
        <f t="shared" si="186"/>
        <v>0</v>
      </c>
      <c r="AD162" s="11">
        <f t="shared" si="186"/>
        <v>0</v>
      </c>
      <c r="AE162" s="11">
        <f t="shared" si="186"/>
        <v>0</v>
      </c>
      <c r="AF162" s="11">
        <f t="shared" si="186"/>
        <v>0</v>
      </c>
      <c r="AG162" s="11">
        <f t="shared" si="186"/>
        <v>0</v>
      </c>
      <c r="AH162" s="11">
        <f t="shared" si="186"/>
        <v>0</v>
      </c>
      <c r="AI162" s="11">
        <f t="shared" si="186"/>
        <v>0</v>
      </c>
      <c r="AJ162" s="11">
        <f t="shared" ref="AJ162:BO162" si="187">AJ$117*AJ48</f>
        <v>0</v>
      </c>
      <c r="AK162" s="11">
        <f t="shared" si="187"/>
        <v>0</v>
      </c>
      <c r="AL162" s="11">
        <f t="shared" si="187"/>
        <v>0</v>
      </c>
      <c r="AM162" s="11">
        <f t="shared" si="187"/>
        <v>0</v>
      </c>
      <c r="AN162" s="11">
        <f t="shared" si="187"/>
        <v>0</v>
      </c>
      <c r="AO162" s="11">
        <f t="shared" si="187"/>
        <v>0</v>
      </c>
      <c r="AP162" s="11">
        <f t="shared" si="187"/>
        <v>0</v>
      </c>
      <c r="AQ162" s="11">
        <f t="shared" si="187"/>
        <v>0</v>
      </c>
      <c r="AR162" s="11">
        <f t="shared" si="187"/>
        <v>0</v>
      </c>
      <c r="AS162" s="11">
        <f t="shared" si="187"/>
        <v>0</v>
      </c>
      <c r="AT162" s="11">
        <f t="shared" si="187"/>
        <v>0</v>
      </c>
      <c r="AU162" s="11">
        <f t="shared" si="187"/>
        <v>0</v>
      </c>
      <c r="AV162" s="11">
        <f t="shared" si="187"/>
        <v>0</v>
      </c>
      <c r="AW162" s="11">
        <f t="shared" si="187"/>
        <v>0</v>
      </c>
      <c r="AX162" s="11">
        <f t="shared" si="187"/>
        <v>0</v>
      </c>
      <c r="AY162" s="11">
        <f t="shared" si="187"/>
        <v>0</v>
      </c>
      <c r="AZ162" s="11">
        <f t="shared" si="187"/>
        <v>0</v>
      </c>
      <c r="BA162" s="11">
        <f t="shared" si="187"/>
        <v>0</v>
      </c>
      <c r="BB162" s="11">
        <f t="shared" si="187"/>
        <v>0</v>
      </c>
      <c r="BC162" s="11">
        <f t="shared" si="187"/>
        <v>0</v>
      </c>
      <c r="BD162" s="11">
        <f t="shared" si="187"/>
        <v>0</v>
      </c>
      <c r="BE162" s="11">
        <f t="shared" si="187"/>
        <v>0</v>
      </c>
      <c r="BF162" s="11">
        <f t="shared" si="187"/>
        <v>0</v>
      </c>
      <c r="BG162" s="11">
        <f t="shared" si="187"/>
        <v>0</v>
      </c>
      <c r="BH162" s="11">
        <f t="shared" si="187"/>
        <v>0</v>
      </c>
      <c r="BI162" s="11">
        <f t="shared" si="187"/>
        <v>0</v>
      </c>
      <c r="BJ162" s="11">
        <f t="shared" si="187"/>
        <v>0</v>
      </c>
      <c r="BK162" s="11">
        <f t="shared" si="187"/>
        <v>0</v>
      </c>
      <c r="BL162" s="11">
        <f t="shared" si="187"/>
        <v>0</v>
      </c>
      <c r="BM162" s="11">
        <f t="shared" si="187"/>
        <v>0</v>
      </c>
      <c r="BN162" s="11">
        <f t="shared" si="187"/>
        <v>0</v>
      </c>
      <c r="BO162" s="11">
        <f t="shared" si="187"/>
        <v>0</v>
      </c>
      <c r="BP162" s="11">
        <f t="shared" ref="BP162:CU162" si="188">BP$117*BP48</f>
        <v>0</v>
      </c>
      <c r="BQ162" s="11">
        <f t="shared" si="188"/>
        <v>0</v>
      </c>
      <c r="BR162" s="11">
        <f t="shared" si="188"/>
        <v>0</v>
      </c>
      <c r="BS162" s="11">
        <f t="shared" si="188"/>
        <v>0</v>
      </c>
      <c r="BT162" s="11">
        <f t="shared" si="188"/>
        <v>0</v>
      </c>
      <c r="BU162" s="11">
        <f t="shared" si="188"/>
        <v>0</v>
      </c>
      <c r="BV162" s="11">
        <f t="shared" si="188"/>
        <v>0</v>
      </c>
      <c r="BW162" s="11">
        <f t="shared" si="188"/>
        <v>0</v>
      </c>
      <c r="BX162" s="11">
        <f t="shared" si="188"/>
        <v>0</v>
      </c>
      <c r="BY162" s="11">
        <f t="shared" si="188"/>
        <v>0</v>
      </c>
      <c r="BZ162" s="11">
        <f t="shared" si="188"/>
        <v>0</v>
      </c>
      <c r="CA162" s="11">
        <f t="shared" si="188"/>
        <v>0</v>
      </c>
      <c r="CB162" s="11">
        <f t="shared" si="188"/>
        <v>0</v>
      </c>
      <c r="CC162" s="11">
        <f t="shared" si="188"/>
        <v>0</v>
      </c>
      <c r="CD162" s="11">
        <f t="shared" si="188"/>
        <v>0</v>
      </c>
      <c r="CE162" s="11">
        <f t="shared" si="188"/>
        <v>0</v>
      </c>
      <c r="CF162" s="11">
        <f t="shared" si="188"/>
        <v>0</v>
      </c>
      <c r="CG162" s="11">
        <f t="shared" si="188"/>
        <v>0</v>
      </c>
      <c r="CH162" s="11">
        <f t="shared" si="188"/>
        <v>0</v>
      </c>
      <c r="CI162" s="11">
        <f t="shared" si="188"/>
        <v>0</v>
      </c>
      <c r="CJ162" s="11">
        <f t="shared" si="188"/>
        <v>0</v>
      </c>
      <c r="CK162" s="11">
        <f t="shared" si="188"/>
        <v>0</v>
      </c>
      <c r="CL162" s="11">
        <f t="shared" si="188"/>
        <v>0</v>
      </c>
      <c r="CM162" s="11">
        <f t="shared" si="188"/>
        <v>0</v>
      </c>
      <c r="CN162" s="11">
        <f t="shared" si="188"/>
        <v>0</v>
      </c>
      <c r="CO162" s="11">
        <f t="shared" si="188"/>
        <v>0</v>
      </c>
      <c r="CP162" s="11">
        <f t="shared" si="188"/>
        <v>0</v>
      </c>
      <c r="CQ162" s="11">
        <f t="shared" si="188"/>
        <v>0</v>
      </c>
      <c r="CR162" s="11">
        <f t="shared" si="188"/>
        <v>0</v>
      </c>
      <c r="CS162" s="11">
        <f t="shared" si="188"/>
        <v>0</v>
      </c>
      <c r="CT162" s="11">
        <f t="shared" si="188"/>
        <v>0</v>
      </c>
      <c r="CU162" s="11">
        <f t="shared" si="188"/>
        <v>0</v>
      </c>
      <c r="CV162" s="11">
        <f t="shared" ref="CV162:DG162" si="189">CV$117*CV48</f>
        <v>0</v>
      </c>
      <c r="CW162" s="11">
        <f t="shared" si="189"/>
        <v>0</v>
      </c>
      <c r="CX162" s="11">
        <f t="shared" si="189"/>
        <v>0</v>
      </c>
      <c r="CY162" s="11">
        <f t="shared" si="189"/>
        <v>0</v>
      </c>
      <c r="CZ162" s="11">
        <f t="shared" si="189"/>
        <v>0</v>
      </c>
      <c r="DA162" s="11">
        <f t="shared" si="189"/>
        <v>0</v>
      </c>
      <c r="DB162" s="11">
        <f t="shared" si="189"/>
        <v>0</v>
      </c>
      <c r="DC162" s="11">
        <f t="shared" si="189"/>
        <v>0</v>
      </c>
      <c r="DD162" s="11">
        <f t="shared" si="189"/>
        <v>0</v>
      </c>
      <c r="DE162" s="11">
        <f t="shared" si="189"/>
        <v>0</v>
      </c>
      <c r="DF162" s="11">
        <f t="shared" si="189"/>
        <v>0</v>
      </c>
      <c r="DG162" s="11">
        <f t="shared" si="189"/>
        <v>0</v>
      </c>
      <c r="DH162" s="11">
        <f t="shared" si="137"/>
        <v>0</v>
      </c>
      <c r="DI162" s="240"/>
    </row>
    <row r="163" spans="2:113" x14ac:dyDescent="0.15">
      <c r="B163" s="12" t="s">
        <v>187</v>
      </c>
      <c r="C163" s="6" t="s">
        <v>928</v>
      </c>
      <c r="D163" s="13">
        <f t="shared" ref="D163:AI163" si="190">D$117*D49</f>
        <v>0</v>
      </c>
      <c r="E163" s="13">
        <f t="shared" si="190"/>
        <v>0</v>
      </c>
      <c r="F163" s="13">
        <f t="shared" si="190"/>
        <v>0</v>
      </c>
      <c r="G163" s="13">
        <f t="shared" si="190"/>
        <v>0</v>
      </c>
      <c r="H163" s="13">
        <f t="shared" si="190"/>
        <v>0</v>
      </c>
      <c r="I163" s="13">
        <f t="shared" si="190"/>
        <v>0</v>
      </c>
      <c r="J163" s="13">
        <f t="shared" si="190"/>
        <v>0</v>
      </c>
      <c r="K163" s="13">
        <f t="shared" si="190"/>
        <v>0</v>
      </c>
      <c r="L163" s="13">
        <f t="shared" si="190"/>
        <v>0</v>
      </c>
      <c r="M163" s="13">
        <f t="shared" si="190"/>
        <v>0</v>
      </c>
      <c r="N163" s="13">
        <f t="shared" si="190"/>
        <v>0</v>
      </c>
      <c r="O163" s="13">
        <f t="shared" si="190"/>
        <v>0</v>
      </c>
      <c r="P163" s="13">
        <f t="shared" si="190"/>
        <v>0</v>
      </c>
      <c r="Q163" s="13">
        <f t="shared" si="190"/>
        <v>0</v>
      </c>
      <c r="R163" s="13">
        <f t="shared" si="190"/>
        <v>0</v>
      </c>
      <c r="S163" s="13">
        <f t="shared" si="190"/>
        <v>0</v>
      </c>
      <c r="T163" s="13">
        <f t="shared" si="190"/>
        <v>0</v>
      </c>
      <c r="U163" s="13">
        <f t="shared" si="190"/>
        <v>0</v>
      </c>
      <c r="V163" s="13">
        <f t="shared" si="190"/>
        <v>0</v>
      </c>
      <c r="W163" s="13">
        <f t="shared" si="190"/>
        <v>0</v>
      </c>
      <c r="X163" s="13">
        <f t="shared" si="190"/>
        <v>0</v>
      </c>
      <c r="Y163" s="13">
        <f t="shared" si="190"/>
        <v>0</v>
      </c>
      <c r="Z163" s="13">
        <f t="shared" si="190"/>
        <v>0</v>
      </c>
      <c r="AA163" s="13">
        <f t="shared" si="190"/>
        <v>0</v>
      </c>
      <c r="AB163" s="13">
        <f t="shared" si="190"/>
        <v>0</v>
      </c>
      <c r="AC163" s="13">
        <f t="shared" si="190"/>
        <v>0</v>
      </c>
      <c r="AD163" s="13">
        <f t="shared" si="190"/>
        <v>0</v>
      </c>
      <c r="AE163" s="13">
        <f t="shared" si="190"/>
        <v>0</v>
      </c>
      <c r="AF163" s="13">
        <f t="shared" si="190"/>
        <v>0</v>
      </c>
      <c r="AG163" s="13">
        <f t="shared" si="190"/>
        <v>0</v>
      </c>
      <c r="AH163" s="13">
        <f t="shared" si="190"/>
        <v>0</v>
      </c>
      <c r="AI163" s="13">
        <f t="shared" si="190"/>
        <v>0</v>
      </c>
      <c r="AJ163" s="13">
        <f t="shared" ref="AJ163:BO163" si="191">AJ$117*AJ49</f>
        <v>0</v>
      </c>
      <c r="AK163" s="13">
        <f t="shared" si="191"/>
        <v>0</v>
      </c>
      <c r="AL163" s="13">
        <f t="shared" si="191"/>
        <v>0</v>
      </c>
      <c r="AM163" s="13">
        <f t="shared" si="191"/>
        <v>0</v>
      </c>
      <c r="AN163" s="13">
        <f t="shared" si="191"/>
        <v>0</v>
      </c>
      <c r="AO163" s="13">
        <f t="shared" si="191"/>
        <v>0</v>
      </c>
      <c r="AP163" s="13">
        <f t="shared" si="191"/>
        <v>0</v>
      </c>
      <c r="AQ163" s="13">
        <f t="shared" si="191"/>
        <v>0</v>
      </c>
      <c r="AR163" s="13">
        <f t="shared" si="191"/>
        <v>0</v>
      </c>
      <c r="AS163" s="13">
        <f t="shared" si="191"/>
        <v>0</v>
      </c>
      <c r="AT163" s="13">
        <f t="shared" si="191"/>
        <v>0</v>
      </c>
      <c r="AU163" s="13">
        <f t="shared" si="191"/>
        <v>0</v>
      </c>
      <c r="AV163" s="13">
        <f t="shared" si="191"/>
        <v>0</v>
      </c>
      <c r="AW163" s="13">
        <f t="shared" si="191"/>
        <v>0</v>
      </c>
      <c r="AX163" s="13">
        <f t="shared" si="191"/>
        <v>0</v>
      </c>
      <c r="AY163" s="13">
        <f t="shared" si="191"/>
        <v>0</v>
      </c>
      <c r="AZ163" s="13">
        <f t="shared" si="191"/>
        <v>0</v>
      </c>
      <c r="BA163" s="13">
        <f t="shared" si="191"/>
        <v>0</v>
      </c>
      <c r="BB163" s="13">
        <f t="shared" si="191"/>
        <v>0</v>
      </c>
      <c r="BC163" s="13">
        <f t="shared" si="191"/>
        <v>0</v>
      </c>
      <c r="BD163" s="13">
        <f t="shared" si="191"/>
        <v>0</v>
      </c>
      <c r="BE163" s="13">
        <f t="shared" si="191"/>
        <v>0</v>
      </c>
      <c r="BF163" s="13">
        <f t="shared" si="191"/>
        <v>0</v>
      </c>
      <c r="BG163" s="13">
        <f t="shared" si="191"/>
        <v>0</v>
      </c>
      <c r="BH163" s="13">
        <f t="shared" si="191"/>
        <v>0</v>
      </c>
      <c r="BI163" s="13">
        <f t="shared" si="191"/>
        <v>0</v>
      </c>
      <c r="BJ163" s="13">
        <f t="shared" si="191"/>
        <v>0</v>
      </c>
      <c r="BK163" s="13">
        <f t="shared" si="191"/>
        <v>0</v>
      </c>
      <c r="BL163" s="13">
        <f t="shared" si="191"/>
        <v>0</v>
      </c>
      <c r="BM163" s="13">
        <f t="shared" si="191"/>
        <v>0</v>
      </c>
      <c r="BN163" s="13">
        <f t="shared" si="191"/>
        <v>0</v>
      </c>
      <c r="BO163" s="13">
        <f t="shared" si="191"/>
        <v>0</v>
      </c>
      <c r="BP163" s="13">
        <f t="shared" ref="BP163:CU163" si="192">BP$117*BP49</f>
        <v>0</v>
      </c>
      <c r="BQ163" s="13">
        <f t="shared" si="192"/>
        <v>0</v>
      </c>
      <c r="BR163" s="13">
        <f t="shared" si="192"/>
        <v>0</v>
      </c>
      <c r="BS163" s="13">
        <f t="shared" si="192"/>
        <v>0</v>
      </c>
      <c r="BT163" s="13">
        <f t="shared" si="192"/>
        <v>0</v>
      </c>
      <c r="BU163" s="13">
        <f t="shared" si="192"/>
        <v>0</v>
      </c>
      <c r="BV163" s="13">
        <f t="shared" si="192"/>
        <v>0</v>
      </c>
      <c r="BW163" s="13">
        <f t="shared" si="192"/>
        <v>0</v>
      </c>
      <c r="BX163" s="13">
        <f t="shared" si="192"/>
        <v>0</v>
      </c>
      <c r="BY163" s="13">
        <f t="shared" si="192"/>
        <v>0</v>
      </c>
      <c r="BZ163" s="13">
        <f t="shared" si="192"/>
        <v>0</v>
      </c>
      <c r="CA163" s="13">
        <f t="shared" si="192"/>
        <v>0</v>
      </c>
      <c r="CB163" s="13">
        <f t="shared" si="192"/>
        <v>0</v>
      </c>
      <c r="CC163" s="13">
        <f t="shared" si="192"/>
        <v>0</v>
      </c>
      <c r="CD163" s="13">
        <f t="shared" si="192"/>
        <v>0</v>
      </c>
      <c r="CE163" s="13">
        <f t="shared" si="192"/>
        <v>0</v>
      </c>
      <c r="CF163" s="13">
        <f t="shared" si="192"/>
        <v>0</v>
      </c>
      <c r="CG163" s="13">
        <f t="shared" si="192"/>
        <v>0</v>
      </c>
      <c r="CH163" s="13">
        <f t="shared" si="192"/>
        <v>0</v>
      </c>
      <c r="CI163" s="13">
        <f t="shared" si="192"/>
        <v>0</v>
      </c>
      <c r="CJ163" s="13">
        <f t="shared" si="192"/>
        <v>0</v>
      </c>
      <c r="CK163" s="13">
        <f t="shared" si="192"/>
        <v>0</v>
      </c>
      <c r="CL163" s="13">
        <f t="shared" si="192"/>
        <v>0</v>
      </c>
      <c r="CM163" s="13">
        <f t="shared" si="192"/>
        <v>0</v>
      </c>
      <c r="CN163" s="13">
        <f t="shared" si="192"/>
        <v>0</v>
      </c>
      <c r="CO163" s="13">
        <f t="shared" si="192"/>
        <v>0</v>
      </c>
      <c r="CP163" s="13">
        <f t="shared" si="192"/>
        <v>0</v>
      </c>
      <c r="CQ163" s="13">
        <f t="shared" si="192"/>
        <v>0</v>
      </c>
      <c r="CR163" s="13">
        <f t="shared" si="192"/>
        <v>0</v>
      </c>
      <c r="CS163" s="13">
        <f t="shared" si="192"/>
        <v>0</v>
      </c>
      <c r="CT163" s="13">
        <f t="shared" si="192"/>
        <v>0</v>
      </c>
      <c r="CU163" s="13">
        <f t="shared" si="192"/>
        <v>0</v>
      </c>
      <c r="CV163" s="13">
        <f t="shared" ref="CV163:DG163" si="193">CV$117*CV49</f>
        <v>0</v>
      </c>
      <c r="CW163" s="13">
        <f t="shared" si="193"/>
        <v>0</v>
      </c>
      <c r="CX163" s="13">
        <f t="shared" si="193"/>
        <v>0</v>
      </c>
      <c r="CY163" s="13">
        <f t="shared" si="193"/>
        <v>0</v>
      </c>
      <c r="CZ163" s="13">
        <f t="shared" si="193"/>
        <v>0</v>
      </c>
      <c r="DA163" s="13">
        <f t="shared" si="193"/>
        <v>0</v>
      </c>
      <c r="DB163" s="13">
        <f t="shared" si="193"/>
        <v>0</v>
      </c>
      <c r="DC163" s="13">
        <f t="shared" si="193"/>
        <v>0</v>
      </c>
      <c r="DD163" s="13">
        <f t="shared" si="193"/>
        <v>0</v>
      </c>
      <c r="DE163" s="13">
        <f t="shared" si="193"/>
        <v>0</v>
      </c>
      <c r="DF163" s="13">
        <f t="shared" si="193"/>
        <v>0</v>
      </c>
      <c r="DG163" s="13">
        <f t="shared" si="193"/>
        <v>0</v>
      </c>
      <c r="DH163" s="13">
        <f t="shared" si="137"/>
        <v>0</v>
      </c>
      <c r="DI163" s="240"/>
    </row>
    <row r="164" spans="2:113" x14ac:dyDescent="0.15">
      <c r="B164" s="10" t="s">
        <v>188</v>
      </c>
      <c r="C164" s="58" t="s">
        <v>929</v>
      </c>
      <c r="D164" s="11">
        <f t="shared" ref="D164:AI164" si="194">D$117*D50</f>
        <v>0</v>
      </c>
      <c r="E164" s="11">
        <f t="shared" si="194"/>
        <v>0</v>
      </c>
      <c r="F164" s="11">
        <f t="shared" si="194"/>
        <v>0</v>
      </c>
      <c r="G164" s="11">
        <f t="shared" si="194"/>
        <v>0</v>
      </c>
      <c r="H164" s="11">
        <f t="shared" si="194"/>
        <v>0</v>
      </c>
      <c r="I164" s="11">
        <f t="shared" si="194"/>
        <v>0</v>
      </c>
      <c r="J164" s="11">
        <f t="shared" si="194"/>
        <v>0</v>
      </c>
      <c r="K164" s="11">
        <f t="shared" si="194"/>
        <v>0</v>
      </c>
      <c r="L164" s="11">
        <f t="shared" si="194"/>
        <v>0</v>
      </c>
      <c r="M164" s="11">
        <f t="shared" si="194"/>
        <v>0</v>
      </c>
      <c r="N164" s="11">
        <f t="shared" si="194"/>
        <v>0</v>
      </c>
      <c r="O164" s="11">
        <f t="shared" si="194"/>
        <v>0</v>
      </c>
      <c r="P164" s="11">
        <f t="shared" si="194"/>
        <v>0</v>
      </c>
      <c r="Q164" s="11">
        <f t="shared" si="194"/>
        <v>0</v>
      </c>
      <c r="R164" s="11">
        <f t="shared" si="194"/>
        <v>0</v>
      </c>
      <c r="S164" s="11">
        <f t="shared" si="194"/>
        <v>0</v>
      </c>
      <c r="T164" s="11">
        <f t="shared" si="194"/>
        <v>0</v>
      </c>
      <c r="U164" s="11">
        <f t="shared" si="194"/>
        <v>0</v>
      </c>
      <c r="V164" s="11">
        <f t="shared" si="194"/>
        <v>0</v>
      </c>
      <c r="W164" s="11">
        <f t="shared" si="194"/>
        <v>0</v>
      </c>
      <c r="X164" s="11">
        <f t="shared" si="194"/>
        <v>0</v>
      </c>
      <c r="Y164" s="11">
        <f t="shared" si="194"/>
        <v>0</v>
      </c>
      <c r="Z164" s="11">
        <f t="shared" si="194"/>
        <v>0</v>
      </c>
      <c r="AA164" s="11">
        <f t="shared" si="194"/>
        <v>0</v>
      </c>
      <c r="AB164" s="11">
        <f t="shared" si="194"/>
        <v>0</v>
      </c>
      <c r="AC164" s="11">
        <f t="shared" si="194"/>
        <v>0</v>
      </c>
      <c r="AD164" s="11">
        <f t="shared" si="194"/>
        <v>0</v>
      </c>
      <c r="AE164" s="11">
        <f t="shared" si="194"/>
        <v>0</v>
      </c>
      <c r="AF164" s="11">
        <f t="shared" si="194"/>
        <v>0</v>
      </c>
      <c r="AG164" s="11">
        <f t="shared" si="194"/>
        <v>0</v>
      </c>
      <c r="AH164" s="11">
        <f t="shared" si="194"/>
        <v>0</v>
      </c>
      <c r="AI164" s="11">
        <f t="shared" si="194"/>
        <v>0</v>
      </c>
      <c r="AJ164" s="11">
        <f t="shared" ref="AJ164:BO164" si="195">AJ$117*AJ50</f>
        <v>0</v>
      </c>
      <c r="AK164" s="11">
        <f t="shared" si="195"/>
        <v>0</v>
      </c>
      <c r="AL164" s="11">
        <f t="shared" si="195"/>
        <v>0</v>
      </c>
      <c r="AM164" s="11">
        <f t="shared" si="195"/>
        <v>0</v>
      </c>
      <c r="AN164" s="11">
        <f t="shared" si="195"/>
        <v>0</v>
      </c>
      <c r="AO164" s="11">
        <f t="shared" si="195"/>
        <v>0</v>
      </c>
      <c r="AP164" s="11">
        <f t="shared" si="195"/>
        <v>0</v>
      </c>
      <c r="AQ164" s="11">
        <f t="shared" si="195"/>
        <v>0</v>
      </c>
      <c r="AR164" s="11">
        <f t="shared" si="195"/>
        <v>0</v>
      </c>
      <c r="AS164" s="11">
        <f t="shared" si="195"/>
        <v>0</v>
      </c>
      <c r="AT164" s="11">
        <f t="shared" si="195"/>
        <v>0</v>
      </c>
      <c r="AU164" s="11">
        <f t="shared" si="195"/>
        <v>0</v>
      </c>
      <c r="AV164" s="11">
        <f t="shared" si="195"/>
        <v>0</v>
      </c>
      <c r="AW164" s="11">
        <f t="shared" si="195"/>
        <v>0</v>
      </c>
      <c r="AX164" s="11">
        <f t="shared" si="195"/>
        <v>0</v>
      </c>
      <c r="AY164" s="11">
        <f t="shared" si="195"/>
        <v>0</v>
      </c>
      <c r="AZ164" s="11">
        <f t="shared" si="195"/>
        <v>0</v>
      </c>
      <c r="BA164" s="11">
        <f t="shared" si="195"/>
        <v>0</v>
      </c>
      <c r="BB164" s="11">
        <f t="shared" si="195"/>
        <v>0</v>
      </c>
      <c r="BC164" s="11">
        <f t="shared" si="195"/>
        <v>0</v>
      </c>
      <c r="BD164" s="11">
        <f t="shared" si="195"/>
        <v>0</v>
      </c>
      <c r="BE164" s="11">
        <f t="shared" si="195"/>
        <v>0</v>
      </c>
      <c r="BF164" s="11">
        <f t="shared" si="195"/>
        <v>0</v>
      </c>
      <c r="BG164" s="11">
        <f t="shared" si="195"/>
        <v>0</v>
      </c>
      <c r="BH164" s="11">
        <f t="shared" si="195"/>
        <v>0</v>
      </c>
      <c r="BI164" s="11">
        <f t="shared" si="195"/>
        <v>0</v>
      </c>
      <c r="BJ164" s="11">
        <f t="shared" si="195"/>
        <v>0</v>
      </c>
      <c r="BK164" s="11">
        <f t="shared" si="195"/>
        <v>0</v>
      </c>
      <c r="BL164" s="11">
        <f t="shared" si="195"/>
        <v>0</v>
      </c>
      <c r="BM164" s="11">
        <f t="shared" si="195"/>
        <v>0</v>
      </c>
      <c r="BN164" s="11">
        <f t="shared" si="195"/>
        <v>0</v>
      </c>
      <c r="BO164" s="11">
        <f t="shared" si="195"/>
        <v>0</v>
      </c>
      <c r="BP164" s="11">
        <f t="shared" ref="BP164:CU164" si="196">BP$117*BP50</f>
        <v>0</v>
      </c>
      <c r="BQ164" s="11">
        <f t="shared" si="196"/>
        <v>0</v>
      </c>
      <c r="BR164" s="11">
        <f t="shared" si="196"/>
        <v>0</v>
      </c>
      <c r="BS164" s="11">
        <f t="shared" si="196"/>
        <v>0</v>
      </c>
      <c r="BT164" s="11">
        <f t="shared" si="196"/>
        <v>0</v>
      </c>
      <c r="BU164" s="11">
        <f t="shared" si="196"/>
        <v>0</v>
      </c>
      <c r="BV164" s="11">
        <f t="shared" si="196"/>
        <v>0</v>
      </c>
      <c r="BW164" s="11">
        <f t="shared" si="196"/>
        <v>0</v>
      </c>
      <c r="BX164" s="11">
        <f t="shared" si="196"/>
        <v>0</v>
      </c>
      <c r="BY164" s="11">
        <f t="shared" si="196"/>
        <v>0</v>
      </c>
      <c r="BZ164" s="11">
        <f t="shared" si="196"/>
        <v>0</v>
      </c>
      <c r="CA164" s="11">
        <f t="shared" si="196"/>
        <v>0</v>
      </c>
      <c r="CB164" s="11">
        <f t="shared" si="196"/>
        <v>0</v>
      </c>
      <c r="CC164" s="11">
        <f t="shared" si="196"/>
        <v>0</v>
      </c>
      <c r="CD164" s="11">
        <f t="shared" si="196"/>
        <v>0</v>
      </c>
      <c r="CE164" s="11">
        <f t="shared" si="196"/>
        <v>0</v>
      </c>
      <c r="CF164" s="11">
        <f t="shared" si="196"/>
        <v>0</v>
      </c>
      <c r="CG164" s="11">
        <f t="shared" si="196"/>
        <v>0</v>
      </c>
      <c r="CH164" s="11">
        <f t="shared" si="196"/>
        <v>0</v>
      </c>
      <c r="CI164" s="11">
        <f t="shared" si="196"/>
        <v>0</v>
      </c>
      <c r="CJ164" s="11">
        <f t="shared" si="196"/>
        <v>0</v>
      </c>
      <c r="CK164" s="11">
        <f t="shared" si="196"/>
        <v>0</v>
      </c>
      <c r="CL164" s="11">
        <f t="shared" si="196"/>
        <v>0</v>
      </c>
      <c r="CM164" s="11">
        <f t="shared" si="196"/>
        <v>0</v>
      </c>
      <c r="CN164" s="11">
        <f t="shared" si="196"/>
        <v>0</v>
      </c>
      <c r="CO164" s="11">
        <f t="shared" si="196"/>
        <v>0</v>
      </c>
      <c r="CP164" s="11">
        <f t="shared" si="196"/>
        <v>0</v>
      </c>
      <c r="CQ164" s="11">
        <f t="shared" si="196"/>
        <v>0</v>
      </c>
      <c r="CR164" s="11">
        <f t="shared" si="196"/>
        <v>0</v>
      </c>
      <c r="CS164" s="11">
        <f t="shared" si="196"/>
        <v>0</v>
      </c>
      <c r="CT164" s="11">
        <f t="shared" si="196"/>
        <v>0</v>
      </c>
      <c r="CU164" s="11">
        <f t="shared" si="196"/>
        <v>0</v>
      </c>
      <c r="CV164" s="11">
        <f t="shared" ref="CV164:DG164" si="197">CV$117*CV50</f>
        <v>0</v>
      </c>
      <c r="CW164" s="11">
        <f t="shared" si="197"/>
        <v>0</v>
      </c>
      <c r="CX164" s="11">
        <f t="shared" si="197"/>
        <v>0</v>
      </c>
      <c r="CY164" s="11">
        <f t="shared" si="197"/>
        <v>0</v>
      </c>
      <c r="CZ164" s="11">
        <f t="shared" si="197"/>
        <v>0</v>
      </c>
      <c r="DA164" s="11">
        <f t="shared" si="197"/>
        <v>0</v>
      </c>
      <c r="DB164" s="11">
        <f t="shared" si="197"/>
        <v>0</v>
      </c>
      <c r="DC164" s="11">
        <f t="shared" si="197"/>
        <v>0</v>
      </c>
      <c r="DD164" s="11">
        <f t="shared" si="197"/>
        <v>0</v>
      </c>
      <c r="DE164" s="11">
        <f t="shared" si="197"/>
        <v>0</v>
      </c>
      <c r="DF164" s="11">
        <f t="shared" si="197"/>
        <v>0</v>
      </c>
      <c r="DG164" s="11">
        <f t="shared" si="197"/>
        <v>0</v>
      </c>
      <c r="DH164" s="11">
        <f t="shared" si="137"/>
        <v>0</v>
      </c>
      <c r="DI164" s="240"/>
    </row>
    <row r="165" spans="2:113" x14ac:dyDescent="0.15">
      <c r="B165" s="10" t="s">
        <v>189</v>
      </c>
      <c r="C165" s="58" t="s">
        <v>930</v>
      </c>
      <c r="D165" s="11">
        <f t="shared" ref="D165:AI165" si="198">D$117*D51</f>
        <v>0</v>
      </c>
      <c r="E165" s="11">
        <f t="shared" si="198"/>
        <v>0</v>
      </c>
      <c r="F165" s="11">
        <f t="shared" si="198"/>
        <v>0</v>
      </c>
      <c r="G165" s="11">
        <f t="shared" si="198"/>
        <v>0</v>
      </c>
      <c r="H165" s="11">
        <f t="shared" si="198"/>
        <v>0</v>
      </c>
      <c r="I165" s="11">
        <f t="shared" si="198"/>
        <v>0</v>
      </c>
      <c r="J165" s="11">
        <f t="shared" si="198"/>
        <v>0</v>
      </c>
      <c r="K165" s="11">
        <f t="shared" si="198"/>
        <v>0</v>
      </c>
      <c r="L165" s="11">
        <f t="shared" si="198"/>
        <v>0</v>
      </c>
      <c r="M165" s="11">
        <f t="shared" si="198"/>
        <v>0</v>
      </c>
      <c r="N165" s="11">
        <f t="shared" si="198"/>
        <v>0</v>
      </c>
      <c r="O165" s="11">
        <f t="shared" si="198"/>
        <v>0</v>
      </c>
      <c r="P165" s="11">
        <f t="shared" si="198"/>
        <v>0</v>
      </c>
      <c r="Q165" s="11">
        <f t="shared" si="198"/>
        <v>0</v>
      </c>
      <c r="R165" s="11">
        <f t="shared" si="198"/>
        <v>0</v>
      </c>
      <c r="S165" s="11">
        <f t="shared" si="198"/>
        <v>0</v>
      </c>
      <c r="T165" s="11">
        <f t="shared" si="198"/>
        <v>0</v>
      </c>
      <c r="U165" s="11">
        <f t="shared" si="198"/>
        <v>0</v>
      </c>
      <c r="V165" s="11">
        <f t="shared" si="198"/>
        <v>0</v>
      </c>
      <c r="W165" s="11">
        <f t="shared" si="198"/>
        <v>0</v>
      </c>
      <c r="X165" s="11">
        <f t="shared" si="198"/>
        <v>0</v>
      </c>
      <c r="Y165" s="11">
        <f t="shared" si="198"/>
        <v>0</v>
      </c>
      <c r="Z165" s="11">
        <f t="shared" si="198"/>
        <v>0</v>
      </c>
      <c r="AA165" s="11">
        <f t="shared" si="198"/>
        <v>0</v>
      </c>
      <c r="AB165" s="11">
        <f t="shared" si="198"/>
        <v>0</v>
      </c>
      <c r="AC165" s="11">
        <f t="shared" si="198"/>
        <v>0</v>
      </c>
      <c r="AD165" s="11">
        <f t="shared" si="198"/>
        <v>0</v>
      </c>
      <c r="AE165" s="11">
        <f t="shared" si="198"/>
        <v>0</v>
      </c>
      <c r="AF165" s="11">
        <f t="shared" si="198"/>
        <v>0</v>
      </c>
      <c r="AG165" s="11">
        <f t="shared" si="198"/>
        <v>0</v>
      </c>
      <c r="AH165" s="11">
        <f t="shared" si="198"/>
        <v>0</v>
      </c>
      <c r="AI165" s="11">
        <f t="shared" si="198"/>
        <v>0</v>
      </c>
      <c r="AJ165" s="11">
        <f t="shared" ref="AJ165:BO165" si="199">AJ$117*AJ51</f>
        <v>0</v>
      </c>
      <c r="AK165" s="11">
        <f t="shared" si="199"/>
        <v>0</v>
      </c>
      <c r="AL165" s="11">
        <f t="shared" si="199"/>
        <v>0</v>
      </c>
      <c r="AM165" s="11">
        <f t="shared" si="199"/>
        <v>0</v>
      </c>
      <c r="AN165" s="11">
        <f t="shared" si="199"/>
        <v>0</v>
      </c>
      <c r="AO165" s="11">
        <f t="shared" si="199"/>
        <v>0</v>
      </c>
      <c r="AP165" s="11">
        <f t="shared" si="199"/>
        <v>0</v>
      </c>
      <c r="AQ165" s="11">
        <f t="shared" si="199"/>
        <v>0</v>
      </c>
      <c r="AR165" s="11">
        <f t="shared" si="199"/>
        <v>0</v>
      </c>
      <c r="AS165" s="11">
        <f t="shared" si="199"/>
        <v>0</v>
      </c>
      <c r="AT165" s="11">
        <f t="shared" si="199"/>
        <v>0</v>
      </c>
      <c r="AU165" s="11">
        <f t="shared" si="199"/>
        <v>0</v>
      </c>
      <c r="AV165" s="11">
        <f t="shared" si="199"/>
        <v>0</v>
      </c>
      <c r="AW165" s="11">
        <f t="shared" si="199"/>
        <v>0</v>
      </c>
      <c r="AX165" s="11">
        <f t="shared" si="199"/>
        <v>0</v>
      </c>
      <c r="AY165" s="11">
        <f t="shared" si="199"/>
        <v>0</v>
      </c>
      <c r="AZ165" s="11">
        <f t="shared" si="199"/>
        <v>0</v>
      </c>
      <c r="BA165" s="11">
        <f t="shared" si="199"/>
        <v>0</v>
      </c>
      <c r="BB165" s="11">
        <f t="shared" si="199"/>
        <v>0</v>
      </c>
      <c r="BC165" s="11">
        <f t="shared" si="199"/>
        <v>0</v>
      </c>
      <c r="BD165" s="11">
        <f t="shared" si="199"/>
        <v>0</v>
      </c>
      <c r="BE165" s="11">
        <f t="shared" si="199"/>
        <v>0</v>
      </c>
      <c r="BF165" s="11">
        <f t="shared" si="199"/>
        <v>0</v>
      </c>
      <c r="BG165" s="11">
        <f t="shared" si="199"/>
        <v>0</v>
      </c>
      <c r="BH165" s="11">
        <f t="shared" si="199"/>
        <v>0</v>
      </c>
      <c r="BI165" s="11">
        <f t="shared" si="199"/>
        <v>0</v>
      </c>
      <c r="BJ165" s="11">
        <f t="shared" si="199"/>
        <v>0</v>
      </c>
      <c r="BK165" s="11">
        <f t="shared" si="199"/>
        <v>0</v>
      </c>
      <c r="BL165" s="11">
        <f t="shared" si="199"/>
        <v>0</v>
      </c>
      <c r="BM165" s="11">
        <f t="shared" si="199"/>
        <v>0</v>
      </c>
      <c r="BN165" s="11">
        <f t="shared" si="199"/>
        <v>0</v>
      </c>
      <c r="BO165" s="11">
        <f t="shared" si="199"/>
        <v>0</v>
      </c>
      <c r="BP165" s="11">
        <f t="shared" ref="BP165:CU165" si="200">BP$117*BP51</f>
        <v>0</v>
      </c>
      <c r="BQ165" s="11">
        <f t="shared" si="200"/>
        <v>0</v>
      </c>
      <c r="BR165" s="11">
        <f t="shared" si="200"/>
        <v>0</v>
      </c>
      <c r="BS165" s="11">
        <f t="shared" si="200"/>
        <v>0</v>
      </c>
      <c r="BT165" s="11">
        <f t="shared" si="200"/>
        <v>0</v>
      </c>
      <c r="BU165" s="11">
        <f t="shared" si="200"/>
        <v>0</v>
      </c>
      <c r="BV165" s="11">
        <f t="shared" si="200"/>
        <v>0</v>
      </c>
      <c r="BW165" s="11">
        <f t="shared" si="200"/>
        <v>0</v>
      </c>
      <c r="BX165" s="11">
        <f t="shared" si="200"/>
        <v>0</v>
      </c>
      <c r="BY165" s="11">
        <f t="shared" si="200"/>
        <v>0</v>
      </c>
      <c r="BZ165" s="11">
        <f t="shared" si="200"/>
        <v>0</v>
      </c>
      <c r="CA165" s="11">
        <f t="shared" si="200"/>
        <v>0</v>
      </c>
      <c r="CB165" s="11">
        <f t="shared" si="200"/>
        <v>0</v>
      </c>
      <c r="CC165" s="11">
        <f t="shared" si="200"/>
        <v>0</v>
      </c>
      <c r="CD165" s="11">
        <f t="shared" si="200"/>
        <v>0</v>
      </c>
      <c r="CE165" s="11">
        <f t="shared" si="200"/>
        <v>0</v>
      </c>
      <c r="CF165" s="11">
        <f t="shared" si="200"/>
        <v>0</v>
      </c>
      <c r="CG165" s="11">
        <f t="shared" si="200"/>
        <v>0</v>
      </c>
      <c r="CH165" s="11">
        <f t="shared" si="200"/>
        <v>0</v>
      </c>
      <c r="CI165" s="11">
        <f t="shared" si="200"/>
        <v>0</v>
      </c>
      <c r="CJ165" s="11">
        <f t="shared" si="200"/>
        <v>0</v>
      </c>
      <c r="CK165" s="11">
        <f t="shared" si="200"/>
        <v>0</v>
      </c>
      <c r="CL165" s="11">
        <f t="shared" si="200"/>
        <v>0</v>
      </c>
      <c r="CM165" s="11">
        <f t="shared" si="200"/>
        <v>0</v>
      </c>
      <c r="CN165" s="11">
        <f t="shared" si="200"/>
        <v>0</v>
      </c>
      <c r="CO165" s="11">
        <f t="shared" si="200"/>
        <v>0</v>
      </c>
      <c r="CP165" s="11">
        <f t="shared" si="200"/>
        <v>0</v>
      </c>
      <c r="CQ165" s="11">
        <f t="shared" si="200"/>
        <v>0</v>
      </c>
      <c r="CR165" s="11">
        <f t="shared" si="200"/>
        <v>0</v>
      </c>
      <c r="CS165" s="11">
        <f t="shared" si="200"/>
        <v>0</v>
      </c>
      <c r="CT165" s="11">
        <f t="shared" si="200"/>
        <v>0</v>
      </c>
      <c r="CU165" s="11">
        <f t="shared" si="200"/>
        <v>0</v>
      </c>
      <c r="CV165" s="11">
        <f t="shared" ref="CV165:DG165" si="201">CV$117*CV51</f>
        <v>0</v>
      </c>
      <c r="CW165" s="11">
        <f t="shared" si="201"/>
        <v>0</v>
      </c>
      <c r="CX165" s="11">
        <f t="shared" si="201"/>
        <v>0</v>
      </c>
      <c r="CY165" s="11">
        <f t="shared" si="201"/>
        <v>0</v>
      </c>
      <c r="CZ165" s="11">
        <f t="shared" si="201"/>
        <v>0</v>
      </c>
      <c r="DA165" s="11">
        <f t="shared" si="201"/>
        <v>0</v>
      </c>
      <c r="DB165" s="11">
        <f t="shared" si="201"/>
        <v>0</v>
      </c>
      <c r="DC165" s="11">
        <f t="shared" si="201"/>
        <v>0</v>
      </c>
      <c r="DD165" s="11">
        <f t="shared" si="201"/>
        <v>0</v>
      </c>
      <c r="DE165" s="11">
        <f t="shared" si="201"/>
        <v>0</v>
      </c>
      <c r="DF165" s="11">
        <f t="shared" si="201"/>
        <v>0</v>
      </c>
      <c r="DG165" s="11">
        <f t="shared" si="201"/>
        <v>0</v>
      </c>
      <c r="DH165" s="11">
        <f t="shared" si="137"/>
        <v>0</v>
      </c>
      <c r="DI165" s="240"/>
    </row>
    <row r="166" spans="2:113" x14ac:dyDescent="0.15">
      <c r="B166" s="10" t="s">
        <v>190</v>
      </c>
      <c r="C166" s="58" t="s">
        <v>931</v>
      </c>
      <c r="D166" s="11">
        <f t="shared" ref="D166:AI166" si="202">D$117*D52</f>
        <v>0</v>
      </c>
      <c r="E166" s="11">
        <f t="shared" si="202"/>
        <v>0</v>
      </c>
      <c r="F166" s="11">
        <f t="shared" si="202"/>
        <v>0</v>
      </c>
      <c r="G166" s="11">
        <f t="shared" si="202"/>
        <v>0</v>
      </c>
      <c r="H166" s="11">
        <f t="shared" si="202"/>
        <v>0</v>
      </c>
      <c r="I166" s="11">
        <f t="shared" si="202"/>
        <v>0</v>
      </c>
      <c r="J166" s="11">
        <f t="shared" si="202"/>
        <v>0</v>
      </c>
      <c r="K166" s="11">
        <f t="shared" si="202"/>
        <v>0</v>
      </c>
      <c r="L166" s="11">
        <f t="shared" si="202"/>
        <v>0</v>
      </c>
      <c r="M166" s="11">
        <f t="shared" si="202"/>
        <v>0</v>
      </c>
      <c r="N166" s="11">
        <f t="shared" si="202"/>
        <v>0</v>
      </c>
      <c r="O166" s="11">
        <f t="shared" si="202"/>
        <v>0</v>
      </c>
      <c r="P166" s="11">
        <f t="shared" si="202"/>
        <v>0</v>
      </c>
      <c r="Q166" s="11">
        <f t="shared" si="202"/>
        <v>0</v>
      </c>
      <c r="R166" s="11">
        <f t="shared" si="202"/>
        <v>0</v>
      </c>
      <c r="S166" s="11">
        <f t="shared" si="202"/>
        <v>0</v>
      </c>
      <c r="T166" s="11">
        <f t="shared" si="202"/>
        <v>0</v>
      </c>
      <c r="U166" s="11">
        <f t="shared" si="202"/>
        <v>0</v>
      </c>
      <c r="V166" s="11">
        <f t="shared" si="202"/>
        <v>0</v>
      </c>
      <c r="W166" s="11">
        <f t="shared" si="202"/>
        <v>0</v>
      </c>
      <c r="X166" s="11">
        <f t="shared" si="202"/>
        <v>0</v>
      </c>
      <c r="Y166" s="11">
        <f t="shared" si="202"/>
        <v>0</v>
      </c>
      <c r="Z166" s="11">
        <f t="shared" si="202"/>
        <v>0</v>
      </c>
      <c r="AA166" s="11">
        <f t="shared" si="202"/>
        <v>0</v>
      </c>
      <c r="AB166" s="11">
        <f t="shared" si="202"/>
        <v>0</v>
      </c>
      <c r="AC166" s="11">
        <f t="shared" si="202"/>
        <v>0</v>
      </c>
      <c r="AD166" s="11">
        <f t="shared" si="202"/>
        <v>0</v>
      </c>
      <c r="AE166" s="11">
        <f t="shared" si="202"/>
        <v>0</v>
      </c>
      <c r="AF166" s="11">
        <f t="shared" si="202"/>
        <v>0</v>
      </c>
      <c r="AG166" s="11">
        <f t="shared" si="202"/>
        <v>0</v>
      </c>
      <c r="AH166" s="11">
        <f t="shared" si="202"/>
        <v>0</v>
      </c>
      <c r="AI166" s="11">
        <f t="shared" si="202"/>
        <v>0</v>
      </c>
      <c r="AJ166" s="11">
        <f t="shared" ref="AJ166:BO166" si="203">AJ$117*AJ52</f>
        <v>0</v>
      </c>
      <c r="AK166" s="11">
        <f t="shared" si="203"/>
        <v>0</v>
      </c>
      <c r="AL166" s="11">
        <f t="shared" si="203"/>
        <v>0</v>
      </c>
      <c r="AM166" s="11">
        <f t="shared" si="203"/>
        <v>0</v>
      </c>
      <c r="AN166" s="11">
        <f t="shared" si="203"/>
        <v>0</v>
      </c>
      <c r="AO166" s="11">
        <f t="shared" si="203"/>
        <v>0</v>
      </c>
      <c r="AP166" s="11">
        <f t="shared" si="203"/>
        <v>0</v>
      </c>
      <c r="AQ166" s="11">
        <f t="shared" si="203"/>
        <v>0</v>
      </c>
      <c r="AR166" s="11">
        <f t="shared" si="203"/>
        <v>0</v>
      </c>
      <c r="AS166" s="11">
        <f t="shared" si="203"/>
        <v>0</v>
      </c>
      <c r="AT166" s="11">
        <f t="shared" si="203"/>
        <v>0</v>
      </c>
      <c r="AU166" s="11">
        <f t="shared" si="203"/>
        <v>0</v>
      </c>
      <c r="AV166" s="11">
        <f t="shared" si="203"/>
        <v>0</v>
      </c>
      <c r="AW166" s="11">
        <f t="shared" si="203"/>
        <v>0</v>
      </c>
      <c r="AX166" s="11">
        <f t="shared" si="203"/>
        <v>0</v>
      </c>
      <c r="AY166" s="11">
        <f t="shared" si="203"/>
        <v>0</v>
      </c>
      <c r="AZ166" s="11">
        <f t="shared" si="203"/>
        <v>0</v>
      </c>
      <c r="BA166" s="11">
        <f t="shared" si="203"/>
        <v>0</v>
      </c>
      <c r="BB166" s="11">
        <f t="shared" si="203"/>
        <v>0</v>
      </c>
      <c r="BC166" s="11">
        <f t="shared" si="203"/>
        <v>0</v>
      </c>
      <c r="BD166" s="11">
        <f t="shared" si="203"/>
        <v>0</v>
      </c>
      <c r="BE166" s="11">
        <f t="shared" si="203"/>
        <v>0</v>
      </c>
      <c r="BF166" s="11">
        <f t="shared" si="203"/>
        <v>0</v>
      </c>
      <c r="BG166" s="11">
        <f t="shared" si="203"/>
        <v>0</v>
      </c>
      <c r="BH166" s="11">
        <f t="shared" si="203"/>
        <v>0</v>
      </c>
      <c r="BI166" s="11">
        <f t="shared" si="203"/>
        <v>0</v>
      </c>
      <c r="BJ166" s="11">
        <f t="shared" si="203"/>
        <v>0</v>
      </c>
      <c r="BK166" s="11">
        <f t="shared" si="203"/>
        <v>0</v>
      </c>
      <c r="BL166" s="11">
        <f t="shared" si="203"/>
        <v>0</v>
      </c>
      <c r="BM166" s="11">
        <f t="shared" si="203"/>
        <v>0</v>
      </c>
      <c r="BN166" s="11">
        <f t="shared" si="203"/>
        <v>0</v>
      </c>
      <c r="BO166" s="11">
        <f t="shared" si="203"/>
        <v>0</v>
      </c>
      <c r="BP166" s="11">
        <f t="shared" ref="BP166:CU166" si="204">BP$117*BP52</f>
        <v>0</v>
      </c>
      <c r="BQ166" s="11">
        <f t="shared" si="204"/>
        <v>0</v>
      </c>
      <c r="BR166" s="11">
        <f t="shared" si="204"/>
        <v>0</v>
      </c>
      <c r="BS166" s="11">
        <f t="shared" si="204"/>
        <v>0</v>
      </c>
      <c r="BT166" s="11">
        <f t="shared" si="204"/>
        <v>0</v>
      </c>
      <c r="BU166" s="11">
        <f t="shared" si="204"/>
        <v>0</v>
      </c>
      <c r="BV166" s="11">
        <f t="shared" si="204"/>
        <v>0</v>
      </c>
      <c r="BW166" s="11">
        <f t="shared" si="204"/>
        <v>0</v>
      </c>
      <c r="BX166" s="11">
        <f t="shared" si="204"/>
        <v>0</v>
      </c>
      <c r="BY166" s="11">
        <f t="shared" si="204"/>
        <v>0</v>
      </c>
      <c r="BZ166" s="11">
        <f t="shared" si="204"/>
        <v>0</v>
      </c>
      <c r="CA166" s="11">
        <f t="shared" si="204"/>
        <v>0</v>
      </c>
      <c r="CB166" s="11">
        <f t="shared" si="204"/>
        <v>0</v>
      </c>
      <c r="CC166" s="11">
        <f t="shared" si="204"/>
        <v>0</v>
      </c>
      <c r="CD166" s="11">
        <f t="shared" si="204"/>
        <v>0</v>
      </c>
      <c r="CE166" s="11">
        <f t="shared" si="204"/>
        <v>0</v>
      </c>
      <c r="CF166" s="11">
        <f t="shared" si="204"/>
        <v>0</v>
      </c>
      <c r="CG166" s="11">
        <f t="shared" si="204"/>
        <v>0</v>
      </c>
      <c r="CH166" s="11">
        <f t="shared" si="204"/>
        <v>0</v>
      </c>
      <c r="CI166" s="11">
        <f t="shared" si="204"/>
        <v>0</v>
      </c>
      <c r="CJ166" s="11">
        <f t="shared" si="204"/>
        <v>0</v>
      </c>
      <c r="CK166" s="11">
        <f t="shared" si="204"/>
        <v>0</v>
      </c>
      <c r="CL166" s="11">
        <f t="shared" si="204"/>
        <v>0</v>
      </c>
      <c r="CM166" s="11">
        <f t="shared" si="204"/>
        <v>0</v>
      </c>
      <c r="CN166" s="11">
        <f t="shared" si="204"/>
        <v>0</v>
      </c>
      <c r="CO166" s="11">
        <f t="shared" si="204"/>
        <v>0</v>
      </c>
      <c r="CP166" s="11">
        <f t="shared" si="204"/>
        <v>0</v>
      </c>
      <c r="CQ166" s="11">
        <f t="shared" si="204"/>
        <v>0</v>
      </c>
      <c r="CR166" s="11">
        <f t="shared" si="204"/>
        <v>0</v>
      </c>
      <c r="CS166" s="11">
        <f t="shared" si="204"/>
        <v>0</v>
      </c>
      <c r="CT166" s="11">
        <f t="shared" si="204"/>
        <v>0</v>
      </c>
      <c r="CU166" s="11">
        <f t="shared" si="204"/>
        <v>0</v>
      </c>
      <c r="CV166" s="11">
        <f t="shared" ref="CV166:DG166" si="205">CV$117*CV52</f>
        <v>0</v>
      </c>
      <c r="CW166" s="11">
        <f t="shared" si="205"/>
        <v>0</v>
      </c>
      <c r="CX166" s="11">
        <f t="shared" si="205"/>
        <v>0</v>
      </c>
      <c r="CY166" s="11">
        <f t="shared" si="205"/>
        <v>0</v>
      </c>
      <c r="CZ166" s="11">
        <f t="shared" si="205"/>
        <v>0</v>
      </c>
      <c r="DA166" s="11">
        <f t="shared" si="205"/>
        <v>0</v>
      </c>
      <c r="DB166" s="11">
        <f t="shared" si="205"/>
        <v>0</v>
      </c>
      <c r="DC166" s="11">
        <f t="shared" si="205"/>
        <v>0</v>
      </c>
      <c r="DD166" s="11">
        <f t="shared" si="205"/>
        <v>0</v>
      </c>
      <c r="DE166" s="11">
        <f t="shared" si="205"/>
        <v>0</v>
      </c>
      <c r="DF166" s="11">
        <f t="shared" si="205"/>
        <v>0</v>
      </c>
      <c r="DG166" s="11">
        <f t="shared" si="205"/>
        <v>0</v>
      </c>
      <c r="DH166" s="11">
        <f t="shared" si="137"/>
        <v>0</v>
      </c>
      <c r="DI166" s="240"/>
    </row>
    <row r="167" spans="2:113" x14ac:dyDescent="0.15">
      <c r="B167" s="674" t="s">
        <v>191</v>
      </c>
      <c r="C167" s="359" t="s">
        <v>932</v>
      </c>
      <c r="D167" s="539">
        <f t="shared" ref="D167:AI167" si="206">D$117*D53</f>
        <v>0</v>
      </c>
      <c r="E167" s="539">
        <f t="shared" si="206"/>
        <v>0</v>
      </c>
      <c r="F167" s="539">
        <f t="shared" si="206"/>
        <v>0</v>
      </c>
      <c r="G167" s="539">
        <f t="shared" si="206"/>
        <v>0</v>
      </c>
      <c r="H167" s="539">
        <f t="shared" si="206"/>
        <v>0</v>
      </c>
      <c r="I167" s="539">
        <f t="shared" si="206"/>
        <v>0</v>
      </c>
      <c r="J167" s="539">
        <f t="shared" si="206"/>
        <v>0</v>
      </c>
      <c r="K167" s="539">
        <f t="shared" si="206"/>
        <v>0</v>
      </c>
      <c r="L167" s="539">
        <f t="shared" si="206"/>
        <v>0</v>
      </c>
      <c r="M167" s="539">
        <f t="shared" si="206"/>
        <v>0</v>
      </c>
      <c r="N167" s="539">
        <f t="shared" si="206"/>
        <v>0</v>
      </c>
      <c r="O167" s="539">
        <f t="shared" si="206"/>
        <v>0</v>
      </c>
      <c r="P167" s="539">
        <f t="shared" si="206"/>
        <v>0</v>
      </c>
      <c r="Q167" s="539">
        <f t="shared" si="206"/>
        <v>0</v>
      </c>
      <c r="R167" s="539">
        <f t="shared" si="206"/>
        <v>0</v>
      </c>
      <c r="S167" s="539">
        <f t="shared" si="206"/>
        <v>0</v>
      </c>
      <c r="T167" s="539">
        <f t="shared" si="206"/>
        <v>0</v>
      </c>
      <c r="U167" s="539">
        <f t="shared" si="206"/>
        <v>0</v>
      </c>
      <c r="V167" s="539">
        <f t="shared" si="206"/>
        <v>0</v>
      </c>
      <c r="W167" s="539">
        <f t="shared" si="206"/>
        <v>0</v>
      </c>
      <c r="X167" s="539">
        <f t="shared" si="206"/>
        <v>0</v>
      </c>
      <c r="Y167" s="539">
        <f t="shared" si="206"/>
        <v>0</v>
      </c>
      <c r="Z167" s="539">
        <f t="shared" si="206"/>
        <v>0</v>
      </c>
      <c r="AA167" s="539">
        <f t="shared" si="206"/>
        <v>0</v>
      </c>
      <c r="AB167" s="539">
        <f t="shared" si="206"/>
        <v>0</v>
      </c>
      <c r="AC167" s="539">
        <f t="shared" si="206"/>
        <v>0</v>
      </c>
      <c r="AD167" s="539">
        <f t="shared" si="206"/>
        <v>0</v>
      </c>
      <c r="AE167" s="539">
        <f t="shared" si="206"/>
        <v>0</v>
      </c>
      <c r="AF167" s="539">
        <f t="shared" si="206"/>
        <v>0</v>
      </c>
      <c r="AG167" s="539">
        <f t="shared" si="206"/>
        <v>0</v>
      </c>
      <c r="AH167" s="539">
        <f t="shared" si="206"/>
        <v>0</v>
      </c>
      <c r="AI167" s="539">
        <f t="shared" si="206"/>
        <v>0</v>
      </c>
      <c r="AJ167" s="539">
        <f t="shared" ref="AJ167:BO167" si="207">AJ$117*AJ53</f>
        <v>0</v>
      </c>
      <c r="AK167" s="539">
        <f t="shared" si="207"/>
        <v>0</v>
      </c>
      <c r="AL167" s="539">
        <f t="shared" si="207"/>
        <v>0</v>
      </c>
      <c r="AM167" s="539">
        <f t="shared" si="207"/>
        <v>0</v>
      </c>
      <c r="AN167" s="539">
        <f t="shared" si="207"/>
        <v>0</v>
      </c>
      <c r="AO167" s="539">
        <f t="shared" si="207"/>
        <v>0</v>
      </c>
      <c r="AP167" s="539">
        <f t="shared" si="207"/>
        <v>0</v>
      </c>
      <c r="AQ167" s="539">
        <f t="shared" si="207"/>
        <v>0</v>
      </c>
      <c r="AR167" s="539">
        <f t="shared" si="207"/>
        <v>0</v>
      </c>
      <c r="AS167" s="539">
        <f t="shared" si="207"/>
        <v>0</v>
      </c>
      <c r="AT167" s="539">
        <f t="shared" si="207"/>
        <v>0</v>
      </c>
      <c r="AU167" s="539">
        <f t="shared" si="207"/>
        <v>0</v>
      </c>
      <c r="AV167" s="539">
        <f t="shared" si="207"/>
        <v>0</v>
      </c>
      <c r="AW167" s="539">
        <f t="shared" si="207"/>
        <v>0</v>
      </c>
      <c r="AX167" s="539">
        <f t="shared" si="207"/>
        <v>0</v>
      </c>
      <c r="AY167" s="539">
        <f t="shared" si="207"/>
        <v>0</v>
      </c>
      <c r="AZ167" s="539">
        <f t="shared" si="207"/>
        <v>0</v>
      </c>
      <c r="BA167" s="539">
        <f t="shared" si="207"/>
        <v>0</v>
      </c>
      <c r="BB167" s="539">
        <f t="shared" si="207"/>
        <v>0</v>
      </c>
      <c r="BC167" s="539">
        <f t="shared" si="207"/>
        <v>0</v>
      </c>
      <c r="BD167" s="539">
        <f t="shared" si="207"/>
        <v>0</v>
      </c>
      <c r="BE167" s="539">
        <f t="shared" si="207"/>
        <v>0</v>
      </c>
      <c r="BF167" s="539">
        <f t="shared" si="207"/>
        <v>0</v>
      </c>
      <c r="BG167" s="539">
        <f t="shared" si="207"/>
        <v>0</v>
      </c>
      <c r="BH167" s="539">
        <f t="shared" si="207"/>
        <v>0</v>
      </c>
      <c r="BI167" s="539">
        <f t="shared" si="207"/>
        <v>0</v>
      </c>
      <c r="BJ167" s="539">
        <f t="shared" si="207"/>
        <v>0</v>
      </c>
      <c r="BK167" s="539">
        <f t="shared" si="207"/>
        <v>0</v>
      </c>
      <c r="BL167" s="539">
        <f t="shared" si="207"/>
        <v>0</v>
      </c>
      <c r="BM167" s="539">
        <f t="shared" si="207"/>
        <v>0</v>
      </c>
      <c r="BN167" s="539">
        <f t="shared" si="207"/>
        <v>0</v>
      </c>
      <c r="BO167" s="539">
        <f t="shared" si="207"/>
        <v>0</v>
      </c>
      <c r="BP167" s="539">
        <f t="shared" ref="BP167:CU167" si="208">BP$117*BP53</f>
        <v>0</v>
      </c>
      <c r="BQ167" s="539">
        <f t="shared" si="208"/>
        <v>0</v>
      </c>
      <c r="BR167" s="539">
        <f t="shared" si="208"/>
        <v>0</v>
      </c>
      <c r="BS167" s="539">
        <f t="shared" si="208"/>
        <v>0</v>
      </c>
      <c r="BT167" s="539">
        <f t="shared" si="208"/>
        <v>0</v>
      </c>
      <c r="BU167" s="539">
        <f t="shared" si="208"/>
        <v>0</v>
      </c>
      <c r="BV167" s="539">
        <f t="shared" si="208"/>
        <v>0</v>
      </c>
      <c r="BW167" s="539">
        <f t="shared" si="208"/>
        <v>0</v>
      </c>
      <c r="BX167" s="539">
        <f t="shared" si="208"/>
        <v>0</v>
      </c>
      <c r="BY167" s="539">
        <f t="shared" si="208"/>
        <v>0</v>
      </c>
      <c r="BZ167" s="539">
        <f t="shared" si="208"/>
        <v>0</v>
      </c>
      <c r="CA167" s="539">
        <f t="shared" si="208"/>
        <v>0</v>
      </c>
      <c r="CB167" s="539">
        <f t="shared" si="208"/>
        <v>0</v>
      </c>
      <c r="CC167" s="539">
        <f t="shared" si="208"/>
        <v>0</v>
      </c>
      <c r="CD167" s="539">
        <f t="shared" si="208"/>
        <v>0</v>
      </c>
      <c r="CE167" s="539">
        <f t="shared" si="208"/>
        <v>0</v>
      </c>
      <c r="CF167" s="539">
        <f t="shared" si="208"/>
        <v>0</v>
      </c>
      <c r="CG167" s="539">
        <f t="shared" si="208"/>
        <v>0</v>
      </c>
      <c r="CH167" s="539">
        <f t="shared" si="208"/>
        <v>0</v>
      </c>
      <c r="CI167" s="539">
        <f t="shared" si="208"/>
        <v>0</v>
      </c>
      <c r="CJ167" s="539">
        <f t="shared" si="208"/>
        <v>0</v>
      </c>
      <c r="CK167" s="539">
        <f t="shared" si="208"/>
        <v>0</v>
      </c>
      <c r="CL167" s="539">
        <f t="shared" si="208"/>
        <v>0</v>
      </c>
      <c r="CM167" s="539">
        <f t="shared" si="208"/>
        <v>0</v>
      </c>
      <c r="CN167" s="539">
        <f t="shared" si="208"/>
        <v>0</v>
      </c>
      <c r="CO167" s="539">
        <f t="shared" si="208"/>
        <v>0</v>
      </c>
      <c r="CP167" s="539">
        <f t="shared" si="208"/>
        <v>0</v>
      </c>
      <c r="CQ167" s="539">
        <f t="shared" si="208"/>
        <v>0</v>
      </c>
      <c r="CR167" s="539">
        <f t="shared" si="208"/>
        <v>0</v>
      </c>
      <c r="CS167" s="539">
        <f t="shared" si="208"/>
        <v>0</v>
      </c>
      <c r="CT167" s="539">
        <f t="shared" si="208"/>
        <v>0</v>
      </c>
      <c r="CU167" s="539">
        <f t="shared" si="208"/>
        <v>0</v>
      </c>
      <c r="CV167" s="539">
        <f t="shared" ref="CV167:DG167" si="209">CV$117*CV53</f>
        <v>0</v>
      </c>
      <c r="CW167" s="539">
        <f t="shared" si="209"/>
        <v>0</v>
      </c>
      <c r="CX167" s="539">
        <f t="shared" si="209"/>
        <v>0</v>
      </c>
      <c r="CY167" s="539">
        <f t="shared" si="209"/>
        <v>0</v>
      </c>
      <c r="CZ167" s="539">
        <f t="shared" si="209"/>
        <v>0</v>
      </c>
      <c r="DA167" s="539">
        <f t="shared" si="209"/>
        <v>0</v>
      </c>
      <c r="DB167" s="539">
        <f t="shared" si="209"/>
        <v>0</v>
      </c>
      <c r="DC167" s="539">
        <f t="shared" si="209"/>
        <v>0</v>
      </c>
      <c r="DD167" s="539">
        <f t="shared" si="209"/>
        <v>0</v>
      </c>
      <c r="DE167" s="539">
        <f t="shared" si="209"/>
        <v>0</v>
      </c>
      <c r="DF167" s="539">
        <f t="shared" si="209"/>
        <v>0</v>
      </c>
      <c r="DG167" s="539">
        <f t="shared" si="209"/>
        <v>0</v>
      </c>
      <c r="DH167" s="539">
        <f t="shared" si="137"/>
        <v>0</v>
      </c>
      <c r="DI167" s="240"/>
    </row>
    <row r="168" spans="2:113" x14ac:dyDescent="0.15">
      <c r="B168" s="10" t="s">
        <v>192</v>
      </c>
      <c r="C168" s="58" t="s">
        <v>933</v>
      </c>
      <c r="D168" s="11">
        <f t="shared" ref="D168:AI168" si="210">D$117*D54</f>
        <v>0</v>
      </c>
      <c r="E168" s="11">
        <f t="shared" si="210"/>
        <v>0</v>
      </c>
      <c r="F168" s="11">
        <f t="shared" si="210"/>
        <v>0</v>
      </c>
      <c r="G168" s="11">
        <f t="shared" si="210"/>
        <v>0</v>
      </c>
      <c r="H168" s="11">
        <f t="shared" si="210"/>
        <v>0</v>
      </c>
      <c r="I168" s="11">
        <f t="shared" si="210"/>
        <v>0</v>
      </c>
      <c r="J168" s="11">
        <f t="shared" si="210"/>
        <v>0</v>
      </c>
      <c r="K168" s="11">
        <f t="shared" si="210"/>
        <v>0</v>
      </c>
      <c r="L168" s="11">
        <f t="shared" si="210"/>
        <v>0</v>
      </c>
      <c r="M168" s="11">
        <f t="shared" si="210"/>
        <v>0</v>
      </c>
      <c r="N168" s="11">
        <f t="shared" si="210"/>
        <v>0</v>
      </c>
      <c r="O168" s="11">
        <f t="shared" si="210"/>
        <v>0</v>
      </c>
      <c r="P168" s="11">
        <f t="shared" si="210"/>
        <v>0</v>
      </c>
      <c r="Q168" s="11">
        <f t="shared" si="210"/>
        <v>0</v>
      </c>
      <c r="R168" s="11">
        <f t="shared" si="210"/>
        <v>0</v>
      </c>
      <c r="S168" s="11">
        <f t="shared" si="210"/>
        <v>0</v>
      </c>
      <c r="T168" s="11">
        <f t="shared" si="210"/>
        <v>0</v>
      </c>
      <c r="U168" s="11">
        <f t="shared" si="210"/>
        <v>0</v>
      </c>
      <c r="V168" s="11">
        <f t="shared" si="210"/>
        <v>0</v>
      </c>
      <c r="W168" s="11">
        <f t="shared" si="210"/>
        <v>0</v>
      </c>
      <c r="X168" s="11">
        <f t="shared" si="210"/>
        <v>0</v>
      </c>
      <c r="Y168" s="11">
        <f t="shared" si="210"/>
        <v>0</v>
      </c>
      <c r="Z168" s="11">
        <f t="shared" si="210"/>
        <v>0</v>
      </c>
      <c r="AA168" s="11">
        <f t="shared" si="210"/>
        <v>0</v>
      </c>
      <c r="AB168" s="11">
        <f t="shared" si="210"/>
        <v>0</v>
      </c>
      <c r="AC168" s="11">
        <f t="shared" si="210"/>
        <v>0</v>
      </c>
      <c r="AD168" s="11">
        <f t="shared" si="210"/>
        <v>0</v>
      </c>
      <c r="AE168" s="11">
        <f t="shared" si="210"/>
        <v>0</v>
      </c>
      <c r="AF168" s="11">
        <f t="shared" si="210"/>
        <v>0</v>
      </c>
      <c r="AG168" s="11">
        <f t="shared" si="210"/>
        <v>0</v>
      </c>
      <c r="AH168" s="11">
        <f t="shared" si="210"/>
        <v>0</v>
      </c>
      <c r="AI168" s="11">
        <f t="shared" si="210"/>
        <v>0</v>
      </c>
      <c r="AJ168" s="11">
        <f t="shared" ref="AJ168:BO168" si="211">AJ$117*AJ54</f>
        <v>0</v>
      </c>
      <c r="AK168" s="11">
        <f t="shared" si="211"/>
        <v>0</v>
      </c>
      <c r="AL168" s="11">
        <f t="shared" si="211"/>
        <v>0</v>
      </c>
      <c r="AM168" s="11">
        <f t="shared" si="211"/>
        <v>0</v>
      </c>
      <c r="AN168" s="11">
        <f t="shared" si="211"/>
        <v>0</v>
      </c>
      <c r="AO168" s="11">
        <f t="shared" si="211"/>
        <v>0</v>
      </c>
      <c r="AP168" s="11">
        <f t="shared" si="211"/>
        <v>0</v>
      </c>
      <c r="AQ168" s="11">
        <f t="shared" si="211"/>
        <v>0</v>
      </c>
      <c r="AR168" s="11">
        <f t="shared" si="211"/>
        <v>0</v>
      </c>
      <c r="AS168" s="11">
        <f t="shared" si="211"/>
        <v>0</v>
      </c>
      <c r="AT168" s="11">
        <f t="shared" si="211"/>
        <v>0</v>
      </c>
      <c r="AU168" s="11">
        <f t="shared" si="211"/>
        <v>0</v>
      </c>
      <c r="AV168" s="11">
        <f t="shared" si="211"/>
        <v>0</v>
      </c>
      <c r="AW168" s="11">
        <f t="shared" si="211"/>
        <v>0</v>
      </c>
      <c r="AX168" s="11">
        <f t="shared" si="211"/>
        <v>0</v>
      </c>
      <c r="AY168" s="11">
        <f t="shared" si="211"/>
        <v>0</v>
      </c>
      <c r="AZ168" s="11">
        <f t="shared" si="211"/>
        <v>0</v>
      </c>
      <c r="BA168" s="11">
        <f t="shared" si="211"/>
        <v>0</v>
      </c>
      <c r="BB168" s="11">
        <f t="shared" si="211"/>
        <v>0</v>
      </c>
      <c r="BC168" s="11">
        <f t="shared" si="211"/>
        <v>0</v>
      </c>
      <c r="BD168" s="11">
        <f t="shared" si="211"/>
        <v>0</v>
      </c>
      <c r="BE168" s="11">
        <f t="shared" si="211"/>
        <v>0</v>
      </c>
      <c r="BF168" s="11">
        <f t="shared" si="211"/>
        <v>0</v>
      </c>
      <c r="BG168" s="11">
        <f t="shared" si="211"/>
        <v>0</v>
      </c>
      <c r="BH168" s="11">
        <f t="shared" si="211"/>
        <v>0</v>
      </c>
      <c r="BI168" s="11">
        <f t="shared" si="211"/>
        <v>0</v>
      </c>
      <c r="BJ168" s="11">
        <f t="shared" si="211"/>
        <v>0</v>
      </c>
      <c r="BK168" s="11">
        <f t="shared" si="211"/>
        <v>0</v>
      </c>
      <c r="BL168" s="11">
        <f t="shared" si="211"/>
        <v>0</v>
      </c>
      <c r="BM168" s="11">
        <f t="shared" si="211"/>
        <v>0</v>
      </c>
      <c r="BN168" s="11">
        <f t="shared" si="211"/>
        <v>0</v>
      </c>
      <c r="BO168" s="11">
        <f t="shared" si="211"/>
        <v>0</v>
      </c>
      <c r="BP168" s="11">
        <f t="shared" ref="BP168:CU168" si="212">BP$117*BP54</f>
        <v>0</v>
      </c>
      <c r="BQ168" s="11">
        <f t="shared" si="212"/>
        <v>0</v>
      </c>
      <c r="BR168" s="11">
        <f t="shared" si="212"/>
        <v>0</v>
      </c>
      <c r="BS168" s="11">
        <f t="shared" si="212"/>
        <v>0</v>
      </c>
      <c r="BT168" s="11">
        <f t="shared" si="212"/>
        <v>0</v>
      </c>
      <c r="BU168" s="11">
        <f t="shared" si="212"/>
        <v>0</v>
      </c>
      <c r="BV168" s="11">
        <f t="shared" si="212"/>
        <v>0</v>
      </c>
      <c r="BW168" s="11">
        <f t="shared" si="212"/>
        <v>0</v>
      </c>
      <c r="BX168" s="11">
        <f t="shared" si="212"/>
        <v>0</v>
      </c>
      <c r="BY168" s="11">
        <f t="shared" si="212"/>
        <v>0</v>
      </c>
      <c r="BZ168" s="11">
        <f t="shared" si="212"/>
        <v>0</v>
      </c>
      <c r="CA168" s="11">
        <f t="shared" si="212"/>
        <v>0</v>
      </c>
      <c r="CB168" s="11">
        <f t="shared" si="212"/>
        <v>0</v>
      </c>
      <c r="CC168" s="11">
        <f t="shared" si="212"/>
        <v>0</v>
      </c>
      <c r="CD168" s="11">
        <f t="shared" si="212"/>
        <v>0</v>
      </c>
      <c r="CE168" s="11">
        <f t="shared" si="212"/>
        <v>0</v>
      </c>
      <c r="CF168" s="11">
        <f t="shared" si="212"/>
        <v>0</v>
      </c>
      <c r="CG168" s="11">
        <f t="shared" si="212"/>
        <v>0</v>
      </c>
      <c r="CH168" s="11">
        <f t="shared" si="212"/>
        <v>0</v>
      </c>
      <c r="CI168" s="11">
        <f t="shared" si="212"/>
        <v>0</v>
      </c>
      <c r="CJ168" s="11">
        <f t="shared" si="212"/>
        <v>0</v>
      </c>
      <c r="CK168" s="11">
        <f t="shared" si="212"/>
        <v>0</v>
      </c>
      <c r="CL168" s="11">
        <f t="shared" si="212"/>
        <v>0</v>
      </c>
      <c r="CM168" s="11">
        <f t="shared" si="212"/>
        <v>0</v>
      </c>
      <c r="CN168" s="11">
        <f t="shared" si="212"/>
        <v>0</v>
      </c>
      <c r="CO168" s="11">
        <f t="shared" si="212"/>
        <v>0</v>
      </c>
      <c r="CP168" s="11">
        <f t="shared" si="212"/>
        <v>0</v>
      </c>
      <c r="CQ168" s="11">
        <f t="shared" si="212"/>
        <v>0</v>
      </c>
      <c r="CR168" s="11">
        <f t="shared" si="212"/>
        <v>0</v>
      </c>
      <c r="CS168" s="11">
        <f t="shared" si="212"/>
        <v>0</v>
      </c>
      <c r="CT168" s="11">
        <f t="shared" si="212"/>
        <v>0</v>
      </c>
      <c r="CU168" s="11">
        <f t="shared" si="212"/>
        <v>0</v>
      </c>
      <c r="CV168" s="11">
        <f t="shared" ref="CV168:DG168" si="213">CV$117*CV54</f>
        <v>0</v>
      </c>
      <c r="CW168" s="11">
        <f t="shared" si="213"/>
        <v>0</v>
      </c>
      <c r="CX168" s="11">
        <f t="shared" si="213"/>
        <v>0</v>
      </c>
      <c r="CY168" s="11">
        <f t="shared" si="213"/>
        <v>0</v>
      </c>
      <c r="CZ168" s="11">
        <f t="shared" si="213"/>
        <v>0</v>
      </c>
      <c r="DA168" s="11">
        <f t="shared" si="213"/>
        <v>0</v>
      </c>
      <c r="DB168" s="11">
        <f t="shared" si="213"/>
        <v>0</v>
      </c>
      <c r="DC168" s="11">
        <f t="shared" si="213"/>
        <v>0</v>
      </c>
      <c r="DD168" s="11">
        <f t="shared" si="213"/>
        <v>0</v>
      </c>
      <c r="DE168" s="11">
        <f t="shared" si="213"/>
        <v>0</v>
      </c>
      <c r="DF168" s="11">
        <f t="shared" si="213"/>
        <v>0</v>
      </c>
      <c r="DG168" s="11">
        <f t="shared" si="213"/>
        <v>0</v>
      </c>
      <c r="DH168" s="11">
        <f t="shared" si="137"/>
        <v>0</v>
      </c>
      <c r="DI168" s="240"/>
    </row>
    <row r="169" spans="2:113" x14ac:dyDescent="0.15">
      <c r="B169" s="10" t="s">
        <v>193</v>
      </c>
      <c r="C169" s="58" t="s">
        <v>934</v>
      </c>
      <c r="D169" s="11">
        <f t="shared" ref="D169:AI169" si="214">D$117*D55</f>
        <v>0</v>
      </c>
      <c r="E169" s="11">
        <f t="shared" si="214"/>
        <v>0</v>
      </c>
      <c r="F169" s="11">
        <f t="shared" si="214"/>
        <v>0</v>
      </c>
      <c r="G169" s="11">
        <f t="shared" si="214"/>
        <v>0</v>
      </c>
      <c r="H169" s="11">
        <f t="shared" si="214"/>
        <v>0</v>
      </c>
      <c r="I169" s="11">
        <f t="shared" si="214"/>
        <v>0</v>
      </c>
      <c r="J169" s="11">
        <f t="shared" si="214"/>
        <v>0</v>
      </c>
      <c r="K169" s="11">
        <f t="shared" si="214"/>
        <v>0</v>
      </c>
      <c r="L169" s="11">
        <f t="shared" si="214"/>
        <v>0</v>
      </c>
      <c r="M169" s="11">
        <f t="shared" si="214"/>
        <v>0</v>
      </c>
      <c r="N169" s="11">
        <f t="shared" si="214"/>
        <v>0</v>
      </c>
      <c r="O169" s="11">
        <f t="shared" si="214"/>
        <v>0</v>
      </c>
      <c r="P169" s="11">
        <f t="shared" si="214"/>
        <v>0</v>
      </c>
      <c r="Q169" s="11">
        <f t="shared" si="214"/>
        <v>0</v>
      </c>
      <c r="R169" s="11">
        <f t="shared" si="214"/>
        <v>0</v>
      </c>
      <c r="S169" s="11">
        <f t="shared" si="214"/>
        <v>0</v>
      </c>
      <c r="T169" s="11">
        <f t="shared" si="214"/>
        <v>0</v>
      </c>
      <c r="U169" s="11">
        <f t="shared" si="214"/>
        <v>0</v>
      </c>
      <c r="V169" s="11">
        <f t="shared" si="214"/>
        <v>0</v>
      </c>
      <c r="W169" s="11">
        <f t="shared" si="214"/>
        <v>0</v>
      </c>
      <c r="X169" s="11">
        <f t="shared" si="214"/>
        <v>0</v>
      </c>
      <c r="Y169" s="11">
        <f t="shared" si="214"/>
        <v>0</v>
      </c>
      <c r="Z169" s="11">
        <f t="shared" si="214"/>
        <v>0</v>
      </c>
      <c r="AA169" s="11">
        <f t="shared" si="214"/>
        <v>0</v>
      </c>
      <c r="AB169" s="11">
        <f t="shared" si="214"/>
        <v>0</v>
      </c>
      <c r="AC169" s="11">
        <f t="shared" si="214"/>
        <v>0</v>
      </c>
      <c r="AD169" s="11">
        <f t="shared" si="214"/>
        <v>0</v>
      </c>
      <c r="AE169" s="11">
        <f t="shared" si="214"/>
        <v>0</v>
      </c>
      <c r="AF169" s="11">
        <f t="shared" si="214"/>
        <v>0</v>
      </c>
      <c r="AG169" s="11">
        <f t="shared" si="214"/>
        <v>0</v>
      </c>
      <c r="AH169" s="11">
        <f t="shared" si="214"/>
        <v>0</v>
      </c>
      <c r="AI169" s="11">
        <f t="shared" si="214"/>
        <v>0</v>
      </c>
      <c r="AJ169" s="11">
        <f t="shared" ref="AJ169:BO169" si="215">AJ$117*AJ55</f>
        <v>0</v>
      </c>
      <c r="AK169" s="11">
        <f t="shared" si="215"/>
        <v>0</v>
      </c>
      <c r="AL169" s="11">
        <f t="shared" si="215"/>
        <v>0</v>
      </c>
      <c r="AM169" s="11">
        <f t="shared" si="215"/>
        <v>0</v>
      </c>
      <c r="AN169" s="11">
        <f t="shared" si="215"/>
        <v>0</v>
      </c>
      <c r="AO169" s="11">
        <f t="shared" si="215"/>
        <v>0</v>
      </c>
      <c r="AP169" s="11">
        <f t="shared" si="215"/>
        <v>0</v>
      </c>
      <c r="AQ169" s="11">
        <f t="shared" si="215"/>
        <v>0</v>
      </c>
      <c r="AR169" s="11">
        <f t="shared" si="215"/>
        <v>0</v>
      </c>
      <c r="AS169" s="11">
        <f t="shared" si="215"/>
        <v>0</v>
      </c>
      <c r="AT169" s="11">
        <f t="shared" si="215"/>
        <v>0</v>
      </c>
      <c r="AU169" s="11">
        <f t="shared" si="215"/>
        <v>0</v>
      </c>
      <c r="AV169" s="11">
        <f t="shared" si="215"/>
        <v>0</v>
      </c>
      <c r="AW169" s="11">
        <f t="shared" si="215"/>
        <v>0</v>
      </c>
      <c r="AX169" s="11">
        <f t="shared" si="215"/>
        <v>0</v>
      </c>
      <c r="AY169" s="11">
        <f t="shared" si="215"/>
        <v>0</v>
      </c>
      <c r="AZ169" s="11">
        <f t="shared" si="215"/>
        <v>0</v>
      </c>
      <c r="BA169" s="11">
        <f t="shared" si="215"/>
        <v>0</v>
      </c>
      <c r="BB169" s="11">
        <f t="shared" si="215"/>
        <v>0</v>
      </c>
      <c r="BC169" s="11">
        <f t="shared" si="215"/>
        <v>0</v>
      </c>
      <c r="BD169" s="11">
        <f t="shared" si="215"/>
        <v>0</v>
      </c>
      <c r="BE169" s="11">
        <f t="shared" si="215"/>
        <v>0</v>
      </c>
      <c r="BF169" s="11">
        <f t="shared" si="215"/>
        <v>0</v>
      </c>
      <c r="BG169" s="11">
        <f t="shared" si="215"/>
        <v>0</v>
      </c>
      <c r="BH169" s="11">
        <f t="shared" si="215"/>
        <v>0</v>
      </c>
      <c r="BI169" s="11">
        <f t="shared" si="215"/>
        <v>0</v>
      </c>
      <c r="BJ169" s="11">
        <f t="shared" si="215"/>
        <v>0</v>
      </c>
      <c r="BK169" s="11">
        <f t="shared" si="215"/>
        <v>0</v>
      </c>
      <c r="BL169" s="11">
        <f t="shared" si="215"/>
        <v>0</v>
      </c>
      <c r="BM169" s="11">
        <f t="shared" si="215"/>
        <v>0</v>
      </c>
      <c r="BN169" s="11">
        <f t="shared" si="215"/>
        <v>0</v>
      </c>
      <c r="BO169" s="11">
        <f t="shared" si="215"/>
        <v>0</v>
      </c>
      <c r="BP169" s="11">
        <f t="shared" ref="BP169:CU169" si="216">BP$117*BP55</f>
        <v>0</v>
      </c>
      <c r="BQ169" s="11">
        <f t="shared" si="216"/>
        <v>0</v>
      </c>
      <c r="BR169" s="11">
        <f t="shared" si="216"/>
        <v>0</v>
      </c>
      <c r="BS169" s="11">
        <f t="shared" si="216"/>
        <v>0</v>
      </c>
      <c r="BT169" s="11">
        <f t="shared" si="216"/>
        <v>0</v>
      </c>
      <c r="BU169" s="11">
        <f t="shared" si="216"/>
        <v>0</v>
      </c>
      <c r="BV169" s="11">
        <f t="shared" si="216"/>
        <v>0</v>
      </c>
      <c r="BW169" s="11">
        <f t="shared" si="216"/>
        <v>0</v>
      </c>
      <c r="BX169" s="11">
        <f t="shared" si="216"/>
        <v>0</v>
      </c>
      <c r="BY169" s="11">
        <f t="shared" si="216"/>
        <v>0</v>
      </c>
      <c r="BZ169" s="11">
        <f t="shared" si="216"/>
        <v>0</v>
      </c>
      <c r="CA169" s="11">
        <f t="shared" si="216"/>
        <v>0</v>
      </c>
      <c r="CB169" s="11">
        <f t="shared" si="216"/>
        <v>0</v>
      </c>
      <c r="CC169" s="11">
        <f t="shared" si="216"/>
        <v>0</v>
      </c>
      <c r="CD169" s="11">
        <f t="shared" si="216"/>
        <v>0</v>
      </c>
      <c r="CE169" s="11">
        <f t="shared" si="216"/>
        <v>0</v>
      </c>
      <c r="CF169" s="11">
        <f t="shared" si="216"/>
        <v>0</v>
      </c>
      <c r="CG169" s="11">
        <f t="shared" si="216"/>
        <v>0</v>
      </c>
      <c r="CH169" s="11">
        <f t="shared" si="216"/>
        <v>0</v>
      </c>
      <c r="CI169" s="11">
        <f t="shared" si="216"/>
        <v>0</v>
      </c>
      <c r="CJ169" s="11">
        <f t="shared" si="216"/>
        <v>0</v>
      </c>
      <c r="CK169" s="11">
        <f t="shared" si="216"/>
        <v>0</v>
      </c>
      <c r="CL169" s="11">
        <f t="shared" si="216"/>
        <v>0</v>
      </c>
      <c r="CM169" s="11">
        <f t="shared" si="216"/>
        <v>0</v>
      </c>
      <c r="CN169" s="11">
        <f t="shared" si="216"/>
        <v>0</v>
      </c>
      <c r="CO169" s="11">
        <f t="shared" si="216"/>
        <v>0</v>
      </c>
      <c r="CP169" s="11">
        <f t="shared" si="216"/>
        <v>0</v>
      </c>
      <c r="CQ169" s="11">
        <f t="shared" si="216"/>
        <v>0</v>
      </c>
      <c r="CR169" s="11">
        <f t="shared" si="216"/>
        <v>0</v>
      </c>
      <c r="CS169" s="11">
        <f t="shared" si="216"/>
        <v>0</v>
      </c>
      <c r="CT169" s="11">
        <f t="shared" si="216"/>
        <v>0</v>
      </c>
      <c r="CU169" s="11">
        <f t="shared" si="216"/>
        <v>0</v>
      </c>
      <c r="CV169" s="11">
        <f t="shared" ref="CV169:DG169" si="217">CV$117*CV55</f>
        <v>0</v>
      </c>
      <c r="CW169" s="11">
        <f t="shared" si="217"/>
        <v>0</v>
      </c>
      <c r="CX169" s="11">
        <f t="shared" si="217"/>
        <v>0</v>
      </c>
      <c r="CY169" s="11">
        <f t="shared" si="217"/>
        <v>0</v>
      </c>
      <c r="CZ169" s="11">
        <f t="shared" si="217"/>
        <v>0</v>
      </c>
      <c r="DA169" s="11">
        <f t="shared" si="217"/>
        <v>0</v>
      </c>
      <c r="DB169" s="11">
        <f t="shared" si="217"/>
        <v>0</v>
      </c>
      <c r="DC169" s="11">
        <f t="shared" si="217"/>
        <v>0</v>
      </c>
      <c r="DD169" s="11">
        <f t="shared" si="217"/>
        <v>0</v>
      </c>
      <c r="DE169" s="11">
        <f t="shared" si="217"/>
        <v>0</v>
      </c>
      <c r="DF169" s="11">
        <f t="shared" si="217"/>
        <v>0</v>
      </c>
      <c r="DG169" s="11">
        <f t="shared" si="217"/>
        <v>0</v>
      </c>
      <c r="DH169" s="11">
        <f t="shared" si="137"/>
        <v>0</v>
      </c>
      <c r="DI169" s="240"/>
    </row>
    <row r="170" spans="2:113" x14ac:dyDescent="0.15">
      <c r="B170" s="10" t="s">
        <v>194</v>
      </c>
      <c r="C170" s="58" t="s">
        <v>342</v>
      </c>
      <c r="D170" s="11">
        <f t="shared" ref="D170:AI170" si="218">D$117*D56</f>
        <v>0</v>
      </c>
      <c r="E170" s="11">
        <f t="shared" si="218"/>
        <v>0</v>
      </c>
      <c r="F170" s="11">
        <f t="shared" si="218"/>
        <v>0</v>
      </c>
      <c r="G170" s="11">
        <f t="shared" si="218"/>
        <v>0</v>
      </c>
      <c r="H170" s="11">
        <f t="shared" si="218"/>
        <v>0</v>
      </c>
      <c r="I170" s="11">
        <f t="shared" si="218"/>
        <v>0</v>
      </c>
      <c r="J170" s="11">
        <f t="shared" si="218"/>
        <v>0</v>
      </c>
      <c r="K170" s="11">
        <f t="shared" si="218"/>
        <v>0</v>
      </c>
      <c r="L170" s="11">
        <f t="shared" si="218"/>
        <v>0</v>
      </c>
      <c r="M170" s="11">
        <f t="shared" si="218"/>
        <v>0</v>
      </c>
      <c r="N170" s="11">
        <f t="shared" si="218"/>
        <v>0</v>
      </c>
      <c r="O170" s="11">
        <f t="shared" si="218"/>
        <v>0</v>
      </c>
      <c r="P170" s="11">
        <f t="shared" si="218"/>
        <v>0</v>
      </c>
      <c r="Q170" s="11">
        <f t="shared" si="218"/>
        <v>0</v>
      </c>
      <c r="R170" s="11">
        <f t="shared" si="218"/>
        <v>0</v>
      </c>
      <c r="S170" s="11">
        <f t="shared" si="218"/>
        <v>0</v>
      </c>
      <c r="T170" s="11">
        <f t="shared" si="218"/>
        <v>0</v>
      </c>
      <c r="U170" s="11">
        <f t="shared" si="218"/>
        <v>0</v>
      </c>
      <c r="V170" s="11">
        <f t="shared" si="218"/>
        <v>0</v>
      </c>
      <c r="W170" s="11">
        <f t="shared" si="218"/>
        <v>0</v>
      </c>
      <c r="X170" s="11">
        <f t="shared" si="218"/>
        <v>0</v>
      </c>
      <c r="Y170" s="11">
        <f t="shared" si="218"/>
        <v>0</v>
      </c>
      <c r="Z170" s="11">
        <f t="shared" si="218"/>
        <v>0</v>
      </c>
      <c r="AA170" s="11">
        <f t="shared" si="218"/>
        <v>0</v>
      </c>
      <c r="AB170" s="11">
        <f t="shared" si="218"/>
        <v>0</v>
      </c>
      <c r="AC170" s="11">
        <f t="shared" si="218"/>
        <v>0</v>
      </c>
      <c r="AD170" s="11">
        <f t="shared" si="218"/>
        <v>0</v>
      </c>
      <c r="AE170" s="11">
        <f t="shared" si="218"/>
        <v>0</v>
      </c>
      <c r="AF170" s="11">
        <f t="shared" si="218"/>
        <v>0</v>
      </c>
      <c r="AG170" s="11">
        <f t="shared" si="218"/>
        <v>0</v>
      </c>
      <c r="AH170" s="11">
        <f t="shared" si="218"/>
        <v>0</v>
      </c>
      <c r="AI170" s="11">
        <f t="shared" si="218"/>
        <v>0</v>
      </c>
      <c r="AJ170" s="11">
        <f t="shared" ref="AJ170:BO170" si="219">AJ$117*AJ56</f>
        <v>0</v>
      </c>
      <c r="AK170" s="11">
        <f t="shared" si="219"/>
        <v>0</v>
      </c>
      <c r="AL170" s="11">
        <f t="shared" si="219"/>
        <v>0</v>
      </c>
      <c r="AM170" s="11">
        <f t="shared" si="219"/>
        <v>0</v>
      </c>
      <c r="AN170" s="11">
        <f t="shared" si="219"/>
        <v>0</v>
      </c>
      <c r="AO170" s="11">
        <f t="shared" si="219"/>
        <v>0</v>
      </c>
      <c r="AP170" s="11">
        <f t="shared" si="219"/>
        <v>0</v>
      </c>
      <c r="AQ170" s="11">
        <f t="shared" si="219"/>
        <v>0</v>
      </c>
      <c r="AR170" s="11">
        <f t="shared" si="219"/>
        <v>0</v>
      </c>
      <c r="AS170" s="11">
        <f t="shared" si="219"/>
        <v>0</v>
      </c>
      <c r="AT170" s="11">
        <f t="shared" si="219"/>
        <v>0</v>
      </c>
      <c r="AU170" s="11">
        <f t="shared" si="219"/>
        <v>0</v>
      </c>
      <c r="AV170" s="11">
        <f t="shared" si="219"/>
        <v>0</v>
      </c>
      <c r="AW170" s="11">
        <f t="shared" si="219"/>
        <v>0</v>
      </c>
      <c r="AX170" s="11">
        <f t="shared" si="219"/>
        <v>0</v>
      </c>
      <c r="AY170" s="11">
        <f t="shared" si="219"/>
        <v>0</v>
      </c>
      <c r="AZ170" s="11">
        <f t="shared" si="219"/>
        <v>0</v>
      </c>
      <c r="BA170" s="11">
        <f t="shared" si="219"/>
        <v>0</v>
      </c>
      <c r="BB170" s="11">
        <f t="shared" si="219"/>
        <v>0</v>
      </c>
      <c r="BC170" s="11">
        <f t="shared" si="219"/>
        <v>0</v>
      </c>
      <c r="BD170" s="11">
        <f t="shared" si="219"/>
        <v>0</v>
      </c>
      <c r="BE170" s="11">
        <f t="shared" si="219"/>
        <v>0</v>
      </c>
      <c r="BF170" s="11">
        <f t="shared" si="219"/>
        <v>0</v>
      </c>
      <c r="BG170" s="11">
        <f t="shared" si="219"/>
        <v>0</v>
      </c>
      <c r="BH170" s="11">
        <f t="shared" si="219"/>
        <v>0</v>
      </c>
      <c r="BI170" s="11">
        <f t="shared" si="219"/>
        <v>0</v>
      </c>
      <c r="BJ170" s="11">
        <f t="shared" si="219"/>
        <v>0</v>
      </c>
      <c r="BK170" s="11">
        <f t="shared" si="219"/>
        <v>0</v>
      </c>
      <c r="BL170" s="11">
        <f t="shared" si="219"/>
        <v>0</v>
      </c>
      <c r="BM170" s="11">
        <f t="shared" si="219"/>
        <v>0</v>
      </c>
      <c r="BN170" s="11">
        <f t="shared" si="219"/>
        <v>0</v>
      </c>
      <c r="BO170" s="11">
        <f t="shared" si="219"/>
        <v>0</v>
      </c>
      <c r="BP170" s="11">
        <f t="shared" ref="BP170:CU170" si="220">BP$117*BP56</f>
        <v>0</v>
      </c>
      <c r="BQ170" s="11">
        <f t="shared" si="220"/>
        <v>0</v>
      </c>
      <c r="BR170" s="11">
        <f t="shared" si="220"/>
        <v>0</v>
      </c>
      <c r="BS170" s="11">
        <f t="shared" si="220"/>
        <v>0</v>
      </c>
      <c r="BT170" s="11">
        <f t="shared" si="220"/>
        <v>0</v>
      </c>
      <c r="BU170" s="11">
        <f t="shared" si="220"/>
        <v>0</v>
      </c>
      <c r="BV170" s="11">
        <f t="shared" si="220"/>
        <v>0</v>
      </c>
      <c r="BW170" s="11">
        <f t="shared" si="220"/>
        <v>0</v>
      </c>
      <c r="BX170" s="11">
        <f t="shared" si="220"/>
        <v>0</v>
      </c>
      <c r="BY170" s="11">
        <f t="shared" si="220"/>
        <v>0</v>
      </c>
      <c r="BZ170" s="11">
        <f t="shared" si="220"/>
        <v>0</v>
      </c>
      <c r="CA170" s="11">
        <f t="shared" si="220"/>
        <v>0</v>
      </c>
      <c r="CB170" s="11">
        <f t="shared" si="220"/>
        <v>0</v>
      </c>
      <c r="CC170" s="11">
        <f t="shared" si="220"/>
        <v>0</v>
      </c>
      <c r="CD170" s="11">
        <f t="shared" si="220"/>
        <v>0</v>
      </c>
      <c r="CE170" s="11">
        <f t="shared" si="220"/>
        <v>0</v>
      </c>
      <c r="CF170" s="11">
        <f t="shared" si="220"/>
        <v>0</v>
      </c>
      <c r="CG170" s="11">
        <f t="shared" si="220"/>
        <v>0</v>
      </c>
      <c r="CH170" s="11">
        <f t="shared" si="220"/>
        <v>0</v>
      </c>
      <c r="CI170" s="11">
        <f t="shared" si="220"/>
        <v>0</v>
      </c>
      <c r="CJ170" s="11">
        <f t="shared" si="220"/>
        <v>0</v>
      </c>
      <c r="CK170" s="11">
        <f t="shared" si="220"/>
        <v>0</v>
      </c>
      <c r="CL170" s="11">
        <f t="shared" si="220"/>
        <v>0</v>
      </c>
      <c r="CM170" s="11">
        <f t="shared" si="220"/>
        <v>0</v>
      </c>
      <c r="CN170" s="11">
        <f t="shared" si="220"/>
        <v>0</v>
      </c>
      <c r="CO170" s="11">
        <f t="shared" si="220"/>
        <v>0</v>
      </c>
      <c r="CP170" s="11">
        <f t="shared" si="220"/>
        <v>0</v>
      </c>
      <c r="CQ170" s="11">
        <f t="shared" si="220"/>
        <v>0</v>
      </c>
      <c r="CR170" s="11">
        <f t="shared" si="220"/>
        <v>0</v>
      </c>
      <c r="CS170" s="11">
        <f t="shared" si="220"/>
        <v>0</v>
      </c>
      <c r="CT170" s="11">
        <f t="shared" si="220"/>
        <v>0</v>
      </c>
      <c r="CU170" s="11">
        <f t="shared" si="220"/>
        <v>0</v>
      </c>
      <c r="CV170" s="11">
        <f t="shared" ref="CV170:DG170" si="221">CV$117*CV56</f>
        <v>0</v>
      </c>
      <c r="CW170" s="11">
        <f t="shared" si="221"/>
        <v>0</v>
      </c>
      <c r="CX170" s="11">
        <f t="shared" si="221"/>
        <v>0</v>
      </c>
      <c r="CY170" s="11">
        <f t="shared" si="221"/>
        <v>0</v>
      </c>
      <c r="CZ170" s="11">
        <f t="shared" si="221"/>
        <v>0</v>
      </c>
      <c r="DA170" s="11">
        <f t="shared" si="221"/>
        <v>0</v>
      </c>
      <c r="DB170" s="11">
        <f t="shared" si="221"/>
        <v>0</v>
      </c>
      <c r="DC170" s="11">
        <f t="shared" si="221"/>
        <v>0</v>
      </c>
      <c r="DD170" s="11">
        <f t="shared" si="221"/>
        <v>0</v>
      </c>
      <c r="DE170" s="11">
        <f t="shared" si="221"/>
        <v>0</v>
      </c>
      <c r="DF170" s="11">
        <f t="shared" si="221"/>
        <v>0</v>
      </c>
      <c r="DG170" s="11">
        <f t="shared" si="221"/>
        <v>0</v>
      </c>
      <c r="DH170" s="11">
        <f t="shared" si="137"/>
        <v>0</v>
      </c>
      <c r="DI170" s="240"/>
    </row>
    <row r="171" spans="2:113" x14ac:dyDescent="0.15">
      <c r="B171" s="10" t="s">
        <v>195</v>
      </c>
      <c r="C171" s="58" t="s">
        <v>935</v>
      </c>
      <c r="D171" s="11">
        <f t="shared" ref="D171:AI171" si="222">D$117*D57</f>
        <v>0</v>
      </c>
      <c r="E171" s="11">
        <f t="shared" si="222"/>
        <v>0</v>
      </c>
      <c r="F171" s="11">
        <f t="shared" si="222"/>
        <v>0</v>
      </c>
      <c r="G171" s="11">
        <f t="shared" si="222"/>
        <v>0</v>
      </c>
      <c r="H171" s="11">
        <f t="shared" si="222"/>
        <v>0</v>
      </c>
      <c r="I171" s="11">
        <f t="shared" si="222"/>
        <v>0</v>
      </c>
      <c r="J171" s="11">
        <f t="shared" si="222"/>
        <v>0</v>
      </c>
      <c r="K171" s="11">
        <f t="shared" si="222"/>
        <v>0</v>
      </c>
      <c r="L171" s="11">
        <f t="shared" si="222"/>
        <v>0</v>
      </c>
      <c r="M171" s="11">
        <f t="shared" si="222"/>
        <v>0</v>
      </c>
      <c r="N171" s="11">
        <f t="shared" si="222"/>
        <v>0</v>
      </c>
      <c r="O171" s="11">
        <f t="shared" si="222"/>
        <v>0</v>
      </c>
      <c r="P171" s="11">
        <f t="shared" si="222"/>
        <v>0</v>
      </c>
      <c r="Q171" s="11">
        <f t="shared" si="222"/>
        <v>0</v>
      </c>
      <c r="R171" s="11">
        <f t="shared" si="222"/>
        <v>0</v>
      </c>
      <c r="S171" s="11">
        <f t="shared" si="222"/>
        <v>0</v>
      </c>
      <c r="T171" s="11">
        <f t="shared" si="222"/>
        <v>0</v>
      </c>
      <c r="U171" s="11">
        <f t="shared" si="222"/>
        <v>0</v>
      </c>
      <c r="V171" s="11">
        <f t="shared" si="222"/>
        <v>0</v>
      </c>
      <c r="W171" s="11">
        <f t="shared" si="222"/>
        <v>0</v>
      </c>
      <c r="X171" s="11">
        <f t="shared" si="222"/>
        <v>0</v>
      </c>
      <c r="Y171" s="11">
        <f t="shared" si="222"/>
        <v>0</v>
      </c>
      <c r="Z171" s="11">
        <f t="shared" si="222"/>
        <v>0</v>
      </c>
      <c r="AA171" s="11">
        <f t="shared" si="222"/>
        <v>0</v>
      </c>
      <c r="AB171" s="11">
        <f t="shared" si="222"/>
        <v>0</v>
      </c>
      <c r="AC171" s="11">
        <f t="shared" si="222"/>
        <v>0</v>
      </c>
      <c r="AD171" s="11">
        <f t="shared" si="222"/>
        <v>0</v>
      </c>
      <c r="AE171" s="11">
        <f t="shared" si="222"/>
        <v>0</v>
      </c>
      <c r="AF171" s="11">
        <f t="shared" si="222"/>
        <v>0</v>
      </c>
      <c r="AG171" s="11">
        <f t="shared" si="222"/>
        <v>0</v>
      </c>
      <c r="AH171" s="11">
        <f t="shared" si="222"/>
        <v>0</v>
      </c>
      <c r="AI171" s="11">
        <f t="shared" si="222"/>
        <v>0</v>
      </c>
      <c r="AJ171" s="11">
        <f t="shared" ref="AJ171:BO171" si="223">AJ$117*AJ57</f>
        <v>0</v>
      </c>
      <c r="AK171" s="11">
        <f t="shared" si="223"/>
        <v>0</v>
      </c>
      <c r="AL171" s="11">
        <f t="shared" si="223"/>
        <v>0</v>
      </c>
      <c r="AM171" s="11">
        <f t="shared" si="223"/>
        <v>0</v>
      </c>
      <c r="AN171" s="11">
        <f t="shared" si="223"/>
        <v>0</v>
      </c>
      <c r="AO171" s="11">
        <f t="shared" si="223"/>
        <v>0</v>
      </c>
      <c r="AP171" s="11">
        <f t="shared" si="223"/>
        <v>0</v>
      </c>
      <c r="AQ171" s="11">
        <f t="shared" si="223"/>
        <v>0</v>
      </c>
      <c r="AR171" s="11">
        <f t="shared" si="223"/>
        <v>0</v>
      </c>
      <c r="AS171" s="11">
        <f t="shared" si="223"/>
        <v>0</v>
      </c>
      <c r="AT171" s="11">
        <f t="shared" si="223"/>
        <v>0</v>
      </c>
      <c r="AU171" s="11">
        <f t="shared" si="223"/>
        <v>0</v>
      </c>
      <c r="AV171" s="11">
        <f t="shared" si="223"/>
        <v>0</v>
      </c>
      <c r="AW171" s="11">
        <f t="shared" si="223"/>
        <v>0</v>
      </c>
      <c r="AX171" s="11">
        <f t="shared" si="223"/>
        <v>0</v>
      </c>
      <c r="AY171" s="11">
        <f t="shared" si="223"/>
        <v>0</v>
      </c>
      <c r="AZ171" s="11">
        <f t="shared" si="223"/>
        <v>0</v>
      </c>
      <c r="BA171" s="11">
        <f t="shared" si="223"/>
        <v>0</v>
      </c>
      <c r="BB171" s="11">
        <f t="shared" si="223"/>
        <v>0</v>
      </c>
      <c r="BC171" s="11">
        <f t="shared" si="223"/>
        <v>0</v>
      </c>
      <c r="BD171" s="11">
        <f t="shared" si="223"/>
        <v>0</v>
      </c>
      <c r="BE171" s="11">
        <f t="shared" si="223"/>
        <v>0</v>
      </c>
      <c r="BF171" s="11">
        <f t="shared" si="223"/>
        <v>0</v>
      </c>
      <c r="BG171" s="11">
        <f t="shared" si="223"/>
        <v>0</v>
      </c>
      <c r="BH171" s="11">
        <f t="shared" si="223"/>
        <v>0</v>
      </c>
      <c r="BI171" s="11">
        <f t="shared" si="223"/>
        <v>0</v>
      </c>
      <c r="BJ171" s="11">
        <f t="shared" si="223"/>
        <v>0</v>
      </c>
      <c r="BK171" s="11">
        <f t="shared" si="223"/>
        <v>0</v>
      </c>
      <c r="BL171" s="11">
        <f t="shared" si="223"/>
        <v>0</v>
      </c>
      <c r="BM171" s="11">
        <f t="shared" si="223"/>
        <v>0</v>
      </c>
      <c r="BN171" s="11">
        <f t="shared" si="223"/>
        <v>0</v>
      </c>
      <c r="BO171" s="11">
        <f t="shared" si="223"/>
        <v>0</v>
      </c>
      <c r="BP171" s="11">
        <f t="shared" ref="BP171:CU171" si="224">BP$117*BP57</f>
        <v>0</v>
      </c>
      <c r="BQ171" s="11">
        <f t="shared" si="224"/>
        <v>0</v>
      </c>
      <c r="BR171" s="11">
        <f t="shared" si="224"/>
        <v>0</v>
      </c>
      <c r="BS171" s="11">
        <f t="shared" si="224"/>
        <v>0</v>
      </c>
      <c r="BT171" s="11">
        <f t="shared" si="224"/>
        <v>0</v>
      </c>
      <c r="BU171" s="11">
        <f t="shared" si="224"/>
        <v>0</v>
      </c>
      <c r="BV171" s="11">
        <f t="shared" si="224"/>
        <v>0</v>
      </c>
      <c r="BW171" s="11">
        <f t="shared" si="224"/>
        <v>0</v>
      </c>
      <c r="BX171" s="11">
        <f t="shared" si="224"/>
        <v>0</v>
      </c>
      <c r="BY171" s="11">
        <f t="shared" si="224"/>
        <v>0</v>
      </c>
      <c r="BZ171" s="11">
        <f t="shared" si="224"/>
        <v>0</v>
      </c>
      <c r="CA171" s="11">
        <f t="shared" si="224"/>
        <v>0</v>
      </c>
      <c r="CB171" s="11">
        <f t="shared" si="224"/>
        <v>0</v>
      </c>
      <c r="CC171" s="11">
        <f t="shared" si="224"/>
        <v>0</v>
      </c>
      <c r="CD171" s="11">
        <f t="shared" si="224"/>
        <v>0</v>
      </c>
      <c r="CE171" s="11">
        <f t="shared" si="224"/>
        <v>0</v>
      </c>
      <c r="CF171" s="11">
        <f t="shared" si="224"/>
        <v>0</v>
      </c>
      <c r="CG171" s="11">
        <f t="shared" si="224"/>
        <v>0</v>
      </c>
      <c r="CH171" s="11">
        <f t="shared" si="224"/>
        <v>0</v>
      </c>
      <c r="CI171" s="11">
        <f t="shared" si="224"/>
        <v>0</v>
      </c>
      <c r="CJ171" s="11">
        <f t="shared" si="224"/>
        <v>0</v>
      </c>
      <c r="CK171" s="11">
        <f t="shared" si="224"/>
        <v>0</v>
      </c>
      <c r="CL171" s="11">
        <f t="shared" si="224"/>
        <v>0</v>
      </c>
      <c r="CM171" s="11">
        <f t="shared" si="224"/>
        <v>0</v>
      </c>
      <c r="CN171" s="11">
        <f t="shared" si="224"/>
        <v>0</v>
      </c>
      <c r="CO171" s="11">
        <f t="shared" si="224"/>
        <v>0</v>
      </c>
      <c r="CP171" s="11">
        <f t="shared" si="224"/>
        <v>0</v>
      </c>
      <c r="CQ171" s="11">
        <f t="shared" si="224"/>
        <v>0</v>
      </c>
      <c r="CR171" s="11">
        <f t="shared" si="224"/>
        <v>0</v>
      </c>
      <c r="CS171" s="11">
        <f t="shared" si="224"/>
        <v>0</v>
      </c>
      <c r="CT171" s="11">
        <f t="shared" si="224"/>
        <v>0</v>
      </c>
      <c r="CU171" s="11">
        <f t="shared" si="224"/>
        <v>0</v>
      </c>
      <c r="CV171" s="11">
        <f t="shared" ref="CV171:DG171" si="225">CV$117*CV57</f>
        <v>0</v>
      </c>
      <c r="CW171" s="11">
        <f t="shared" si="225"/>
        <v>0</v>
      </c>
      <c r="CX171" s="11">
        <f t="shared" si="225"/>
        <v>0</v>
      </c>
      <c r="CY171" s="11">
        <f t="shared" si="225"/>
        <v>0</v>
      </c>
      <c r="CZ171" s="11">
        <f t="shared" si="225"/>
        <v>0</v>
      </c>
      <c r="DA171" s="11">
        <f t="shared" si="225"/>
        <v>0</v>
      </c>
      <c r="DB171" s="11">
        <f t="shared" si="225"/>
        <v>0</v>
      </c>
      <c r="DC171" s="11">
        <f t="shared" si="225"/>
        <v>0</v>
      </c>
      <c r="DD171" s="11">
        <f t="shared" si="225"/>
        <v>0</v>
      </c>
      <c r="DE171" s="11">
        <f t="shared" si="225"/>
        <v>0</v>
      </c>
      <c r="DF171" s="11">
        <f t="shared" si="225"/>
        <v>0</v>
      </c>
      <c r="DG171" s="11">
        <f t="shared" si="225"/>
        <v>0</v>
      </c>
      <c r="DH171" s="11">
        <f t="shared" si="137"/>
        <v>0</v>
      </c>
      <c r="DI171" s="240"/>
    </row>
    <row r="172" spans="2:113" x14ac:dyDescent="0.15">
      <c r="B172" s="10" t="s">
        <v>196</v>
      </c>
      <c r="C172" s="58" t="s">
        <v>936</v>
      </c>
      <c r="D172" s="11">
        <f t="shared" ref="D172:AI172" si="226">D$117*D58</f>
        <v>0</v>
      </c>
      <c r="E172" s="11">
        <f t="shared" si="226"/>
        <v>0</v>
      </c>
      <c r="F172" s="11">
        <f t="shared" si="226"/>
        <v>0</v>
      </c>
      <c r="G172" s="11">
        <f t="shared" si="226"/>
        <v>0</v>
      </c>
      <c r="H172" s="11">
        <f t="shared" si="226"/>
        <v>0</v>
      </c>
      <c r="I172" s="11">
        <f t="shared" si="226"/>
        <v>0</v>
      </c>
      <c r="J172" s="11">
        <f t="shared" si="226"/>
        <v>0</v>
      </c>
      <c r="K172" s="11">
        <f t="shared" si="226"/>
        <v>0</v>
      </c>
      <c r="L172" s="11">
        <f t="shared" si="226"/>
        <v>0</v>
      </c>
      <c r="M172" s="11">
        <f t="shared" si="226"/>
        <v>0</v>
      </c>
      <c r="N172" s="11">
        <f t="shared" si="226"/>
        <v>0</v>
      </c>
      <c r="O172" s="11">
        <f t="shared" si="226"/>
        <v>0</v>
      </c>
      <c r="P172" s="11">
        <f t="shared" si="226"/>
        <v>0</v>
      </c>
      <c r="Q172" s="11">
        <f t="shared" si="226"/>
        <v>0</v>
      </c>
      <c r="R172" s="11">
        <f t="shared" si="226"/>
        <v>0</v>
      </c>
      <c r="S172" s="11">
        <f t="shared" si="226"/>
        <v>0</v>
      </c>
      <c r="T172" s="11">
        <f t="shared" si="226"/>
        <v>0</v>
      </c>
      <c r="U172" s="11">
        <f t="shared" si="226"/>
        <v>0</v>
      </c>
      <c r="V172" s="11">
        <f t="shared" si="226"/>
        <v>0</v>
      </c>
      <c r="W172" s="11">
        <f t="shared" si="226"/>
        <v>0</v>
      </c>
      <c r="X172" s="11">
        <f t="shared" si="226"/>
        <v>0</v>
      </c>
      <c r="Y172" s="11">
        <f t="shared" si="226"/>
        <v>0</v>
      </c>
      <c r="Z172" s="11">
        <f t="shared" si="226"/>
        <v>0</v>
      </c>
      <c r="AA172" s="11">
        <f t="shared" si="226"/>
        <v>0</v>
      </c>
      <c r="AB172" s="11">
        <f t="shared" si="226"/>
        <v>0</v>
      </c>
      <c r="AC172" s="11">
        <f t="shared" si="226"/>
        <v>0</v>
      </c>
      <c r="AD172" s="11">
        <f t="shared" si="226"/>
        <v>0</v>
      </c>
      <c r="AE172" s="11">
        <f t="shared" si="226"/>
        <v>0</v>
      </c>
      <c r="AF172" s="11">
        <f t="shared" si="226"/>
        <v>0</v>
      </c>
      <c r="AG172" s="11">
        <f t="shared" si="226"/>
        <v>0</v>
      </c>
      <c r="AH172" s="11">
        <f t="shared" si="226"/>
        <v>0</v>
      </c>
      <c r="AI172" s="11">
        <f t="shared" si="226"/>
        <v>0</v>
      </c>
      <c r="AJ172" s="11">
        <f t="shared" ref="AJ172:BO172" si="227">AJ$117*AJ58</f>
        <v>0</v>
      </c>
      <c r="AK172" s="11">
        <f t="shared" si="227"/>
        <v>0</v>
      </c>
      <c r="AL172" s="11">
        <f t="shared" si="227"/>
        <v>0</v>
      </c>
      <c r="AM172" s="11">
        <f t="shared" si="227"/>
        <v>0</v>
      </c>
      <c r="AN172" s="11">
        <f t="shared" si="227"/>
        <v>0</v>
      </c>
      <c r="AO172" s="11">
        <f t="shared" si="227"/>
        <v>0</v>
      </c>
      <c r="AP172" s="11">
        <f t="shared" si="227"/>
        <v>0</v>
      </c>
      <c r="AQ172" s="11">
        <f t="shared" si="227"/>
        <v>0</v>
      </c>
      <c r="AR172" s="11">
        <f t="shared" si="227"/>
        <v>0</v>
      </c>
      <c r="AS172" s="11">
        <f t="shared" si="227"/>
        <v>0</v>
      </c>
      <c r="AT172" s="11">
        <f t="shared" si="227"/>
        <v>0</v>
      </c>
      <c r="AU172" s="11">
        <f t="shared" si="227"/>
        <v>0</v>
      </c>
      <c r="AV172" s="11">
        <f t="shared" si="227"/>
        <v>0</v>
      </c>
      <c r="AW172" s="11">
        <f t="shared" si="227"/>
        <v>0</v>
      </c>
      <c r="AX172" s="11">
        <f t="shared" si="227"/>
        <v>0</v>
      </c>
      <c r="AY172" s="11">
        <f t="shared" si="227"/>
        <v>0</v>
      </c>
      <c r="AZ172" s="11">
        <f t="shared" si="227"/>
        <v>0</v>
      </c>
      <c r="BA172" s="11">
        <f t="shared" si="227"/>
        <v>0</v>
      </c>
      <c r="BB172" s="11">
        <f t="shared" si="227"/>
        <v>0</v>
      </c>
      <c r="BC172" s="11">
        <f t="shared" si="227"/>
        <v>0</v>
      </c>
      <c r="BD172" s="11">
        <f t="shared" si="227"/>
        <v>0</v>
      </c>
      <c r="BE172" s="11">
        <f t="shared" si="227"/>
        <v>0</v>
      </c>
      <c r="BF172" s="11">
        <f t="shared" si="227"/>
        <v>0</v>
      </c>
      <c r="BG172" s="11">
        <f t="shared" si="227"/>
        <v>0</v>
      </c>
      <c r="BH172" s="11">
        <f t="shared" si="227"/>
        <v>0</v>
      </c>
      <c r="BI172" s="11">
        <f t="shared" si="227"/>
        <v>0</v>
      </c>
      <c r="BJ172" s="11">
        <f t="shared" si="227"/>
        <v>0</v>
      </c>
      <c r="BK172" s="11">
        <f t="shared" si="227"/>
        <v>0</v>
      </c>
      <c r="BL172" s="11">
        <f t="shared" si="227"/>
        <v>0</v>
      </c>
      <c r="BM172" s="11">
        <f t="shared" si="227"/>
        <v>0</v>
      </c>
      <c r="BN172" s="11">
        <f t="shared" si="227"/>
        <v>0</v>
      </c>
      <c r="BO172" s="11">
        <f t="shared" si="227"/>
        <v>0</v>
      </c>
      <c r="BP172" s="11">
        <f t="shared" ref="BP172:CU172" si="228">BP$117*BP58</f>
        <v>0</v>
      </c>
      <c r="BQ172" s="11">
        <f t="shared" si="228"/>
        <v>0</v>
      </c>
      <c r="BR172" s="11">
        <f t="shared" si="228"/>
        <v>0</v>
      </c>
      <c r="BS172" s="11">
        <f t="shared" si="228"/>
        <v>0</v>
      </c>
      <c r="BT172" s="11">
        <f t="shared" si="228"/>
        <v>0</v>
      </c>
      <c r="BU172" s="11">
        <f t="shared" si="228"/>
        <v>0</v>
      </c>
      <c r="BV172" s="11">
        <f t="shared" si="228"/>
        <v>0</v>
      </c>
      <c r="BW172" s="11">
        <f t="shared" si="228"/>
        <v>0</v>
      </c>
      <c r="BX172" s="11">
        <f t="shared" si="228"/>
        <v>0</v>
      </c>
      <c r="BY172" s="11">
        <f t="shared" si="228"/>
        <v>0</v>
      </c>
      <c r="BZ172" s="11">
        <f t="shared" si="228"/>
        <v>0</v>
      </c>
      <c r="CA172" s="11">
        <f t="shared" si="228"/>
        <v>0</v>
      </c>
      <c r="CB172" s="11">
        <f t="shared" si="228"/>
        <v>0</v>
      </c>
      <c r="CC172" s="11">
        <f t="shared" si="228"/>
        <v>0</v>
      </c>
      <c r="CD172" s="11">
        <f t="shared" si="228"/>
        <v>0</v>
      </c>
      <c r="CE172" s="11">
        <f t="shared" si="228"/>
        <v>0</v>
      </c>
      <c r="CF172" s="11">
        <f t="shared" si="228"/>
        <v>0</v>
      </c>
      <c r="CG172" s="11">
        <f t="shared" si="228"/>
        <v>0</v>
      </c>
      <c r="CH172" s="11">
        <f t="shared" si="228"/>
        <v>0</v>
      </c>
      <c r="CI172" s="11">
        <f t="shared" si="228"/>
        <v>0</v>
      </c>
      <c r="CJ172" s="11">
        <f t="shared" si="228"/>
        <v>0</v>
      </c>
      <c r="CK172" s="11">
        <f t="shared" si="228"/>
        <v>0</v>
      </c>
      <c r="CL172" s="11">
        <f t="shared" si="228"/>
        <v>0</v>
      </c>
      <c r="CM172" s="11">
        <f t="shared" si="228"/>
        <v>0</v>
      </c>
      <c r="CN172" s="11">
        <f t="shared" si="228"/>
        <v>0</v>
      </c>
      <c r="CO172" s="11">
        <f t="shared" si="228"/>
        <v>0</v>
      </c>
      <c r="CP172" s="11">
        <f t="shared" si="228"/>
        <v>0</v>
      </c>
      <c r="CQ172" s="11">
        <f t="shared" si="228"/>
        <v>0</v>
      </c>
      <c r="CR172" s="11">
        <f t="shared" si="228"/>
        <v>0</v>
      </c>
      <c r="CS172" s="11">
        <f t="shared" si="228"/>
        <v>0</v>
      </c>
      <c r="CT172" s="11">
        <f t="shared" si="228"/>
        <v>0</v>
      </c>
      <c r="CU172" s="11">
        <f t="shared" si="228"/>
        <v>0</v>
      </c>
      <c r="CV172" s="11">
        <f t="shared" ref="CV172:DG172" si="229">CV$117*CV58</f>
        <v>0</v>
      </c>
      <c r="CW172" s="11">
        <f t="shared" si="229"/>
        <v>0</v>
      </c>
      <c r="CX172" s="11">
        <f t="shared" si="229"/>
        <v>0</v>
      </c>
      <c r="CY172" s="11">
        <f t="shared" si="229"/>
        <v>0</v>
      </c>
      <c r="CZ172" s="11">
        <f t="shared" si="229"/>
        <v>0</v>
      </c>
      <c r="DA172" s="11">
        <f t="shared" si="229"/>
        <v>0</v>
      </c>
      <c r="DB172" s="11">
        <f t="shared" si="229"/>
        <v>0</v>
      </c>
      <c r="DC172" s="11">
        <f t="shared" si="229"/>
        <v>0</v>
      </c>
      <c r="DD172" s="11">
        <f t="shared" si="229"/>
        <v>0</v>
      </c>
      <c r="DE172" s="11">
        <f t="shared" si="229"/>
        <v>0</v>
      </c>
      <c r="DF172" s="11">
        <f t="shared" si="229"/>
        <v>0</v>
      </c>
      <c r="DG172" s="11">
        <f t="shared" si="229"/>
        <v>0</v>
      </c>
      <c r="DH172" s="11">
        <f t="shared" si="137"/>
        <v>0</v>
      </c>
      <c r="DI172" s="240"/>
    </row>
    <row r="173" spans="2:113" x14ac:dyDescent="0.15">
      <c r="B173" s="12" t="s">
        <v>197</v>
      </c>
      <c r="C173" s="357" t="s">
        <v>937</v>
      </c>
      <c r="D173" s="13">
        <f t="shared" ref="D173:AI173" si="230">D$117*D59</f>
        <v>0</v>
      </c>
      <c r="E173" s="13">
        <f t="shared" si="230"/>
        <v>0</v>
      </c>
      <c r="F173" s="13">
        <f t="shared" si="230"/>
        <v>0</v>
      </c>
      <c r="G173" s="13">
        <f t="shared" si="230"/>
        <v>0</v>
      </c>
      <c r="H173" s="13">
        <f t="shared" si="230"/>
        <v>0</v>
      </c>
      <c r="I173" s="13">
        <f t="shared" si="230"/>
        <v>0</v>
      </c>
      <c r="J173" s="13">
        <f t="shared" si="230"/>
        <v>0</v>
      </c>
      <c r="K173" s="13">
        <f t="shared" si="230"/>
        <v>0</v>
      </c>
      <c r="L173" s="13">
        <f t="shared" si="230"/>
        <v>0</v>
      </c>
      <c r="M173" s="13">
        <f t="shared" si="230"/>
        <v>0</v>
      </c>
      <c r="N173" s="13">
        <f t="shared" si="230"/>
        <v>0</v>
      </c>
      <c r="O173" s="13">
        <f t="shared" si="230"/>
        <v>0</v>
      </c>
      <c r="P173" s="13">
        <f t="shared" si="230"/>
        <v>0</v>
      </c>
      <c r="Q173" s="13">
        <f t="shared" si="230"/>
        <v>0</v>
      </c>
      <c r="R173" s="13">
        <f t="shared" si="230"/>
        <v>0</v>
      </c>
      <c r="S173" s="13">
        <f t="shared" si="230"/>
        <v>0</v>
      </c>
      <c r="T173" s="13">
        <f t="shared" si="230"/>
        <v>0</v>
      </c>
      <c r="U173" s="13">
        <f t="shared" si="230"/>
        <v>0</v>
      </c>
      <c r="V173" s="13">
        <f t="shared" si="230"/>
        <v>0</v>
      </c>
      <c r="W173" s="13">
        <f t="shared" si="230"/>
        <v>0</v>
      </c>
      <c r="X173" s="13">
        <f t="shared" si="230"/>
        <v>0</v>
      </c>
      <c r="Y173" s="13">
        <f t="shared" si="230"/>
        <v>0</v>
      </c>
      <c r="Z173" s="13">
        <f t="shared" si="230"/>
        <v>0</v>
      </c>
      <c r="AA173" s="13">
        <f t="shared" si="230"/>
        <v>0</v>
      </c>
      <c r="AB173" s="13">
        <f t="shared" si="230"/>
        <v>0</v>
      </c>
      <c r="AC173" s="13">
        <f t="shared" si="230"/>
        <v>0</v>
      </c>
      <c r="AD173" s="13">
        <f t="shared" si="230"/>
        <v>0</v>
      </c>
      <c r="AE173" s="13">
        <f t="shared" si="230"/>
        <v>0</v>
      </c>
      <c r="AF173" s="13">
        <f t="shared" si="230"/>
        <v>0</v>
      </c>
      <c r="AG173" s="13">
        <f t="shared" si="230"/>
        <v>0</v>
      </c>
      <c r="AH173" s="13">
        <f t="shared" si="230"/>
        <v>0</v>
      </c>
      <c r="AI173" s="13">
        <f t="shared" si="230"/>
        <v>0</v>
      </c>
      <c r="AJ173" s="13">
        <f t="shared" ref="AJ173:BO173" si="231">AJ$117*AJ59</f>
        <v>0</v>
      </c>
      <c r="AK173" s="13">
        <f t="shared" si="231"/>
        <v>0</v>
      </c>
      <c r="AL173" s="13">
        <f t="shared" si="231"/>
        <v>0</v>
      </c>
      <c r="AM173" s="13">
        <f t="shared" si="231"/>
        <v>0</v>
      </c>
      <c r="AN173" s="13">
        <f t="shared" si="231"/>
        <v>0</v>
      </c>
      <c r="AO173" s="13">
        <f t="shared" si="231"/>
        <v>0</v>
      </c>
      <c r="AP173" s="13">
        <f t="shared" si="231"/>
        <v>0</v>
      </c>
      <c r="AQ173" s="13">
        <f t="shared" si="231"/>
        <v>0</v>
      </c>
      <c r="AR173" s="13">
        <f t="shared" si="231"/>
        <v>0</v>
      </c>
      <c r="AS173" s="13">
        <f t="shared" si="231"/>
        <v>0</v>
      </c>
      <c r="AT173" s="13">
        <f t="shared" si="231"/>
        <v>0</v>
      </c>
      <c r="AU173" s="13">
        <f t="shared" si="231"/>
        <v>0</v>
      </c>
      <c r="AV173" s="13">
        <f t="shared" si="231"/>
        <v>0</v>
      </c>
      <c r="AW173" s="13">
        <f t="shared" si="231"/>
        <v>0</v>
      </c>
      <c r="AX173" s="13">
        <f t="shared" si="231"/>
        <v>0</v>
      </c>
      <c r="AY173" s="13">
        <f t="shared" si="231"/>
        <v>0</v>
      </c>
      <c r="AZ173" s="13">
        <f t="shared" si="231"/>
        <v>0</v>
      </c>
      <c r="BA173" s="13">
        <f t="shared" si="231"/>
        <v>0</v>
      </c>
      <c r="BB173" s="13">
        <f t="shared" si="231"/>
        <v>0</v>
      </c>
      <c r="BC173" s="13">
        <f t="shared" si="231"/>
        <v>0</v>
      </c>
      <c r="BD173" s="13">
        <f t="shared" si="231"/>
        <v>0</v>
      </c>
      <c r="BE173" s="13">
        <f t="shared" si="231"/>
        <v>0</v>
      </c>
      <c r="BF173" s="13">
        <f t="shared" si="231"/>
        <v>0</v>
      </c>
      <c r="BG173" s="13">
        <f t="shared" si="231"/>
        <v>0</v>
      </c>
      <c r="BH173" s="13">
        <f t="shared" si="231"/>
        <v>0</v>
      </c>
      <c r="BI173" s="13">
        <f t="shared" si="231"/>
        <v>0</v>
      </c>
      <c r="BJ173" s="13">
        <f t="shared" si="231"/>
        <v>0</v>
      </c>
      <c r="BK173" s="13">
        <f t="shared" si="231"/>
        <v>0</v>
      </c>
      <c r="BL173" s="13">
        <f t="shared" si="231"/>
        <v>0</v>
      </c>
      <c r="BM173" s="13">
        <f t="shared" si="231"/>
        <v>0</v>
      </c>
      <c r="BN173" s="13">
        <f t="shared" si="231"/>
        <v>0</v>
      </c>
      <c r="BO173" s="13">
        <f t="shared" si="231"/>
        <v>0</v>
      </c>
      <c r="BP173" s="13">
        <f t="shared" ref="BP173:CU173" si="232">BP$117*BP59</f>
        <v>0</v>
      </c>
      <c r="BQ173" s="13">
        <f t="shared" si="232"/>
        <v>0</v>
      </c>
      <c r="BR173" s="13">
        <f t="shared" si="232"/>
        <v>0</v>
      </c>
      <c r="BS173" s="13">
        <f t="shared" si="232"/>
        <v>0</v>
      </c>
      <c r="BT173" s="13">
        <f t="shared" si="232"/>
        <v>0</v>
      </c>
      <c r="BU173" s="13">
        <f t="shared" si="232"/>
        <v>0</v>
      </c>
      <c r="BV173" s="13">
        <f t="shared" si="232"/>
        <v>0</v>
      </c>
      <c r="BW173" s="13">
        <f t="shared" si="232"/>
        <v>0</v>
      </c>
      <c r="BX173" s="13">
        <f t="shared" si="232"/>
        <v>0</v>
      </c>
      <c r="BY173" s="13">
        <f t="shared" si="232"/>
        <v>0</v>
      </c>
      <c r="BZ173" s="13">
        <f t="shared" si="232"/>
        <v>0</v>
      </c>
      <c r="CA173" s="13">
        <f t="shared" si="232"/>
        <v>0</v>
      </c>
      <c r="CB173" s="13">
        <f t="shared" si="232"/>
        <v>0</v>
      </c>
      <c r="CC173" s="13">
        <f t="shared" si="232"/>
        <v>0</v>
      </c>
      <c r="CD173" s="13">
        <f t="shared" si="232"/>
        <v>0</v>
      </c>
      <c r="CE173" s="13">
        <f t="shared" si="232"/>
        <v>0</v>
      </c>
      <c r="CF173" s="13">
        <f t="shared" si="232"/>
        <v>0</v>
      </c>
      <c r="CG173" s="13">
        <f t="shared" si="232"/>
        <v>0</v>
      </c>
      <c r="CH173" s="13">
        <f t="shared" si="232"/>
        <v>0</v>
      </c>
      <c r="CI173" s="13">
        <f t="shared" si="232"/>
        <v>0</v>
      </c>
      <c r="CJ173" s="13">
        <f t="shared" si="232"/>
        <v>0</v>
      </c>
      <c r="CK173" s="13">
        <f t="shared" si="232"/>
        <v>0</v>
      </c>
      <c r="CL173" s="13">
        <f t="shared" si="232"/>
        <v>0</v>
      </c>
      <c r="CM173" s="13">
        <f t="shared" si="232"/>
        <v>0</v>
      </c>
      <c r="CN173" s="13">
        <f t="shared" si="232"/>
        <v>0</v>
      </c>
      <c r="CO173" s="13">
        <f t="shared" si="232"/>
        <v>0</v>
      </c>
      <c r="CP173" s="13">
        <f t="shared" si="232"/>
        <v>0</v>
      </c>
      <c r="CQ173" s="13">
        <f t="shared" si="232"/>
        <v>0</v>
      </c>
      <c r="CR173" s="13">
        <f t="shared" si="232"/>
        <v>0</v>
      </c>
      <c r="CS173" s="13">
        <f t="shared" si="232"/>
        <v>0</v>
      </c>
      <c r="CT173" s="13">
        <f t="shared" si="232"/>
        <v>0</v>
      </c>
      <c r="CU173" s="13">
        <f t="shared" si="232"/>
        <v>0</v>
      </c>
      <c r="CV173" s="13">
        <f t="shared" ref="CV173:DG173" si="233">CV$117*CV59</f>
        <v>0</v>
      </c>
      <c r="CW173" s="13">
        <f t="shared" si="233"/>
        <v>0</v>
      </c>
      <c r="CX173" s="13">
        <f t="shared" si="233"/>
        <v>0</v>
      </c>
      <c r="CY173" s="13">
        <f t="shared" si="233"/>
        <v>0</v>
      </c>
      <c r="CZ173" s="13">
        <f t="shared" si="233"/>
        <v>0</v>
      </c>
      <c r="DA173" s="13">
        <f t="shared" si="233"/>
        <v>0</v>
      </c>
      <c r="DB173" s="13">
        <f t="shared" si="233"/>
        <v>0</v>
      </c>
      <c r="DC173" s="13">
        <f t="shared" si="233"/>
        <v>0</v>
      </c>
      <c r="DD173" s="13">
        <f t="shared" si="233"/>
        <v>0</v>
      </c>
      <c r="DE173" s="13">
        <f t="shared" si="233"/>
        <v>0</v>
      </c>
      <c r="DF173" s="13">
        <f t="shared" si="233"/>
        <v>0</v>
      </c>
      <c r="DG173" s="13">
        <f t="shared" si="233"/>
        <v>0</v>
      </c>
      <c r="DH173" s="13">
        <f t="shared" si="137"/>
        <v>0</v>
      </c>
      <c r="DI173" s="240"/>
    </row>
    <row r="174" spans="2:113" x14ac:dyDescent="0.15">
      <c r="B174" s="10" t="s">
        <v>198</v>
      </c>
      <c r="C174" s="4" t="s">
        <v>938</v>
      </c>
      <c r="D174" s="11">
        <f t="shared" ref="D174:AI174" si="234">D$117*D60</f>
        <v>0</v>
      </c>
      <c r="E174" s="11">
        <f t="shared" si="234"/>
        <v>0</v>
      </c>
      <c r="F174" s="11">
        <f t="shared" si="234"/>
        <v>0</v>
      </c>
      <c r="G174" s="11">
        <f t="shared" si="234"/>
        <v>0</v>
      </c>
      <c r="H174" s="11">
        <f t="shared" si="234"/>
        <v>0</v>
      </c>
      <c r="I174" s="11">
        <f t="shared" si="234"/>
        <v>0</v>
      </c>
      <c r="J174" s="11">
        <f t="shared" si="234"/>
        <v>0</v>
      </c>
      <c r="K174" s="11">
        <f t="shared" si="234"/>
        <v>0</v>
      </c>
      <c r="L174" s="11">
        <f t="shared" si="234"/>
        <v>0</v>
      </c>
      <c r="M174" s="11">
        <f t="shared" si="234"/>
        <v>0</v>
      </c>
      <c r="N174" s="11">
        <f t="shared" si="234"/>
        <v>0</v>
      </c>
      <c r="O174" s="11">
        <f t="shared" si="234"/>
        <v>0</v>
      </c>
      <c r="P174" s="11">
        <f t="shared" si="234"/>
        <v>0</v>
      </c>
      <c r="Q174" s="11">
        <f t="shared" si="234"/>
        <v>0</v>
      </c>
      <c r="R174" s="11">
        <f t="shared" si="234"/>
        <v>0</v>
      </c>
      <c r="S174" s="11">
        <f t="shared" si="234"/>
        <v>0</v>
      </c>
      <c r="T174" s="11">
        <f t="shared" si="234"/>
        <v>0</v>
      </c>
      <c r="U174" s="11">
        <f t="shared" si="234"/>
        <v>0</v>
      </c>
      <c r="V174" s="11">
        <f t="shared" si="234"/>
        <v>0</v>
      </c>
      <c r="W174" s="11">
        <f t="shared" si="234"/>
        <v>0</v>
      </c>
      <c r="X174" s="11">
        <f t="shared" si="234"/>
        <v>0</v>
      </c>
      <c r="Y174" s="11">
        <f t="shared" si="234"/>
        <v>0</v>
      </c>
      <c r="Z174" s="11">
        <f t="shared" si="234"/>
        <v>0</v>
      </c>
      <c r="AA174" s="11">
        <f t="shared" si="234"/>
        <v>0</v>
      </c>
      <c r="AB174" s="11">
        <f t="shared" si="234"/>
        <v>0</v>
      </c>
      <c r="AC174" s="11">
        <f t="shared" si="234"/>
        <v>0</v>
      </c>
      <c r="AD174" s="11">
        <f t="shared" si="234"/>
        <v>0</v>
      </c>
      <c r="AE174" s="11">
        <f t="shared" si="234"/>
        <v>0</v>
      </c>
      <c r="AF174" s="11">
        <f t="shared" si="234"/>
        <v>0</v>
      </c>
      <c r="AG174" s="11">
        <f t="shared" si="234"/>
        <v>0</v>
      </c>
      <c r="AH174" s="11">
        <f t="shared" si="234"/>
        <v>0</v>
      </c>
      <c r="AI174" s="11">
        <f t="shared" si="234"/>
        <v>0</v>
      </c>
      <c r="AJ174" s="11">
        <f t="shared" ref="AJ174:BO174" si="235">AJ$117*AJ60</f>
        <v>0</v>
      </c>
      <c r="AK174" s="11">
        <f t="shared" si="235"/>
        <v>0</v>
      </c>
      <c r="AL174" s="11">
        <f t="shared" si="235"/>
        <v>0</v>
      </c>
      <c r="AM174" s="11">
        <f t="shared" si="235"/>
        <v>0</v>
      </c>
      <c r="AN174" s="11">
        <f t="shared" si="235"/>
        <v>0</v>
      </c>
      <c r="AO174" s="11">
        <f t="shared" si="235"/>
        <v>0</v>
      </c>
      <c r="AP174" s="11">
        <f t="shared" si="235"/>
        <v>0</v>
      </c>
      <c r="AQ174" s="11">
        <f t="shared" si="235"/>
        <v>0</v>
      </c>
      <c r="AR174" s="11">
        <f t="shared" si="235"/>
        <v>0</v>
      </c>
      <c r="AS174" s="11">
        <f t="shared" si="235"/>
        <v>0</v>
      </c>
      <c r="AT174" s="11">
        <f t="shared" si="235"/>
        <v>0</v>
      </c>
      <c r="AU174" s="11">
        <f t="shared" si="235"/>
        <v>0</v>
      </c>
      <c r="AV174" s="11">
        <f t="shared" si="235"/>
        <v>0</v>
      </c>
      <c r="AW174" s="11">
        <f t="shared" si="235"/>
        <v>0</v>
      </c>
      <c r="AX174" s="11">
        <f t="shared" si="235"/>
        <v>0</v>
      </c>
      <c r="AY174" s="11">
        <f t="shared" si="235"/>
        <v>0</v>
      </c>
      <c r="AZ174" s="11">
        <f t="shared" si="235"/>
        <v>0</v>
      </c>
      <c r="BA174" s="11">
        <f t="shared" si="235"/>
        <v>0</v>
      </c>
      <c r="BB174" s="11">
        <f t="shared" si="235"/>
        <v>0</v>
      </c>
      <c r="BC174" s="11">
        <f t="shared" si="235"/>
        <v>0</v>
      </c>
      <c r="BD174" s="11">
        <f t="shared" si="235"/>
        <v>0</v>
      </c>
      <c r="BE174" s="11">
        <f t="shared" si="235"/>
        <v>0</v>
      </c>
      <c r="BF174" s="11">
        <f t="shared" si="235"/>
        <v>0</v>
      </c>
      <c r="BG174" s="11">
        <f t="shared" si="235"/>
        <v>0</v>
      </c>
      <c r="BH174" s="11">
        <f t="shared" si="235"/>
        <v>0</v>
      </c>
      <c r="BI174" s="11">
        <f t="shared" si="235"/>
        <v>0</v>
      </c>
      <c r="BJ174" s="11">
        <f t="shared" si="235"/>
        <v>0</v>
      </c>
      <c r="BK174" s="11">
        <f t="shared" si="235"/>
        <v>0</v>
      </c>
      <c r="BL174" s="11">
        <f t="shared" si="235"/>
        <v>0</v>
      </c>
      <c r="BM174" s="11">
        <f t="shared" si="235"/>
        <v>0</v>
      </c>
      <c r="BN174" s="11">
        <f t="shared" si="235"/>
        <v>0</v>
      </c>
      <c r="BO174" s="11">
        <f t="shared" si="235"/>
        <v>0</v>
      </c>
      <c r="BP174" s="11">
        <f t="shared" ref="BP174:CU174" si="236">BP$117*BP60</f>
        <v>0</v>
      </c>
      <c r="BQ174" s="11">
        <f t="shared" si="236"/>
        <v>0</v>
      </c>
      <c r="BR174" s="11">
        <f t="shared" si="236"/>
        <v>0</v>
      </c>
      <c r="BS174" s="11">
        <f t="shared" si="236"/>
        <v>0</v>
      </c>
      <c r="BT174" s="11">
        <f t="shared" si="236"/>
        <v>0</v>
      </c>
      <c r="BU174" s="11">
        <f t="shared" si="236"/>
        <v>0</v>
      </c>
      <c r="BV174" s="11">
        <f t="shared" si="236"/>
        <v>0</v>
      </c>
      <c r="BW174" s="11">
        <f t="shared" si="236"/>
        <v>0</v>
      </c>
      <c r="BX174" s="11">
        <f t="shared" si="236"/>
        <v>0</v>
      </c>
      <c r="BY174" s="11">
        <f t="shared" si="236"/>
        <v>0</v>
      </c>
      <c r="BZ174" s="11">
        <f t="shared" si="236"/>
        <v>0</v>
      </c>
      <c r="CA174" s="11">
        <f t="shared" si="236"/>
        <v>0</v>
      </c>
      <c r="CB174" s="11">
        <f t="shared" si="236"/>
        <v>0</v>
      </c>
      <c r="CC174" s="11">
        <f t="shared" si="236"/>
        <v>0</v>
      </c>
      <c r="CD174" s="11">
        <f t="shared" si="236"/>
        <v>0</v>
      </c>
      <c r="CE174" s="11">
        <f t="shared" si="236"/>
        <v>0</v>
      </c>
      <c r="CF174" s="11">
        <f t="shared" si="236"/>
        <v>0</v>
      </c>
      <c r="CG174" s="11">
        <f t="shared" si="236"/>
        <v>0</v>
      </c>
      <c r="CH174" s="11">
        <f t="shared" si="236"/>
        <v>0</v>
      </c>
      <c r="CI174" s="11">
        <f t="shared" si="236"/>
        <v>0</v>
      </c>
      <c r="CJ174" s="11">
        <f t="shared" si="236"/>
        <v>0</v>
      </c>
      <c r="CK174" s="11">
        <f t="shared" si="236"/>
        <v>0</v>
      </c>
      <c r="CL174" s="11">
        <f t="shared" si="236"/>
        <v>0</v>
      </c>
      <c r="CM174" s="11">
        <f t="shared" si="236"/>
        <v>0</v>
      </c>
      <c r="CN174" s="11">
        <f t="shared" si="236"/>
        <v>0</v>
      </c>
      <c r="CO174" s="11">
        <f t="shared" si="236"/>
        <v>0</v>
      </c>
      <c r="CP174" s="11">
        <f t="shared" si="236"/>
        <v>0</v>
      </c>
      <c r="CQ174" s="11">
        <f t="shared" si="236"/>
        <v>0</v>
      </c>
      <c r="CR174" s="11">
        <f t="shared" si="236"/>
        <v>0</v>
      </c>
      <c r="CS174" s="11">
        <f t="shared" si="236"/>
        <v>0</v>
      </c>
      <c r="CT174" s="11">
        <f t="shared" si="236"/>
        <v>0</v>
      </c>
      <c r="CU174" s="11">
        <f t="shared" si="236"/>
        <v>0</v>
      </c>
      <c r="CV174" s="11">
        <f t="shared" ref="CV174:DG174" si="237">CV$117*CV60</f>
        <v>0</v>
      </c>
      <c r="CW174" s="11">
        <f t="shared" si="237"/>
        <v>0</v>
      </c>
      <c r="CX174" s="11">
        <f t="shared" si="237"/>
        <v>0</v>
      </c>
      <c r="CY174" s="11">
        <f t="shared" si="237"/>
        <v>0</v>
      </c>
      <c r="CZ174" s="11">
        <f t="shared" si="237"/>
        <v>0</v>
      </c>
      <c r="DA174" s="11">
        <f t="shared" si="237"/>
        <v>0</v>
      </c>
      <c r="DB174" s="11">
        <f t="shared" si="237"/>
        <v>0</v>
      </c>
      <c r="DC174" s="11">
        <f t="shared" si="237"/>
        <v>0</v>
      </c>
      <c r="DD174" s="11">
        <f t="shared" si="237"/>
        <v>0</v>
      </c>
      <c r="DE174" s="11">
        <f t="shared" si="237"/>
        <v>0</v>
      </c>
      <c r="DF174" s="11">
        <f t="shared" si="237"/>
        <v>0</v>
      </c>
      <c r="DG174" s="11">
        <f t="shared" si="237"/>
        <v>0</v>
      </c>
      <c r="DH174" s="11">
        <f t="shared" si="137"/>
        <v>0</v>
      </c>
      <c r="DI174" s="240"/>
    </row>
    <row r="175" spans="2:113" x14ac:dyDescent="0.15">
      <c r="B175" s="10" t="s">
        <v>199</v>
      </c>
      <c r="C175" s="4" t="s">
        <v>939</v>
      </c>
      <c r="D175" s="11">
        <f t="shared" ref="D175:AI175" si="238">D$117*D61</f>
        <v>0</v>
      </c>
      <c r="E175" s="11">
        <f t="shared" si="238"/>
        <v>0</v>
      </c>
      <c r="F175" s="11">
        <f t="shared" si="238"/>
        <v>0</v>
      </c>
      <c r="G175" s="11">
        <f t="shared" si="238"/>
        <v>0</v>
      </c>
      <c r="H175" s="11">
        <f t="shared" si="238"/>
        <v>0</v>
      </c>
      <c r="I175" s="11">
        <f t="shared" si="238"/>
        <v>0</v>
      </c>
      <c r="J175" s="11">
        <f t="shared" si="238"/>
        <v>0</v>
      </c>
      <c r="K175" s="11">
        <f t="shared" si="238"/>
        <v>0</v>
      </c>
      <c r="L175" s="11">
        <f t="shared" si="238"/>
        <v>0</v>
      </c>
      <c r="M175" s="11">
        <f t="shared" si="238"/>
        <v>0</v>
      </c>
      <c r="N175" s="11">
        <f t="shared" si="238"/>
        <v>0</v>
      </c>
      <c r="O175" s="11">
        <f t="shared" si="238"/>
        <v>0</v>
      </c>
      <c r="P175" s="11">
        <f t="shared" si="238"/>
        <v>0</v>
      </c>
      <c r="Q175" s="11">
        <f t="shared" si="238"/>
        <v>0</v>
      </c>
      <c r="R175" s="11">
        <f t="shared" si="238"/>
        <v>0</v>
      </c>
      <c r="S175" s="11">
        <f t="shared" si="238"/>
        <v>0</v>
      </c>
      <c r="T175" s="11">
        <f t="shared" si="238"/>
        <v>0</v>
      </c>
      <c r="U175" s="11">
        <f t="shared" si="238"/>
        <v>0</v>
      </c>
      <c r="V175" s="11">
        <f t="shared" si="238"/>
        <v>0</v>
      </c>
      <c r="W175" s="11">
        <f t="shared" si="238"/>
        <v>0</v>
      </c>
      <c r="X175" s="11">
        <f t="shared" si="238"/>
        <v>0</v>
      </c>
      <c r="Y175" s="11">
        <f t="shared" si="238"/>
        <v>0</v>
      </c>
      <c r="Z175" s="11">
        <f t="shared" si="238"/>
        <v>0</v>
      </c>
      <c r="AA175" s="11">
        <f t="shared" si="238"/>
        <v>0</v>
      </c>
      <c r="AB175" s="11">
        <f t="shared" si="238"/>
        <v>0</v>
      </c>
      <c r="AC175" s="11">
        <f t="shared" si="238"/>
        <v>0</v>
      </c>
      <c r="AD175" s="11">
        <f t="shared" si="238"/>
        <v>0</v>
      </c>
      <c r="AE175" s="11">
        <f t="shared" si="238"/>
        <v>0</v>
      </c>
      <c r="AF175" s="11">
        <f t="shared" si="238"/>
        <v>0</v>
      </c>
      <c r="AG175" s="11">
        <f t="shared" si="238"/>
        <v>0</v>
      </c>
      <c r="AH175" s="11">
        <f t="shared" si="238"/>
        <v>0</v>
      </c>
      <c r="AI175" s="11">
        <f t="shared" si="238"/>
        <v>0</v>
      </c>
      <c r="AJ175" s="11">
        <f t="shared" ref="AJ175:BO175" si="239">AJ$117*AJ61</f>
        <v>0</v>
      </c>
      <c r="AK175" s="11">
        <f t="shared" si="239"/>
        <v>0</v>
      </c>
      <c r="AL175" s="11">
        <f t="shared" si="239"/>
        <v>0</v>
      </c>
      <c r="AM175" s="11">
        <f t="shared" si="239"/>
        <v>0</v>
      </c>
      <c r="AN175" s="11">
        <f t="shared" si="239"/>
        <v>0</v>
      </c>
      <c r="AO175" s="11">
        <f t="shared" si="239"/>
        <v>0</v>
      </c>
      <c r="AP175" s="11">
        <f t="shared" si="239"/>
        <v>0</v>
      </c>
      <c r="AQ175" s="11">
        <f t="shared" si="239"/>
        <v>0</v>
      </c>
      <c r="AR175" s="11">
        <f t="shared" si="239"/>
        <v>0</v>
      </c>
      <c r="AS175" s="11">
        <f t="shared" si="239"/>
        <v>0</v>
      </c>
      <c r="AT175" s="11">
        <f t="shared" si="239"/>
        <v>0</v>
      </c>
      <c r="AU175" s="11">
        <f t="shared" si="239"/>
        <v>0</v>
      </c>
      <c r="AV175" s="11">
        <f t="shared" si="239"/>
        <v>0</v>
      </c>
      <c r="AW175" s="11">
        <f t="shared" si="239"/>
        <v>0</v>
      </c>
      <c r="AX175" s="11">
        <f t="shared" si="239"/>
        <v>0</v>
      </c>
      <c r="AY175" s="11">
        <f t="shared" si="239"/>
        <v>0</v>
      </c>
      <c r="AZ175" s="11">
        <f t="shared" si="239"/>
        <v>0</v>
      </c>
      <c r="BA175" s="11">
        <f t="shared" si="239"/>
        <v>0</v>
      </c>
      <c r="BB175" s="11">
        <f t="shared" si="239"/>
        <v>0</v>
      </c>
      <c r="BC175" s="11">
        <f t="shared" si="239"/>
        <v>0</v>
      </c>
      <c r="BD175" s="11">
        <f t="shared" si="239"/>
        <v>0</v>
      </c>
      <c r="BE175" s="11">
        <f t="shared" si="239"/>
        <v>0</v>
      </c>
      <c r="BF175" s="11">
        <f t="shared" si="239"/>
        <v>0</v>
      </c>
      <c r="BG175" s="11">
        <f t="shared" si="239"/>
        <v>0</v>
      </c>
      <c r="BH175" s="11">
        <f t="shared" si="239"/>
        <v>0</v>
      </c>
      <c r="BI175" s="11">
        <f t="shared" si="239"/>
        <v>0</v>
      </c>
      <c r="BJ175" s="11">
        <f t="shared" si="239"/>
        <v>0</v>
      </c>
      <c r="BK175" s="11">
        <f t="shared" si="239"/>
        <v>0</v>
      </c>
      <c r="BL175" s="11">
        <f t="shared" si="239"/>
        <v>0</v>
      </c>
      <c r="BM175" s="11">
        <f t="shared" si="239"/>
        <v>0</v>
      </c>
      <c r="BN175" s="11">
        <f t="shared" si="239"/>
        <v>0</v>
      </c>
      <c r="BO175" s="11">
        <f t="shared" si="239"/>
        <v>0</v>
      </c>
      <c r="BP175" s="11">
        <f t="shared" ref="BP175:CU175" si="240">BP$117*BP61</f>
        <v>0</v>
      </c>
      <c r="BQ175" s="11">
        <f t="shared" si="240"/>
        <v>0</v>
      </c>
      <c r="BR175" s="11">
        <f t="shared" si="240"/>
        <v>0</v>
      </c>
      <c r="BS175" s="11">
        <f t="shared" si="240"/>
        <v>0</v>
      </c>
      <c r="BT175" s="11">
        <f t="shared" si="240"/>
        <v>0</v>
      </c>
      <c r="BU175" s="11">
        <f t="shared" si="240"/>
        <v>0</v>
      </c>
      <c r="BV175" s="11">
        <f t="shared" si="240"/>
        <v>0</v>
      </c>
      <c r="BW175" s="11">
        <f t="shared" si="240"/>
        <v>0</v>
      </c>
      <c r="BX175" s="11">
        <f t="shared" si="240"/>
        <v>0</v>
      </c>
      <c r="BY175" s="11">
        <f t="shared" si="240"/>
        <v>0</v>
      </c>
      <c r="BZ175" s="11">
        <f t="shared" si="240"/>
        <v>0</v>
      </c>
      <c r="CA175" s="11">
        <f t="shared" si="240"/>
        <v>0</v>
      </c>
      <c r="CB175" s="11">
        <f t="shared" si="240"/>
        <v>0</v>
      </c>
      <c r="CC175" s="11">
        <f t="shared" si="240"/>
        <v>0</v>
      </c>
      <c r="CD175" s="11">
        <f t="shared" si="240"/>
        <v>0</v>
      </c>
      <c r="CE175" s="11">
        <f t="shared" si="240"/>
        <v>0</v>
      </c>
      <c r="CF175" s="11">
        <f t="shared" si="240"/>
        <v>0</v>
      </c>
      <c r="CG175" s="11">
        <f t="shared" si="240"/>
        <v>0</v>
      </c>
      <c r="CH175" s="11">
        <f t="shared" si="240"/>
        <v>0</v>
      </c>
      <c r="CI175" s="11">
        <f t="shared" si="240"/>
        <v>0</v>
      </c>
      <c r="CJ175" s="11">
        <f t="shared" si="240"/>
        <v>0</v>
      </c>
      <c r="CK175" s="11">
        <f t="shared" si="240"/>
        <v>0</v>
      </c>
      <c r="CL175" s="11">
        <f t="shared" si="240"/>
        <v>0</v>
      </c>
      <c r="CM175" s="11">
        <f t="shared" si="240"/>
        <v>0</v>
      </c>
      <c r="CN175" s="11">
        <f t="shared" si="240"/>
        <v>0</v>
      </c>
      <c r="CO175" s="11">
        <f t="shared" si="240"/>
        <v>0</v>
      </c>
      <c r="CP175" s="11">
        <f t="shared" si="240"/>
        <v>0</v>
      </c>
      <c r="CQ175" s="11">
        <f t="shared" si="240"/>
        <v>0</v>
      </c>
      <c r="CR175" s="11">
        <f t="shared" si="240"/>
        <v>0</v>
      </c>
      <c r="CS175" s="11">
        <f t="shared" si="240"/>
        <v>0</v>
      </c>
      <c r="CT175" s="11">
        <f t="shared" si="240"/>
        <v>0</v>
      </c>
      <c r="CU175" s="11">
        <f t="shared" si="240"/>
        <v>0</v>
      </c>
      <c r="CV175" s="11">
        <f t="shared" ref="CV175:DG175" si="241">CV$117*CV61</f>
        <v>0</v>
      </c>
      <c r="CW175" s="11">
        <f t="shared" si="241"/>
        <v>0</v>
      </c>
      <c r="CX175" s="11">
        <f t="shared" si="241"/>
        <v>0</v>
      </c>
      <c r="CY175" s="11">
        <f t="shared" si="241"/>
        <v>0</v>
      </c>
      <c r="CZ175" s="11">
        <f t="shared" si="241"/>
        <v>0</v>
      </c>
      <c r="DA175" s="11">
        <f t="shared" si="241"/>
        <v>0</v>
      </c>
      <c r="DB175" s="11">
        <f t="shared" si="241"/>
        <v>0</v>
      </c>
      <c r="DC175" s="11">
        <f t="shared" si="241"/>
        <v>0</v>
      </c>
      <c r="DD175" s="11">
        <f t="shared" si="241"/>
        <v>0</v>
      </c>
      <c r="DE175" s="11">
        <f t="shared" si="241"/>
        <v>0</v>
      </c>
      <c r="DF175" s="11">
        <f t="shared" si="241"/>
        <v>0</v>
      </c>
      <c r="DG175" s="11">
        <f t="shared" si="241"/>
        <v>0</v>
      </c>
      <c r="DH175" s="11">
        <f t="shared" si="137"/>
        <v>0</v>
      </c>
      <c r="DI175" s="240"/>
    </row>
    <row r="176" spans="2:113" x14ac:dyDescent="0.15">
      <c r="B176" s="10" t="s">
        <v>200</v>
      </c>
      <c r="C176" s="4" t="s">
        <v>940</v>
      </c>
      <c r="D176" s="11">
        <f t="shared" ref="D176:AI176" si="242">D$117*D62</f>
        <v>0</v>
      </c>
      <c r="E176" s="11">
        <f t="shared" si="242"/>
        <v>0</v>
      </c>
      <c r="F176" s="11">
        <f t="shared" si="242"/>
        <v>0</v>
      </c>
      <c r="G176" s="11">
        <f t="shared" si="242"/>
        <v>0</v>
      </c>
      <c r="H176" s="11">
        <f t="shared" si="242"/>
        <v>0</v>
      </c>
      <c r="I176" s="11">
        <f t="shared" si="242"/>
        <v>0</v>
      </c>
      <c r="J176" s="11">
        <f t="shared" si="242"/>
        <v>0</v>
      </c>
      <c r="K176" s="11">
        <f t="shared" si="242"/>
        <v>0</v>
      </c>
      <c r="L176" s="11">
        <f t="shared" si="242"/>
        <v>0</v>
      </c>
      <c r="M176" s="11">
        <f t="shared" si="242"/>
        <v>0</v>
      </c>
      <c r="N176" s="11">
        <f t="shared" si="242"/>
        <v>0</v>
      </c>
      <c r="O176" s="11">
        <f t="shared" si="242"/>
        <v>0</v>
      </c>
      <c r="P176" s="11">
        <f t="shared" si="242"/>
        <v>0</v>
      </c>
      <c r="Q176" s="11">
        <f t="shared" si="242"/>
        <v>0</v>
      </c>
      <c r="R176" s="11">
        <f t="shared" si="242"/>
        <v>0</v>
      </c>
      <c r="S176" s="11">
        <f t="shared" si="242"/>
        <v>0</v>
      </c>
      <c r="T176" s="11">
        <f t="shared" si="242"/>
        <v>0</v>
      </c>
      <c r="U176" s="11">
        <f t="shared" si="242"/>
        <v>0</v>
      </c>
      <c r="V176" s="11">
        <f t="shared" si="242"/>
        <v>0</v>
      </c>
      <c r="W176" s="11">
        <f t="shared" si="242"/>
        <v>0</v>
      </c>
      <c r="X176" s="11">
        <f t="shared" si="242"/>
        <v>0</v>
      </c>
      <c r="Y176" s="11">
        <f t="shared" si="242"/>
        <v>0</v>
      </c>
      <c r="Z176" s="11">
        <f t="shared" si="242"/>
        <v>0</v>
      </c>
      <c r="AA176" s="11">
        <f t="shared" si="242"/>
        <v>0</v>
      </c>
      <c r="AB176" s="11">
        <f t="shared" si="242"/>
        <v>0</v>
      </c>
      <c r="AC176" s="11">
        <f t="shared" si="242"/>
        <v>0</v>
      </c>
      <c r="AD176" s="11">
        <f t="shared" si="242"/>
        <v>0</v>
      </c>
      <c r="AE176" s="11">
        <f t="shared" si="242"/>
        <v>0</v>
      </c>
      <c r="AF176" s="11">
        <f t="shared" si="242"/>
        <v>0</v>
      </c>
      <c r="AG176" s="11">
        <f t="shared" si="242"/>
        <v>0</v>
      </c>
      <c r="AH176" s="11">
        <f t="shared" si="242"/>
        <v>0</v>
      </c>
      <c r="AI176" s="11">
        <f t="shared" si="242"/>
        <v>0</v>
      </c>
      <c r="AJ176" s="11">
        <f t="shared" ref="AJ176:BO176" si="243">AJ$117*AJ62</f>
        <v>0</v>
      </c>
      <c r="AK176" s="11">
        <f t="shared" si="243"/>
        <v>0</v>
      </c>
      <c r="AL176" s="11">
        <f t="shared" si="243"/>
        <v>0</v>
      </c>
      <c r="AM176" s="11">
        <f t="shared" si="243"/>
        <v>0</v>
      </c>
      <c r="AN176" s="11">
        <f t="shared" si="243"/>
        <v>0</v>
      </c>
      <c r="AO176" s="11">
        <f t="shared" si="243"/>
        <v>0</v>
      </c>
      <c r="AP176" s="11">
        <f t="shared" si="243"/>
        <v>0</v>
      </c>
      <c r="AQ176" s="11">
        <f t="shared" si="243"/>
        <v>0</v>
      </c>
      <c r="AR176" s="11">
        <f t="shared" si="243"/>
        <v>0</v>
      </c>
      <c r="AS176" s="11">
        <f t="shared" si="243"/>
        <v>0</v>
      </c>
      <c r="AT176" s="11">
        <f t="shared" si="243"/>
        <v>0</v>
      </c>
      <c r="AU176" s="11">
        <f t="shared" si="243"/>
        <v>0</v>
      </c>
      <c r="AV176" s="11">
        <f t="shared" si="243"/>
        <v>0</v>
      </c>
      <c r="AW176" s="11">
        <f t="shared" si="243"/>
        <v>0</v>
      </c>
      <c r="AX176" s="11">
        <f t="shared" si="243"/>
        <v>0</v>
      </c>
      <c r="AY176" s="11">
        <f t="shared" si="243"/>
        <v>0</v>
      </c>
      <c r="AZ176" s="11">
        <f t="shared" si="243"/>
        <v>0</v>
      </c>
      <c r="BA176" s="11">
        <f t="shared" si="243"/>
        <v>0</v>
      </c>
      <c r="BB176" s="11">
        <f t="shared" si="243"/>
        <v>0</v>
      </c>
      <c r="BC176" s="11">
        <f t="shared" si="243"/>
        <v>0</v>
      </c>
      <c r="BD176" s="11">
        <f t="shared" si="243"/>
        <v>0</v>
      </c>
      <c r="BE176" s="11">
        <f t="shared" si="243"/>
        <v>0</v>
      </c>
      <c r="BF176" s="11">
        <f t="shared" si="243"/>
        <v>0</v>
      </c>
      <c r="BG176" s="11">
        <f t="shared" si="243"/>
        <v>0</v>
      </c>
      <c r="BH176" s="11">
        <f t="shared" si="243"/>
        <v>0</v>
      </c>
      <c r="BI176" s="11">
        <f t="shared" si="243"/>
        <v>0</v>
      </c>
      <c r="BJ176" s="11">
        <f t="shared" si="243"/>
        <v>0</v>
      </c>
      <c r="BK176" s="11">
        <f t="shared" si="243"/>
        <v>0</v>
      </c>
      <c r="BL176" s="11">
        <f t="shared" si="243"/>
        <v>0</v>
      </c>
      <c r="BM176" s="11">
        <f t="shared" si="243"/>
        <v>0</v>
      </c>
      <c r="BN176" s="11">
        <f t="shared" si="243"/>
        <v>0</v>
      </c>
      <c r="BO176" s="11">
        <f t="shared" si="243"/>
        <v>0</v>
      </c>
      <c r="BP176" s="11">
        <f t="shared" ref="BP176:CU176" si="244">BP$117*BP62</f>
        <v>0</v>
      </c>
      <c r="BQ176" s="11">
        <f t="shared" si="244"/>
        <v>0</v>
      </c>
      <c r="BR176" s="11">
        <f t="shared" si="244"/>
        <v>0</v>
      </c>
      <c r="BS176" s="11">
        <f t="shared" si="244"/>
        <v>0</v>
      </c>
      <c r="BT176" s="11">
        <f t="shared" si="244"/>
        <v>0</v>
      </c>
      <c r="BU176" s="11">
        <f t="shared" si="244"/>
        <v>0</v>
      </c>
      <c r="BV176" s="11">
        <f t="shared" si="244"/>
        <v>0</v>
      </c>
      <c r="BW176" s="11">
        <f t="shared" si="244"/>
        <v>0</v>
      </c>
      <c r="BX176" s="11">
        <f t="shared" si="244"/>
        <v>0</v>
      </c>
      <c r="BY176" s="11">
        <f t="shared" si="244"/>
        <v>0</v>
      </c>
      <c r="BZ176" s="11">
        <f t="shared" si="244"/>
        <v>0</v>
      </c>
      <c r="CA176" s="11">
        <f t="shared" si="244"/>
        <v>0</v>
      </c>
      <c r="CB176" s="11">
        <f t="shared" si="244"/>
        <v>0</v>
      </c>
      <c r="CC176" s="11">
        <f t="shared" si="244"/>
        <v>0</v>
      </c>
      <c r="CD176" s="11">
        <f t="shared" si="244"/>
        <v>0</v>
      </c>
      <c r="CE176" s="11">
        <f t="shared" si="244"/>
        <v>0</v>
      </c>
      <c r="CF176" s="11">
        <f t="shared" si="244"/>
        <v>0</v>
      </c>
      <c r="CG176" s="11">
        <f t="shared" si="244"/>
        <v>0</v>
      </c>
      <c r="CH176" s="11">
        <f t="shared" si="244"/>
        <v>0</v>
      </c>
      <c r="CI176" s="11">
        <f t="shared" si="244"/>
        <v>0</v>
      </c>
      <c r="CJ176" s="11">
        <f t="shared" si="244"/>
        <v>0</v>
      </c>
      <c r="CK176" s="11">
        <f t="shared" si="244"/>
        <v>0</v>
      </c>
      <c r="CL176" s="11">
        <f t="shared" si="244"/>
        <v>0</v>
      </c>
      <c r="CM176" s="11">
        <f t="shared" si="244"/>
        <v>0</v>
      </c>
      <c r="CN176" s="11">
        <f t="shared" si="244"/>
        <v>0</v>
      </c>
      <c r="CO176" s="11">
        <f t="shared" si="244"/>
        <v>0</v>
      </c>
      <c r="CP176" s="11">
        <f t="shared" si="244"/>
        <v>0</v>
      </c>
      <c r="CQ176" s="11">
        <f t="shared" si="244"/>
        <v>0</v>
      </c>
      <c r="CR176" s="11">
        <f t="shared" si="244"/>
        <v>0</v>
      </c>
      <c r="CS176" s="11">
        <f t="shared" si="244"/>
        <v>0</v>
      </c>
      <c r="CT176" s="11">
        <f t="shared" si="244"/>
        <v>0</v>
      </c>
      <c r="CU176" s="11">
        <f t="shared" si="244"/>
        <v>0</v>
      </c>
      <c r="CV176" s="11">
        <f t="shared" ref="CV176:DG176" si="245">CV$117*CV62</f>
        <v>0</v>
      </c>
      <c r="CW176" s="11">
        <f t="shared" si="245"/>
        <v>0</v>
      </c>
      <c r="CX176" s="11">
        <f t="shared" si="245"/>
        <v>0</v>
      </c>
      <c r="CY176" s="11">
        <f t="shared" si="245"/>
        <v>0</v>
      </c>
      <c r="CZ176" s="11">
        <f t="shared" si="245"/>
        <v>0</v>
      </c>
      <c r="DA176" s="11">
        <f t="shared" si="245"/>
        <v>0</v>
      </c>
      <c r="DB176" s="11">
        <f t="shared" si="245"/>
        <v>0</v>
      </c>
      <c r="DC176" s="11">
        <f t="shared" si="245"/>
        <v>0</v>
      </c>
      <c r="DD176" s="11">
        <f t="shared" si="245"/>
        <v>0</v>
      </c>
      <c r="DE176" s="11">
        <f t="shared" si="245"/>
        <v>0</v>
      </c>
      <c r="DF176" s="11">
        <f t="shared" si="245"/>
        <v>0</v>
      </c>
      <c r="DG176" s="11">
        <f t="shared" si="245"/>
        <v>0</v>
      </c>
      <c r="DH176" s="11">
        <f t="shared" si="137"/>
        <v>0</v>
      </c>
      <c r="DI176" s="240"/>
    </row>
    <row r="177" spans="2:113" x14ac:dyDescent="0.15">
      <c r="B177" s="674" t="s">
        <v>201</v>
      </c>
      <c r="C177" s="675" t="s">
        <v>941</v>
      </c>
      <c r="D177" s="539">
        <f t="shared" ref="D177:AI177" si="246">D$117*D63</f>
        <v>0</v>
      </c>
      <c r="E177" s="539">
        <f t="shared" si="246"/>
        <v>0</v>
      </c>
      <c r="F177" s="539">
        <f t="shared" si="246"/>
        <v>0</v>
      </c>
      <c r="G177" s="539">
        <f t="shared" si="246"/>
        <v>0</v>
      </c>
      <c r="H177" s="539">
        <f t="shared" si="246"/>
        <v>0</v>
      </c>
      <c r="I177" s="539">
        <f t="shared" si="246"/>
        <v>0</v>
      </c>
      <c r="J177" s="539">
        <f t="shared" si="246"/>
        <v>0</v>
      </c>
      <c r="K177" s="539">
        <f t="shared" si="246"/>
        <v>0</v>
      </c>
      <c r="L177" s="539">
        <f t="shared" si="246"/>
        <v>0</v>
      </c>
      <c r="M177" s="539">
        <f t="shared" si="246"/>
        <v>0</v>
      </c>
      <c r="N177" s="539">
        <f t="shared" si="246"/>
        <v>0</v>
      </c>
      <c r="O177" s="539">
        <f t="shared" si="246"/>
        <v>0</v>
      </c>
      <c r="P177" s="539">
        <f t="shared" si="246"/>
        <v>0</v>
      </c>
      <c r="Q177" s="539">
        <f t="shared" si="246"/>
        <v>0</v>
      </c>
      <c r="R177" s="539">
        <f t="shared" si="246"/>
        <v>0</v>
      </c>
      <c r="S177" s="539">
        <f t="shared" si="246"/>
        <v>0</v>
      </c>
      <c r="T177" s="539">
        <f t="shared" si="246"/>
        <v>0</v>
      </c>
      <c r="U177" s="539">
        <f t="shared" si="246"/>
        <v>0</v>
      </c>
      <c r="V177" s="539">
        <f t="shared" si="246"/>
        <v>0</v>
      </c>
      <c r="W177" s="539">
        <f t="shared" si="246"/>
        <v>0</v>
      </c>
      <c r="X177" s="539">
        <f t="shared" si="246"/>
        <v>0</v>
      </c>
      <c r="Y177" s="539">
        <f t="shared" si="246"/>
        <v>0</v>
      </c>
      <c r="Z177" s="539">
        <f t="shared" si="246"/>
        <v>0</v>
      </c>
      <c r="AA177" s="539">
        <f t="shared" si="246"/>
        <v>0</v>
      </c>
      <c r="AB177" s="539">
        <f t="shared" si="246"/>
        <v>0</v>
      </c>
      <c r="AC177" s="539">
        <f t="shared" si="246"/>
        <v>0</v>
      </c>
      <c r="AD177" s="539">
        <f t="shared" si="246"/>
        <v>0</v>
      </c>
      <c r="AE177" s="539">
        <f t="shared" si="246"/>
        <v>0</v>
      </c>
      <c r="AF177" s="539">
        <f t="shared" si="246"/>
        <v>0</v>
      </c>
      <c r="AG177" s="539">
        <f t="shared" si="246"/>
        <v>0</v>
      </c>
      <c r="AH177" s="539">
        <f t="shared" si="246"/>
        <v>0</v>
      </c>
      <c r="AI177" s="539">
        <f t="shared" si="246"/>
        <v>0</v>
      </c>
      <c r="AJ177" s="539">
        <f t="shared" ref="AJ177:BO177" si="247">AJ$117*AJ63</f>
        <v>0</v>
      </c>
      <c r="AK177" s="539">
        <f t="shared" si="247"/>
        <v>0</v>
      </c>
      <c r="AL177" s="539">
        <f t="shared" si="247"/>
        <v>0</v>
      </c>
      <c r="AM177" s="539">
        <f t="shared" si="247"/>
        <v>0</v>
      </c>
      <c r="AN177" s="539">
        <f t="shared" si="247"/>
        <v>0</v>
      </c>
      <c r="AO177" s="539">
        <f t="shared" si="247"/>
        <v>0</v>
      </c>
      <c r="AP177" s="539">
        <f t="shared" si="247"/>
        <v>0</v>
      </c>
      <c r="AQ177" s="539">
        <f t="shared" si="247"/>
        <v>0</v>
      </c>
      <c r="AR177" s="539">
        <f t="shared" si="247"/>
        <v>0</v>
      </c>
      <c r="AS177" s="539">
        <f t="shared" si="247"/>
        <v>0</v>
      </c>
      <c r="AT177" s="539">
        <f t="shared" si="247"/>
        <v>0</v>
      </c>
      <c r="AU177" s="539">
        <f t="shared" si="247"/>
        <v>0</v>
      </c>
      <c r="AV177" s="539">
        <f t="shared" si="247"/>
        <v>0</v>
      </c>
      <c r="AW177" s="539">
        <f t="shared" si="247"/>
        <v>0</v>
      </c>
      <c r="AX177" s="539">
        <f t="shared" si="247"/>
        <v>0</v>
      </c>
      <c r="AY177" s="539">
        <f t="shared" si="247"/>
        <v>0</v>
      </c>
      <c r="AZ177" s="539">
        <f t="shared" si="247"/>
        <v>0</v>
      </c>
      <c r="BA177" s="539">
        <f t="shared" si="247"/>
        <v>0</v>
      </c>
      <c r="BB177" s="539">
        <f t="shared" si="247"/>
        <v>0</v>
      </c>
      <c r="BC177" s="539">
        <f t="shared" si="247"/>
        <v>0</v>
      </c>
      <c r="BD177" s="539">
        <f t="shared" si="247"/>
        <v>0</v>
      </c>
      <c r="BE177" s="539">
        <f t="shared" si="247"/>
        <v>0</v>
      </c>
      <c r="BF177" s="539">
        <f t="shared" si="247"/>
        <v>0</v>
      </c>
      <c r="BG177" s="539">
        <f t="shared" si="247"/>
        <v>0</v>
      </c>
      <c r="BH177" s="539">
        <f t="shared" si="247"/>
        <v>0</v>
      </c>
      <c r="BI177" s="539">
        <f t="shared" si="247"/>
        <v>0</v>
      </c>
      <c r="BJ177" s="539">
        <f t="shared" si="247"/>
        <v>0</v>
      </c>
      <c r="BK177" s="539">
        <f t="shared" si="247"/>
        <v>0</v>
      </c>
      <c r="BL177" s="539">
        <f t="shared" si="247"/>
        <v>0</v>
      </c>
      <c r="BM177" s="539">
        <f t="shared" si="247"/>
        <v>0</v>
      </c>
      <c r="BN177" s="539">
        <f t="shared" si="247"/>
        <v>0</v>
      </c>
      <c r="BO177" s="539">
        <f t="shared" si="247"/>
        <v>0</v>
      </c>
      <c r="BP177" s="539">
        <f t="shared" ref="BP177:CU177" si="248">BP$117*BP63</f>
        <v>0</v>
      </c>
      <c r="BQ177" s="539">
        <f t="shared" si="248"/>
        <v>0</v>
      </c>
      <c r="BR177" s="539">
        <f t="shared" si="248"/>
        <v>0</v>
      </c>
      <c r="BS177" s="539">
        <f t="shared" si="248"/>
        <v>0</v>
      </c>
      <c r="BT177" s="539">
        <f t="shared" si="248"/>
        <v>0</v>
      </c>
      <c r="BU177" s="539">
        <f t="shared" si="248"/>
        <v>0</v>
      </c>
      <c r="BV177" s="539">
        <f t="shared" si="248"/>
        <v>0</v>
      </c>
      <c r="BW177" s="539">
        <f t="shared" si="248"/>
        <v>0</v>
      </c>
      <c r="BX177" s="539">
        <f t="shared" si="248"/>
        <v>0</v>
      </c>
      <c r="BY177" s="539">
        <f t="shared" si="248"/>
        <v>0</v>
      </c>
      <c r="BZ177" s="539">
        <f t="shared" si="248"/>
        <v>0</v>
      </c>
      <c r="CA177" s="539">
        <f t="shared" si="248"/>
        <v>0</v>
      </c>
      <c r="CB177" s="539">
        <f t="shared" si="248"/>
        <v>0</v>
      </c>
      <c r="CC177" s="539">
        <f t="shared" si="248"/>
        <v>0</v>
      </c>
      <c r="CD177" s="539">
        <f t="shared" si="248"/>
        <v>0</v>
      </c>
      <c r="CE177" s="539">
        <f t="shared" si="248"/>
        <v>0</v>
      </c>
      <c r="CF177" s="539">
        <f t="shared" si="248"/>
        <v>0</v>
      </c>
      <c r="CG177" s="539">
        <f t="shared" si="248"/>
        <v>0</v>
      </c>
      <c r="CH177" s="539">
        <f t="shared" si="248"/>
        <v>0</v>
      </c>
      <c r="CI177" s="539">
        <f t="shared" si="248"/>
        <v>0</v>
      </c>
      <c r="CJ177" s="539">
        <f t="shared" si="248"/>
        <v>0</v>
      </c>
      <c r="CK177" s="539">
        <f t="shared" si="248"/>
        <v>0</v>
      </c>
      <c r="CL177" s="539">
        <f t="shared" si="248"/>
        <v>0</v>
      </c>
      <c r="CM177" s="539">
        <f t="shared" si="248"/>
        <v>0</v>
      </c>
      <c r="CN177" s="539">
        <f t="shared" si="248"/>
        <v>0</v>
      </c>
      <c r="CO177" s="539">
        <f t="shared" si="248"/>
        <v>0</v>
      </c>
      <c r="CP177" s="539">
        <f t="shared" si="248"/>
        <v>0</v>
      </c>
      <c r="CQ177" s="539">
        <f t="shared" si="248"/>
        <v>0</v>
      </c>
      <c r="CR177" s="539">
        <f t="shared" si="248"/>
        <v>0</v>
      </c>
      <c r="CS177" s="539">
        <f t="shared" si="248"/>
        <v>0</v>
      </c>
      <c r="CT177" s="539">
        <f t="shared" si="248"/>
        <v>0</v>
      </c>
      <c r="CU177" s="539">
        <f t="shared" si="248"/>
        <v>0</v>
      </c>
      <c r="CV177" s="539">
        <f t="shared" ref="CV177:DG177" si="249">CV$117*CV63</f>
        <v>0</v>
      </c>
      <c r="CW177" s="539">
        <f t="shared" si="249"/>
        <v>0</v>
      </c>
      <c r="CX177" s="539">
        <f t="shared" si="249"/>
        <v>0</v>
      </c>
      <c r="CY177" s="539">
        <f t="shared" si="249"/>
        <v>0</v>
      </c>
      <c r="CZ177" s="539">
        <f t="shared" si="249"/>
        <v>0</v>
      </c>
      <c r="DA177" s="539">
        <f t="shared" si="249"/>
        <v>0</v>
      </c>
      <c r="DB177" s="539">
        <f t="shared" si="249"/>
        <v>0</v>
      </c>
      <c r="DC177" s="539">
        <f t="shared" si="249"/>
        <v>0</v>
      </c>
      <c r="DD177" s="539">
        <f t="shared" si="249"/>
        <v>0</v>
      </c>
      <c r="DE177" s="539">
        <f t="shared" si="249"/>
        <v>0</v>
      </c>
      <c r="DF177" s="539">
        <f t="shared" si="249"/>
        <v>0</v>
      </c>
      <c r="DG177" s="539">
        <f t="shared" si="249"/>
        <v>0</v>
      </c>
      <c r="DH177" s="539">
        <f t="shared" si="137"/>
        <v>0</v>
      </c>
      <c r="DI177" s="240"/>
    </row>
    <row r="178" spans="2:113" x14ac:dyDescent="0.15">
      <c r="B178" s="10" t="s">
        <v>202</v>
      </c>
      <c r="C178" s="4" t="s">
        <v>942</v>
      </c>
      <c r="D178" s="11">
        <f t="shared" ref="D178:AI178" si="250">D$117*D64</f>
        <v>0</v>
      </c>
      <c r="E178" s="11">
        <f t="shared" si="250"/>
        <v>0</v>
      </c>
      <c r="F178" s="11">
        <f t="shared" si="250"/>
        <v>0</v>
      </c>
      <c r="G178" s="11">
        <f t="shared" si="250"/>
        <v>0</v>
      </c>
      <c r="H178" s="11">
        <f t="shared" si="250"/>
        <v>0</v>
      </c>
      <c r="I178" s="11">
        <f t="shared" si="250"/>
        <v>0</v>
      </c>
      <c r="J178" s="11">
        <f t="shared" si="250"/>
        <v>0</v>
      </c>
      <c r="K178" s="11">
        <f t="shared" si="250"/>
        <v>0</v>
      </c>
      <c r="L178" s="11">
        <f t="shared" si="250"/>
        <v>0</v>
      </c>
      <c r="M178" s="11">
        <f t="shared" si="250"/>
        <v>0</v>
      </c>
      <c r="N178" s="11">
        <f t="shared" si="250"/>
        <v>0</v>
      </c>
      <c r="O178" s="11">
        <f t="shared" si="250"/>
        <v>0</v>
      </c>
      <c r="P178" s="11">
        <f t="shared" si="250"/>
        <v>0</v>
      </c>
      <c r="Q178" s="11">
        <f t="shared" si="250"/>
        <v>0</v>
      </c>
      <c r="R178" s="11">
        <f t="shared" si="250"/>
        <v>0</v>
      </c>
      <c r="S178" s="11">
        <f t="shared" si="250"/>
        <v>0</v>
      </c>
      <c r="T178" s="11">
        <f t="shared" si="250"/>
        <v>0</v>
      </c>
      <c r="U178" s="11">
        <f t="shared" si="250"/>
        <v>0</v>
      </c>
      <c r="V178" s="11">
        <f t="shared" si="250"/>
        <v>0</v>
      </c>
      <c r="W178" s="11">
        <f t="shared" si="250"/>
        <v>0</v>
      </c>
      <c r="X178" s="11">
        <f t="shared" si="250"/>
        <v>0</v>
      </c>
      <c r="Y178" s="11">
        <f t="shared" si="250"/>
        <v>0</v>
      </c>
      <c r="Z178" s="11">
        <f t="shared" si="250"/>
        <v>0</v>
      </c>
      <c r="AA178" s="11">
        <f t="shared" si="250"/>
        <v>0</v>
      </c>
      <c r="AB178" s="11">
        <f t="shared" si="250"/>
        <v>0</v>
      </c>
      <c r="AC178" s="11">
        <f t="shared" si="250"/>
        <v>0</v>
      </c>
      <c r="AD178" s="11">
        <f t="shared" si="250"/>
        <v>0</v>
      </c>
      <c r="AE178" s="11">
        <f t="shared" si="250"/>
        <v>0</v>
      </c>
      <c r="AF178" s="11">
        <f t="shared" si="250"/>
        <v>0</v>
      </c>
      <c r="AG178" s="11">
        <f t="shared" si="250"/>
        <v>0</v>
      </c>
      <c r="AH178" s="11">
        <f t="shared" si="250"/>
        <v>0</v>
      </c>
      <c r="AI178" s="11">
        <f t="shared" si="250"/>
        <v>0</v>
      </c>
      <c r="AJ178" s="11">
        <f t="shared" ref="AJ178:BO178" si="251">AJ$117*AJ64</f>
        <v>0</v>
      </c>
      <c r="AK178" s="11">
        <f t="shared" si="251"/>
        <v>0</v>
      </c>
      <c r="AL178" s="11">
        <f t="shared" si="251"/>
        <v>0</v>
      </c>
      <c r="AM178" s="11">
        <f t="shared" si="251"/>
        <v>0</v>
      </c>
      <c r="AN178" s="11">
        <f t="shared" si="251"/>
        <v>0</v>
      </c>
      <c r="AO178" s="11">
        <f t="shared" si="251"/>
        <v>0</v>
      </c>
      <c r="AP178" s="11">
        <f t="shared" si="251"/>
        <v>0</v>
      </c>
      <c r="AQ178" s="11">
        <f t="shared" si="251"/>
        <v>0</v>
      </c>
      <c r="AR178" s="11">
        <f t="shared" si="251"/>
        <v>0</v>
      </c>
      <c r="AS178" s="11">
        <f t="shared" si="251"/>
        <v>0</v>
      </c>
      <c r="AT178" s="11">
        <f t="shared" si="251"/>
        <v>0</v>
      </c>
      <c r="AU178" s="11">
        <f t="shared" si="251"/>
        <v>0</v>
      </c>
      <c r="AV178" s="11">
        <f t="shared" si="251"/>
        <v>0</v>
      </c>
      <c r="AW178" s="11">
        <f t="shared" si="251"/>
        <v>0</v>
      </c>
      <c r="AX178" s="11">
        <f t="shared" si="251"/>
        <v>0</v>
      </c>
      <c r="AY178" s="11">
        <f t="shared" si="251"/>
        <v>0</v>
      </c>
      <c r="AZ178" s="11">
        <f t="shared" si="251"/>
        <v>0</v>
      </c>
      <c r="BA178" s="11">
        <f t="shared" si="251"/>
        <v>0</v>
      </c>
      <c r="BB178" s="11">
        <f t="shared" si="251"/>
        <v>0</v>
      </c>
      <c r="BC178" s="11">
        <f t="shared" si="251"/>
        <v>0</v>
      </c>
      <c r="BD178" s="11">
        <f t="shared" si="251"/>
        <v>0</v>
      </c>
      <c r="BE178" s="11">
        <f t="shared" si="251"/>
        <v>0</v>
      </c>
      <c r="BF178" s="11">
        <f t="shared" si="251"/>
        <v>0</v>
      </c>
      <c r="BG178" s="11">
        <f t="shared" si="251"/>
        <v>0</v>
      </c>
      <c r="BH178" s="11">
        <f t="shared" si="251"/>
        <v>0</v>
      </c>
      <c r="BI178" s="11">
        <f t="shared" si="251"/>
        <v>0</v>
      </c>
      <c r="BJ178" s="11">
        <f t="shared" si="251"/>
        <v>0</v>
      </c>
      <c r="BK178" s="11">
        <f t="shared" si="251"/>
        <v>0</v>
      </c>
      <c r="BL178" s="11">
        <f t="shared" si="251"/>
        <v>0</v>
      </c>
      <c r="BM178" s="11">
        <f t="shared" si="251"/>
        <v>0</v>
      </c>
      <c r="BN178" s="11">
        <f t="shared" si="251"/>
        <v>0</v>
      </c>
      <c r="BO178" s="11">
        <f t="shared" si="251"/>
        <v>0</v>
      </c>
      <c r="BP178" s="11">
        <f t="shared" ref="BP178:CU178" si="252">BP$117*BP64</f>
        <v>0</v>
      </c>
      <c r="BQ178" s="11">
        <f t="shared" si="252"/>
        <v>0</v>
      </c>
      <c r="BR178" s="11">
        <f t="shared" si="252"/>
        <v>0</v>
      </c>
      <c r="BS178" s="11">
        <f t="shared" si="252"/>
        <v>0</v>
      </c>
      <c r="BT178" s="11">
        <f t="shared" si="252"/>
        <v>0</v>
      </c>
      <c r="BU178" s="11">
        <f t="shared" si="252"/>
        <v>0</v>
      </c>
      <c r="BV178" s="11">
        <f t="shared" si="252"/>
        <v>0</v>
      </c>
      <c r="BW178" s="11">
        <f t="shared" si="252"/>
        <v>0</v>
      </c>
      <c r="BX178" s="11">
        <f t="shared" si="252"/>
        <v>0</v>
      </c>
      <c r="BY178" s="11">
        <f t="shared" si="252"/>
        <v>0</v>
      </c>
      <c r="BZ178" s="11">
        <f t="shared" si="252"/>
        <v>0</v>
      </c>
      <c r="CA178" s="11">
        <f t="shared" si="252"/>
        <v>0</v>
      </c>
      <c r="CB178" s="11">
        <f t="shared" si="252"/>
        <v>0</v>
      </c>
      <c r="CC178" s="11">
        <f t="shared" si="252"/>
        <v>0</v>
      </c>
      <c r="CD178" s="11">
        <f t="shared" si="252"/>
        <v>0</v>
      </c>
      <c r="CE178" s="11">
        <f t="shared" si="252"/>
        <v>0</v>
      </c>
      <c r="CF178" s="11">
        <f t="shared" si="252"/>
        <v>0</v>
      </c>
      <c r="CG178" s="11">
        <f t="shared" si="252"/>
        <v>0</v>
      </c>
      <c r="CH178" s="11">
        <f t="shared" si="252"/>
        <v>0</v>
      </c>
      <c r="CI178" s="11">
        <f t="shared" si="252"/>
        <v>0</v>
      </c>
      <c r="CJ178" s="11">
        <f t="shared" si="252"/>
        <v>0</v>
      </c>
      <c r="CK178" s="11">
        <f t="shared" si="252"/>
        <v>0</v>
      </c>
      <c r="CL178" s="11">
        <f t="shared" si="252"/>
        <v>0</v>
      </c>
      <c r="CM178" s="11">
        <f t="shared" si="252"/>
        <v>0</v>
      </c>
      <c r="CN178" s="11">
        <f t="shared" si="252"/>
        <v>0</v>
      </c>
      <c r="CO178" s="11">
        <f t="shared" si="252"/>
        <v>0</v>
      </c>
      <c r="CP178" s="11">
        <f t="shared" si="252"/>
        <v>0</v>
      </c>
      <c r="CQ178" s="11">
        <f t="shared" si="252"/>
        <v>0</v>
      </c>
      <c r="CR178" s="11">
        <f t="shared" si="252"/>
        <v>0</v>
      </c>
      <c r="CS178" s="11">
        <f t="shared" si="252"/>
        <v>0</v>
      </c>
      <c r="CT178" s="11">
        <f t="shared" si="252"/>
        <v>0</v>
      </c>
      <c r="CU178" s="11">
        <f t="shared" si="252"/>
        <v>0</v>
      </c>
      <c r="CV178" s="11">
        <f t="shared" ref="CV178:DG178" si="253">CV$117*CV64</f>
        <v>0</v>
      </c>
      <c r="CW178" s="11">
        <f t="shared" si="253"/>
        <v>0</v>
      </c>
      <c r="CX178" s="11">
        <f t="shared" si="253"/>
        <v>0</v>
      </c>
      <c r="CY178" s="11">
        <f t="shared" si="253"/>
        <v>0</v>
      </c>
      <c r="CZ178" s="11">
        <f t="shared" si="253"/>
        <v>0</v>
      </c>
      <c r="DA178" s="11">
        <f t="shared" si="253"/>
        <v>0</v>
      </c>
      <c r="DB178" s="11">
        <f t="shared" si="253"/>
        <v>0</v>
      </c>
      <c r="DC178" s="11">
        <f t="shared" si="253"/>
        <v>0</v>
      </c>
      <c r="DD178" s="11">
        <f t="shared" si="253"/>
        <v>0</v>
      </c>
      <c r="DE178" s="11">
        <f t="shared" si="253"/>
        <v>0</v>
      </c>
      <c r="DF178" s="11">
        <f t="shared" si="253"/>
        <v>0</v>
      </c>
      <c r="DG178" s="11">
        <f t="shared" si="253"/>
        <v>0</v>
      </c>
      <c r="DH178" s="11">
        <f t="shared" si="137"/>
        <v>0</v>
      </c>
      <c r="DI178" s="240"/>
    </row>
    <row r="179" spans="2:113" x14ac:dyDescent="0.15">
      <c r="B179" s="10" t="s">
        <v>203</v>
      </c>
      <c r="C179" s="4" t="s">
        <v>943</v>
      </c>
      <c r="D179" s="11">
        <f t="shared" ref="D179:AI179" si="254">D$117*D65</f>
        <v>0</v>
      </c>
      <c r="E179" s="11">
        <f t="shared" si="254"/>
        <v>0</v>
      </c>
      <c r="F179" s="11">
        <f t="shared" si="254"/>
        <v>0</v>
      </c>
      <c r="G179" s="11">
        <f t="shared" si="254"/>
        <v>0</v>
      </c>
      <c r="H179" s="11">
        <f t="shared" si="254"/>
        <v>0</v>
      </c>
      <c r="I179" s="11">
        <f t="shared" si="254"/>
        <v>0</v>
      </c>
      <c r="J179" s="11">
        <f t="shared" si="254"/>
        <v>0</v>
      </c>
      <c r="K179" s="11">
        <f t="shared" si="254"/>
        <v>0</v>
      </c>
      <c r="L179" s="11">
        <f t="shared" si="254"/>
        <v>0</v>
      </c>
      <c r="M179" s="11">
        <f t="shared" si="254"/>
        <v>0</v>
      </c>
      <c r="N179" s="11">
        <f t="shared" si="254"/>
        <v>0</v>
      </c>
      <c r="O179" s="11">
        <f t="shared" si="254"/>
        <v>0</v>
      </c>
      <c r="P179" s="11">
        <f t="shared" si="254"/>
        <v>0</v>
      </c>
      <c r="Q179" s="11">
        <f t="shared" si="254"/>
        <v>0</v>
      </c>
      <c r="R179" s="11">
        <f t="shared" si="254"/>
        <v>0</v>
      </c>
      <c r="S179" s="11">
        <f t="shared" si="254"/>
        <v>0</v>
      </c>
      <c r="T179" s="11">
        <f t="shared" si="254"/>
        <v>0</v>
      </c>
      <c r="U179" s="11">
        <f t="shared" si="254"/>
        <v>0</v>
      </c>
      <c r="V179" s="11">
        <f t="shared" si="254"/>
        <v>0</v>
      </c>
      <c r="W179" s="11">
        <f t="shared" si="254"/>
        <v>0</v>
      </c>
      <c r="X179" s="11">
        <f t="shared" si="254"/>
        <v>0</v>
      </c>
      <c r="Y179" s="11">
        <f t="shared" si="254"/>
        <v>0</v>
      </c>
      <c r="Z179" s="11">
        <f t="shared" si="254"/>
        <v>0</v>
      </c>
      <c r="AA179" s="11">
        <f t="shared" si="254"/>
        <v>0</v>
      </c>
      <c r="AB179" s="11">
        <f t="shared" si="254"/>
        <v>0</v>
      </c>
      <c r="AC179" s="11">
        <f t="shared" si="254"/>
        <v>0</v>
      </c>
      <c r="AD179" s="11">
        <f t="shared" si="254"/>
        <v>0</v>
      </c>
      <c r="AE179" s="11">
        <f t="shared" si="254"/>
        <v>0</v>
      </c>
      <c r="AF179" s="11">
        <f t="shared" si="254"/>
        <v>0</v>
      </c>
      <c r="AG179" s="11">
        <f t="shared" si="254"/>
        <v>0</v>
      </c>
      <c r="AH179" s="11">
        <f t="shared" si="254"/>
        <v>0</v>
      </c>
      <c r="AI179" s="11">
        <f t="shared" si="254"/>
        <v>0</v>
      </c>
      <c r="AJ179" s="11">
        <f t="shared" ref="AJ179:BO179" si="255">AJ$117*AJ65</f>
        <v>0</v>
      </c>
      <c r="AK179" s="11">
        <f t="shared" si="255"/>
        <v>0</v>
      </c>
      <c r="AL179" s="11">
        <f t="shared" si="255"/>
        <v>0</v>
      </c>
      <c r="AM179" s="11">
        <f t="shared" si="255"/>
        <v>0</v>
      </c>
      <c r="AN179" s="11">
        <f t="shared" si="255"/>
        <v>0</v>
      </c>
      <c r="AO179" s="11">
        <f t="shared" si="255"/>
        <v>0</v>
      </c>
      <c r="AP179" s="11">
        <f t="shared" si="255"/>
        <v>0</v>
      </c>
      <c r="AQ179" s="11">
        <f t="shared" si="255"/>
        <v>0</v>
      </c>
      <c r="AR179" s="11">
        <f t="shared" si="255"/>
        <v>0</v>
      </c>
      <c r="AS179" s="11">
        <f t="shared" si="255"/>
        <v>0</v>
      </c>
      <c r="AT179" s="11">
        <f t="shared" si="255"/>
        <v>0</v>
      </c>
      <c r="AU179" s="11">
        <f t="shared" si="255"/>
        <v>0</v>
      </c>
      <c r="AV179" s="11">
        <f t="shared" si="255"/>
        <v>0</v>
      </c>
      <c r="AW179" s="11">
        <f t="shared" si="255"/>
        <v>0</v>
      </c>
      <c r="AX179" s="11">
        <f t="shared" si="255"/>
        <v>0</v>
      </c>
      <c r="AY179" s="11">
        <f t="shared" si="255"/>
        <v>0</v>
      </c>
      <c r="AZ179" s="11">
        <f t="shared" si="255"/>
        <v>0</v>
      </c>
      <c r="BA179" s="11">
        <f t="shared" si="255"/>
        <v>0</v>
      </c>
      <c r="BB179" s="11">
        <f t="shared" si="255"/>
        <v>0</v>
      </c>
      <c r="BC179" s="11">
        <f t="shared" si="255"/>
        <v>0</v>
      </c>
      <c r="BD179" s="11">
        <f t="shared" si="255"/>
        <v>0</v>
      </c>
      <c r="BE179" s="11">
        <f t="shared" si="255"/>
        <v>0</v>
      </c>
      <c r="BF179" s="11">
        <f t="shared" si="255"/>
        <v>0</v>
      </c>
      <c r="BG179" s="11">
        <f t="shared" si="255"/>
        <v>0</v>
      </c>
      <c r="BH179" s="11">
        <f t="shared" si="255"/>
        <v>0</v>
      </c>
      <c r="BI179" s="11">
        <f t="shared" si="255"/>
        <v>0</v>
      </c>
      <c r="BJ179" s="11">
        <f t="shared" si="255"/>
        <v>0</v>
      </c>
      <c r="BK179" s="11">
        <f t="shared" si="255"/>
        <v>0</v>
      </c>
      <c r="BL179" s="11">
        <f t="shared" si="255"/>
        <v>0</v>
      </c>
      <c r="BM179" s="11">
        <f t="shared" si="255"/>
        <v>0</v>
      </c>
      <c r="BN179" s="11">
        <f t="shared" si="255"/>
        <v>0</v>
      </c>
      <c r="BO179" s="11">
        <f t="shared" si="255"/>
        <v>0</v>
      </c>
      <c r="BP179" s="11">
        <f t="shared" ref="BP179:CU179" si="256">BP$117*BP65</f>
        <v>0</v>
      </c>
      <c r="BQ179" s="11">
        <f t="shared" si="256"/>
        <v>0</v>
      </c>
      <c r="BR179" s="11">
        <f t="shared" si="256"/>
        <v>0</v>
      </c>
      <c r="BS179" s="11">
        <f t="shared" si="256"/>
        <v>0</v>
      </c>
      <c r="BT179" s="11">
        <f t="shared" si="256"/>
        <v>0</v>
      </c>
      <c r="BU179" s="11">
        <f t="shared" si="256"/>
        <v>0</v>
      </c>
      <c r="BV179" s="11">
        <f t="shared" si="256"/>
        <v>0</v>
      </c>
      <c r="BW179" s="11">
        <f t="shared" si="256"/>
        <v>0</v>
      </c>
      <c r="BX179" s="11">
        <f t="shared" si="256"/>
        <v>0</v>
      </c>
      <c r="BY179" s="11">
        <f t="shared" si="256"/>
        <v>0</v>
      </c>
      <c r="BZ179" s="11">
        <f t="shared" si="256"/>
        <v>0</v>
      </c>
      <c r="CA179" s="11">
        <f t="shared" si="256"/>
        <v>0</v>
      </c>
      <c r="CB179" s="11">
        <f t="shared" si="256"/>
        <v>0</v>
      </c>
      <c r="CC179" s="11">
        <f t="shared" si="256"/>
        <v>0</v>
      </c>
      <c r="CD179" s="11">
        <f t="shared" si="256"/>
        <v>0</v>
      </c>
      <c r="CE179" s="11">
        <f t="shared" si="256"/>
        <v>0</v>
      </c>
      <c r="CF179" s="11">
        <f t="shared" si="256"/>
        <v>0</v>
      </c>
      <c r="CG179" s="11">
        <f t="shared" si="256"/>
        <v>0</v>
      </c>
      <c r="CH179" s="11">
        <f t="shared" si="256"/>
        <v>0</v>
      </c>
      <c r="CI179" s="11">
        <f t="shared" si="256"/>
        <v>0</v>
      </c>
      <c r="CJ179" s="11">
        <f t="shared" si="256"/>
        <v>0</v>
      </c>
      <c r="CK179" s="11">
        <f t="shared" si="256"/>
        <v>0</v>
      </c>
      <c r="CL179" s="11">
        <f t="shared" si="256"/>
        <v>0</v>
      </c>
      <c r="CM179" s="11">
        <f t="shared" si="256"/>
        <v>0</v>
      </c>
      <c r="CN179" s="11">
        <f t="shared" si="256"/>
        <v>0</v>
      </c>
      <c r="CO179" s="11">
        <f t="shared" si="256"/>
        <v>0</v>
      </c>
      <c r="CP179" s="11">
        <f t="shared" si="256"/>
        <v>0</v>
      </c>
      <c r="CQ179" s="11">
        <f t="shared" si="256"/>
        <v>0</v>
      </c>
      <c r="CR179" s="11">
        <f t="shared" si="256"/>
        <v>0</v>
      </c>
      <c r="CS179" s="11">
        <f t="shared" si="256"/>
        <v>0</v>
      </c>
      <c r="CT179" s="11">
        <f t="shared" si="256"/>
        <v>0</v>
      </c>
      <c r="CU179" s="11">
        <f t="shared" si="256"/>
        <v>0</v>
      </c>
      <c r="CV179" s="11">
        <f t="shared" ref="CV179:DG179" si="257">CV$117*CV65</f>
        <v>0</v>
      </c>
      <c r="CW179" s="11">
        <f t="shared" si="257"/>
        <v>0</v>
      </c>
      <c r="CX179" s="11">
        <f t="shared" si="257"/>
        <v>0</v>
      </c>
      <c r="CY179" s="11">
        <f t="shared" si="257"/>
        <v>0</v>
      </c>
      <c r="CZ179" s="11">
        <f t="shared" si="257"/>
        <v>0</v>
      </c>
      <c r="DA179" s="11">
        <f t="shared" si="257"/>
        <v>0</v>
      </c>
      <c r="DB179" s="11">
        <f t="shared" si="257"/>
        <v>0</v>
      </c>
      <c r="DC179" s="11">
        <f t="shared" si="257"/>
        <v>0</v>
      </c>
      <c r="DD179" s="11">
        <f t="shared" si="257"/>
        <v>0</v>
      </c>
      <c r="DE179" s="11">
        <f t="shared" si="257"/>
        <v>0</v>
      </c>
      <c r="DF179" s="11">
        <f t="shared" si="257"/>
        <v>0</v>
      </c>
      <c r="DG179" s="11">
        <f t="shared" si="257"/>
        <v>0</v>
      </c>
      <c r="DH179" s="11">
        <f t="shared" si="137"/>
        <v>0</v>
      </c>
      <c r="DI179" s="240"/>
    </row>
    <row r="180" spans="2:113" x14ac:dyDescent="0.15">
      <c r="B180" s="10" t="s">
        <v>204</v>
      </c>
      <c r="C180" s="4" t="s">
        <v>944</v>
      </c>
      <c r="D180" s="11">
        <f t="shared" ref="D180:AI180" si="258">D$117*D66</f>
        <v>0</v>
      </c>
      <c r="E180" s="11">
        <f t="shared" si="258"/>
        <v>0</v>
      </c>
      <c r="F180" s="11">
        <f t="shared" si="258"/>
        <v>0</v>
      </c>
      <c r="G180" s="11">
        <f t="shared" si="258"/>
        <v>0</v>
      </c>
      <c r="H180" s="11">
        <f t="shared" si="258"/>
        <v>0</v>
      </c>
      <c r="I180" s="11">
        <f t="shared" si="258"/>
        <v>0</v>
      </c>
      <c r="J180" s="11">
        <f t="shared" si="258"/>
        <v>0</v>
      </c>
      <c r="K180" s="11">
        <f t="shared" si="258"/>
        <v>0</v>
      </c>
      <c r="L180" s="11">
        <f t="shared" si="258"/>
        <v>0</v>
      </c>
      <c r="M180" s="11">
        <f t="shared" si="258"/>
        <v>0</v>
      </c>
      <c r="N180" s="11">
        <f t="shared" si="258"/>
        <v>0</v>
      </c>
      <c r="O180" s="11">
        <f t="shared" si="258"/>
        <v>0</v>
      </c>
      <c r="P180" s="11">
        <f t="shared" si="258"/>
        <v>0</v>
      </c>
      <c r="Q180" s="11">
        <f t="shared" si="258"/>
        <v>0</v>
      </c>
      <c r="R180" s="11">
        <f t="shared" si="258"/>
        <v>0</v>
      </c>
      <c r="S180" s="11">
        <f t="shared" si="258"/>
        <v>0</v>
      </c>
      <c r="T180" s="11">
        <f t="shared" si="258"/>
        <v>0</v>
      </c>
      <c r="U180" s="11">
        <f t="shared" si="258"/>
        <v>0</v>
      </c>
      <c r="V180" s="11">
        <f t="shared" si="258"/>
        <v>0</v>
      </c>
      <c r="W180" s="11">
        <f t="shared" si="258"/>
        <v>0</v>
      </c>
      <c r="X180" s="11">
        <f t="shared" si="258"/>
        <v>0</v>
      </c>
      <c r="Y180" s="11">
        <f t="shared" si="258"/>
        <v>0</v>
      </c>
      <c r="Z180" s="11">
        <f t="shared" si="258"/>
        <v>0</v>
      </c>
      <c r="AA180" s="11">
        <f t="shared" si="258"/>
        <v>0</v>
      </c>
      <c r="AB180" s="11">
        <f t="shared" si="258"/>
        <v>0</v>
      </c>
      <c r="AC180" s="11">
        <f t="shared" si="258"/>
        <v>0</v>
      </c>
      <c r="AD180" s="11">
        <f t="shared" si="258"/>
        <v>0</v>
      </c>
      <c r="AE180" s="11">
        <f t="shared" si="258"/>
        <v>0</v>
      </c>
      <c r="AF180" s="11">
        <f t="shared" si="258"/>
        <v>0</v>
      </c>
      <c r="AG180" s="11">
        <f t="shared" si="258"/>
        <v>0</v>
      </c>
      <c r="AH180" s="11">
        <f t="shared" si="258"/>
        <v>0</v>
      </c>
      <c r="AI180" s="11">
        <f t="shared" si="258"/>
        <v>0</v>
      </c>
      <c r="AJ180" s="11">
        <f t="shared" ref="AJ180:BO180" si="259">AJ$117*AJ66</f>
        <v>0</v>
      </c>
      <c r="AK180" s="11">
        <f t="shared" si="259"/>
        <v>0</v>
      </c>
      <c r="AL180" s="11">
        <f t="shared" si="259"/>
        <v>0</v>
      </c>
      <c r="AM180" s="11">
        <f t="shared" si="259"/>
        <v>0</v>
      </c>
      <c r="AN180" s="11">
        <f t="shared" si="259"/>
        <v>0</v>
      </c>
      <c r="AO180" s="11">
        <f t="shared" si="259"/>
        <v>0</v>
      </c>
      <c r="AP180" s="11">
        <f t="shared" si="259"/>
        <v>0</v>
      </c>
      <c r="AQ180" s="11">
        <f t="shared" si="259"/>
        <v>0</v>
      </c>
      <c r="AR180" s="11">
        <f t="shared" si="259"/>
        <v>0</v>
      </c>
      <c r="AS180" s="11">
        <f t="shared" si="259"/>
        <v>0</v>
      </c>
      <c r="AT180" s="11">
        <f t="shared" si="259"/>
        <v>0</v>
      </c>
      <c r="AU180" s="11">
        <f t="shared" si="259"/>
        <v>0</v>
      </c>
      <c r="AV180" s="11">
        <f t="shared" si="259"/>
        <v>0</v>
      </c>
      <c r="AW180" s="11">
        <f t="shared" si="259"/>
        <v>0</v>
      </c>
      <c r="AX180" s="11">
        <f t="shared" si="259"/>
        <v>0</v>
      </c>
      <c r="AY180" s="11">
        <f t="shared" si="259"/>
        <v>0</v>
      </c>
      <c r="AZ180" s="11">
        <f t="shared" si="259"/>
        <v>0</v>
      </c>
      <c r="BA180" s="11">
        <f t="shared" si="259"/>
        <v>0</v>
      </c>
      <c r="BB180" s="11">
        <f t="shared" si="259"/>
        <v>0</v>
      </c>
      <c r="BC180" s="11">
        <f t="shared" si="259"/>
        <v>0</v>
      </c>
      <c r="BD180" s="11">
        <f t="shared" si="259"/>
        <v>0</v>
      </c>
      <c r="BE180" s="11">
        <f t="shared" si="259"/>
        <v>0</v>
      </c>
      <c r="BF180" s="11">
        <f t="shared" si="259"/>
        <v>0</v>
      </c>
      <c r="BG180" s="11">
        <f t="shared" si="259"/>
        <v>0</v>
      </c>
      <c r="BH180" s="11">
        <f t="shared" si="259"/>
        <v>0</v>
      </c>
      <c r="BI180" s="11">
        <f t="shared" si="259"/>
        <v>0</v>
      </c>
      <c r="BJ180" s="11">
        <f t="shared" si="259"/>
        <v>0</v>
      </c>
      <c r="BK180" s="11">
        <f t="shared" si="259"/>
        <v>0</v>
      </c>
      <c r="BL180" s="11">
        <f t="shared" si="259"/>
        <v>0</v>
      </c>
      <c r="BM180" s="11">
        <f t="shared" si="259"/>
        <v>0</v>
      </c>
      <c r="BN180" s="11">
        <f t="shared" si="259"/>
        <v>0</v>
      </c>
      <c r="BO180" s="11">
        <f t="shared" si="259"/>
        <v>0</v>
      </c>
      <c r="BP180" s="11">
        <f t="shared" ref="BP180:CU180" si="260">BP$117*BP66</f>
        <v>0</v>
      </c>
      <c r="BQ180" s="11">
        <f t="shared" si="260"/>
        <v>0</v>
      </c>
      <c r="BR180" s="11">
        <f t="shared" si="260"/>
        <v>0</v>
      </c>
      <c r="BS180" s="11">
        <f t="shared" si="260"/>
        <v>0</v>
      </c>
      <c r="BT180" s="11">
        <f t="shared" si="260"/>
        <v>0</v>
      </c>
      <c r="BU180" s="11">
        <f t="shared" si="260"/>
        <v>0</v>
      </c>
      <c r="BV180" s="11">
        <f t="shared" si="260"/>
        <v>0</v>
      </c>
      <c r="BW180" s="11">
        <f t="shared" si="260"/>
        <v>0</v>
      </c>
      <c r="BX180" s="11">
        <f t="shared" si="260"/>
        <v>0</v>
      </c>
      <c r="BY180" s="11">
        <f t="shared" si="260"/>
        <v>0</v>
      </c>
      <c r="BZ180" s="11">
        <f t="shared" si="260"/>
        <v>0</v>
      </c>
      <c r="CA180" s="11">
        <f t="shared" si="260"/>
        <v>0</v>
      </c>
      <c r="CB180" s="11">
        <f t="shared" si="260"/>
        <v>0</v>
      </c>
      <c r="CC180" s="11">
        <f t="shared" si="260"/>
        <v>0</v>
      </c>
      <c r="CD180" s="11">
        <f t="shared" si="260"/>
        <v>0</v>
      </c>
      <c r="CE180" s="11">
        <f t="shared" si="260"/>
        <v>0</v>
      </c>
      <c r="CF180" s="11">
        <f t="shared" si="260"/>
        <v>0</v>
      </c>
      <c r="CG180" s="11">
        <f t="shared" si="260"/>
        <v>0</v>
      </c>
      <c r="CH180" s="11">
        <f t="shared" si="260"/>
        <v>0</v>
      </c>
      <c r="CI180" s="11">
        <f t="shared" si="260"/>
        <v>0</v>
      </c>
      <c r="CJ180" s="11">
        <f t="shared" si="260"/>
        <v>0</v>
      </c>
      <c r="CK180" s="11">
        <f t="shared" si="260"/>
        <v>0</v>
      </c>
      <c r="CL180" s="11">
        <f t="shared" si="260"/>
        <v>0</v>
      </c>
      <c r="CM180" s="11">
        <f t="shared" si="260"/>
        <v>0</v>
      </c>
      <c r="CN180" s="11">
        <f t="shared" si="260"/>
        <v>0</v>
      </c>
      <c r="CO180" s="11">
        <f t="shared" si="260"/>
        <v>0</v>
      </c>
      <c r="CP180" s="11">
        <f t="shared" si="260"/>
        <v>0</v>
      </c>
      <c r="CQ180" s="11">
        <f t="shared" si="260"/>
        <v>0</v>
      </c>
      <c r="CR180" s="11">
        <f t="shared" si="260"/>
        <v>0</v>
      </c>
      <c r="CS180" s="11">
        <f t="shared" si="260"/>
        <v>0</v>
      </c>
      <c r="CT180" s="11">
        <f t="shared" si="260"/>
        <v>0</v>
      </c>
      <c r="CU180" s="11">
        <f t="shared" si="260"/>
        <v>0</v>
      </c>
      <c r="CV180" s="11">
        <f t="shared" ref="CV180:DG180" si="261">CV$117*CV66</f>
        <v>0</v>
      </c>
      <c r="CW180" s="11">
        <f t="shared" si="261"/>
        <v>0</v>
      </c>
      <c r="CX180" s="11">
        <f t="shared" si="261"/>
        <v>0</v>
      </c>
      <c r="CY180" s="11">
        <f t="shared" si="261"/>
        <v>0</v>
      </c>
      <c r="CZ180" s="11">
        <f t="shared" si="261"/>
        <v>0</v>
      </c>
      <c r="DA180" s="11">
        <f t="shared" si="261"/>
        <v>0</v>
      </c>
      <c r="DB180" s="11">
        <f t="shared" si="261"/>
        <v>0</v>
      </c>
      <c r="DC180" s="11">
        <f t="shared" si="261"/>
        <v>0</v>
      </c>
      <c r="DD180" s="11">
        <f t="shared" si="261"/>
        <v>0</v>
      </c>
      <c r="DE180" s="11">
        <f t="shared" si="261"/>
        <v>0</v>
      </c>
      <c r="DF180" s="11">
        <f t="shared" si="261"/>
        <v>0</v>
      </c>
      <c r="DG180" s="11">
        <f t="shared" si="261"/>
        <v>0</v>
      </c>
      <c r="DH180" s="11">
        <f t="shared" si="137"/>
        <v>0</v>
      </c>
      <c r="DI180" s="240"/>
    </row>
    <row r="181" spans="2:113" x14ac:dyDescent="0.15">
      <c r="B181" s="10" t="s">
        <v>205</v>
      </c>
      <c r="C181" s="4" t="s">
        <v>945</v>
      </c>
      <c r="D181" s="11">
        <f t="shared" ref="D181:AI181" si="262">D$117*D67</f>
        <v>0</v>
      </c>
      <c r="E181" s="11">
        <f t="shared" si="262"/>
        <v>0</v>
      </c>
      <c r="F181" s="11">
        <f t="shared" si="262"/>
        <v>0</v>
      </c>
      <c r="G181" s="11">
        <f t="shared" si="262"/>
        <v>0</v>
      </c>
      <c r="H181" s="11">
        <f t="shared" si="262"/>
        <v>0</v>
      </c>
      <c r="I181" s="11">
        <f t="shared" si="262"/>
        <v>0</v>
      </c>
      <c r="J181" s="11">
        <f t="shared" si="262"/>
        <v>0</v>
      </c>
      <c r="K181" s="11">
        <f t="shared" si="262"/>
        <v>0</v>
      </c>
      <c r="L181" s="11">
        <f t="shared" si="262"/>
        <v>0</v>
      </c>
      <c r="M181" s="11">
        <f t="shared" si="262"/>
        <v>0</v>
      </c>
      <c r="N181" s="11">
        <f t="shared" si="262"/>
        <v>0</v>
      </c>
      <c r="O181" s="11">
        <f t="shared" si="262"/>
        <v>0</v>
      </c>
      <c r="P181" s="11">
        <f t="shared" si="262"/>
        <v>0</v>
      </c>
      <c r="Q181" s="11">
        <f t="shared" si="262"/>
        <v>0</v>
      </c>
      <c r="R181" s="11">
        <f t="shared" si="262"/>
        <v>0</v>
      </c>
      <c r="S181" s="11">
        <f t="shared" si="262"/>
        <v>0</v>
      </c>
      <c r="T181" s="11">
        <f t="shared" si="262"/>
        <v>0</v>
      </c>
      <c r="U181" s="11">
        <f t="shared" si="262"/>
        <v>0</v>
      </c>
      <c r="V181" s="11">
        <f t="shared" si="262"/>
        <v>0</v>
      </c>
      <c r="W181" s="11">
        <f t="shared" si="262"/>
        <v>0</v>
      </c>
      <c r="X181" s="11">
        <f t="shared" si="262"/>
        <v>0</v>
      </c>
      <c r="Y181" s="11">
        <f t="shared" si="262"/>
        <v>0</v>
      </c>
      <c r="Z181" s="11">
        <f t="shared" si="262"/>
        <v>0</v>
      </c>
      <c r="AA181" s="11">
        <f t="shared" si="262"/>
        <v>0</v>
      </c>
      <c r="AB181" s="11">
        <f t="shared" si="262"/>
        <v>0</v>
      </c>
      <c r="AC181" s="11">
        <f t="shared" si="262"/>
        <v>0</v>
      </c>
      <c r="AD181" s="11">
        <f t="shared" si="262"/>
        <v>0</v>
      </c>
      <c r="AE181" s="11">
        <f t="shared" si="262"/>
        <v>0</v>
      </c>
      <c r="AF181" s="11">
        <f t="shared" si="262"/>
        <v>0</v>
      </c>
      <c r="AG181" s="11">
        <f t="shared" si="262"/>
        <v>0</v>
      </c>
      <c r="AH181" s="11">
        <f t="shared" si="262"/>
        <v>0</v>
      </c>
      <c r="AI181" s="11">
        <f t="shared" si="262"/>
        <v>0</v>
      </c>
      <c r="AJ181" s="11">
        <f t="shared" ref="AJ181:BO181" si="263">AJ$117*AJ67</f>
        <v>0</v>
      </c>
      <c r="AK181" s="11">
        <f t="shared" si="263"/>
        <v>0</v>
      </c>
      <c r="AL181" s="11">
        <f t="shared" si="263"/>
        <v>0</v>
      </c>
      <c r="AM181" s="11">
        <f t="shared" si="263"/>
        <v>0</v>
      </c>
      <c r="AN181" s="11">
        <f t="shared" si="263"/>
        <v>0</v>
      </c>
      <c r="AO181" s="11">
        <f t="shared" si="263"/>
        <v>0</v>
      </c>
      <c r="AP181" s="11">
        <f t="shared" si="263"/>
        <v>0</v>
      </c>
      <c r="AQ181" s="11">
        <f t="shared" si="263"/>
        <v>0</v>
      </c>
      <c r="AR181" s="11">
        <f t="shared" si="263"/>
        <v>0</v>
      </c>
      <c r="AS181" s="11">
        <f t="shared" si="263"/>
        <v>0</v>
      </c>
      <c r="AT181" s="11">
        <f t="shared" si="263"/>
        <v>0</v>
      </c>
      <c r="AU181" s="11">
        <f t="shared" si="263"/>
        <v>0</v>
      </c>
      <c r="AV181" s="11">
        <f t="shared" si="263"/>
        <v>0</v>
      </c>
      <c r="AW181" s="11">
        <f t="shared" si="263"/>
        <v>0</v>
      </c>
      <c r="AX181" s="11">
        <f t="shared" si="263"/>
        <v>0</v>
      </c>
      <c r="AY181" s="11">
        <f t="shared" si="263"/>
        <v>0</v>
      </c>
      <c r="AZ181" s="11">
        <f t="shared" si="263"/>
        <v>0</v>
      </c>
      <c r="BA181" s="11">
        <f t="shared" si="263"/>
        <v>0</v>
      </c>
      <c r="BB181" s="11">
        <f t="shared" si="263"/>
        <v>0</v>
      </c>
      <c r="BC181" s="11">
        <f t="shared" si="263"/>
        <v>0</v>
      </c>
      <c r="BD181" s="11">
        <f t="shared" si="263"/>
        <v>0</v>
      </c>
      <c r="BE181" s="11">
        <f t="shared" si="263"/>
        <v>0</v>
      </c>
      <c r="BF181" s="11">
        <f t="shared" si="263"/>
        <v>0</v>
      </c>
      <c r="BG181" s="11">
        <f t="shared" si="263"/>
        <v>0</v>
      </c>
      <c r="BH181" s="11">
        <f t="shared" si="263"/>
        <v>0</v>
      </c>
      <c r="BI181" s="11">
        <f t="shared" si="263"/>
        <v>0</v>
      </c>
      <c r="BJ181" s="11">
        <f t="shared" si="263"/>
        <v>0</v>
      </c>
      <c r="BK181" s="11">
        <f t="shared" si="263"/>
        <v>0</v>
      </c>
      <c r="BL181" s="11">
        <f t="shared" si="263"/>
        <v>0</v>
      </c>
      <c r="BM181" s="11">
        <f t="shared" si="263"/>
        <v>0</v>
      </c>
      <c r="BN181" s="11">
        <f t="shared" si="263"/>
        <v>0</v>
      </c>
      <c r="BO181" s="11">
        <f t="shared" si="263"/>
        <v>0</v>
      </c>
      <c r="BP181" s="11">
        <f t="shared" ref="BP181:CU181" si="264">BP$117*BP67</f>
        <v>0</v>
      </c>
      <c r="BQ181" s="11">
        <f t="shared" si="264"/>
        <v>0</v>
      </c>
      <c r="BR181" s="11">
        <f t="shared" si="264"/>
        <v>0</v>
      </c>
      <c r="BS181" s="11">
        <f t="shared" si="264"/>
        <v>0</v>
      </c>
      <c r="BT181" s="11">
        <f t="shared" si="264"/>
        <v>0</v>
      </c>
      <c r="BU181" s="11">
        <f t="shared" si="264"/>
        <v>0</v>
      </c>
      <c r="BV181" s="11">
        <f t="shared" si="264"/>
        <v>0</v>
      </c>
      <c r="BW181" s="11">
        <f t="shared" si="264"/>
        <v>0</v>
      </c>
      <c r="BX181" s="11">
        <f t="shared" si="264"/>
        <v>0</v>
      </c>
      <c r="BY181" s="11">
        <f t="shared" si="264"/>
        <v>0</v>
      </c>
      <c r="BZ181" s="11">
        <f t="shared" si="264"/>
        <v>0</v>
      </c>
      <c r="CA181" s="11">
        <f t="shared" si="264"/>
        <v>0</v>
      </c>
      <c r="CB181" s="11">
        <f t="shared" si="264"/>
        <v>0</v>
      </c>
      <c r="CC181" s="11">
        <f t="shared" si="264"/>
        <v>0</v>
      </c>
      <c r="CD181" s="11">
        <f t="shared" si="264"/>
        <v>0</v>
      </c>
      <c r="CE181" s="11">
        <f t="shared" si="264"/>
        <v>0</v>
      </c>
      <c r="CF181" s="11">
        <f t="shared" si="264"/>
        <v>0</v>
      </c>
      <c r="CG181" s="11">
        <f t="shared" si="264"/>
        <v>0</v>
      </c>
      <c r="CH181" s="11">
        <f t="shared" si="264"/>
        <v>0</v>
      </c>
      <c r="CI181" s="11">
        <f t="shared" si="264"/>
        <v>0</v>
      </c>
      <c r="CJ181" s="11">
        <f t="shared" si="264"/>
        <v>0</v>
      </c>
      <c r="CK181" s="11">
        <f t="shared" si="264"/>
        <v>0</v>
      </c>
      <c r="CL181" s="11">
        <f t="shared" si="264"/>
        <v>0</v>
      </c>
      <c r="CM181" s="11">
        <f t="shared" si="264"/>
        <v>0</v>
      </c>
      <c r="CN181" s="11">
        <f t="shared" si="264"/>
        <v>0</v>
      </c>
      <c r="CO181" s="11">
        <f t="shared" si="264"/>
        <v>0</v>
      </c>
      <c r="CP181" s="11">
        <f t="shared" si="264"/>
        <v>0</v>
      </c>
      <c r="CQ181" s="11">
        <f t="shared" si="264"/>
        <v>0</v>
      </c>
      <c r="CR181" s="11">
        <f t="shared" si="264"/>
        <v>0</v>
      </c>
      <c r="CS181" s="11">
        <f t="shared" si="264"/>
        <v>0</v>
      </c>
      <c r="CT181" s="11">
        <f t="shared" si="264"/>
        <v>0</v>
      </c>
      <c r="CU181" s="11">
        <f t="shared" si="264"/>
        <v>0</v>
      </c>
      <c r="CV181" s="11">
        <f t="shared" ref="CV181:DG181" si="265">CV$117*CV67</f>
        <v>0</v>
      </c>
      <c r="CW181" s="11">
        <f t="shared" si="265"/>
        <v>0</v>
      </c>
      <c r="CX181" s="11">
        <f t="shared" si="265"/>
        <v>0</v>
      </c>
      <c r="CY181" s="11">
        <f t="shared" si="265"/>
        <v>0</v>
      </c>
      <c r="CZ181" s="11">
        <f t="shared" si="265"/>
        <v>0</v>
      </c>
      <c r="DA181" s="11">
        <f t="shared" si="265"/>
        <v>0</v>
      </c>
      <c r="DB181" s="11">
        <f t="shared" si="265"/>
        <v>0</v>
      </c>
      <c r="DC181" s="11">
        <f t="shared" si="265"/>
        <v>0</v>
      </c>
      <c r="DD181" s="11">
        <f t="shared" si="265"/>
        <v>0</v>
      </c>
      <c r="DE181" s="11">
        <f t="shared" si="265"/>
        <v>0</v>
      </c>
      <c r="DF181" s="11">
        <f t="shared" si="265"/>
        <v>0</v>
      </c>
      <c r="DG181" s="11">
        <f t="shared" si="265"/>
        <v>0</v>
      </c>
      <c r="DH181" s="11">
        <f t="shared" ref="DH181:DH212" si="266">SUM(D181:DG181)</f>
        <v>0</v>
      </c>
      <c r="DI181" s="240"/>
    </row>
    <row r="182" spans="2:113" x14ac:dyDescent="0.15">
      <c r="B182" s="10" t="s">
        <v>206</v>
      </c>
      <c r="C182" s="4" t="s">
        <v>946</v>
      </c>
      <c r="D182" s="11">
        <f t="shared" ref="D182:AI182" si="267">D$117*D68</f>
        <v>0</v>
      </c>
      <c r="E182" s="11">
        <f t="shared" si="267"/>
        <v>0</v>
      </c>
      <c r="F182" s="11">
        <f t="shared" si="267"/>
        <v>0</v>
      </c>
      <c r="G182" s="11">
        <f t="shared" si="267"/>
        <v>0</v>
      </c>
      <c r="H182" s="11">
        <f t="shared" si="267"/>
        <v>0</v>
      </c>
      <c r="I182" s="11">
        <f t="shared" si="267"/>
        <v>0</v>
      </c>
      <c r="J182" s="11">
        <f t="shared" si="267"/>
        <v>0</v>
      </c>
      <c r="K182" s="11">
        <f t="shared" si="267"/>
        <v>0</v>
      </c>
      <c r="L182" s="11">
        <f t="shared" si="267"/>
        <v>0</v>
      </c>
      <c r="M182" s="11">
        <f t="shared" si="267"/>
        <v>0</v>
      </c>
      <c r="N182" s="11">
        <f t="shared" si="267"/>
        <v>0</v>
      </c>
      <c r="O182" s="11">
        <f t="shared" si="267"/>
        <v>0</v>
      </c>
      <c r="P182" s="11">
        <f t="shared" si="267"/>
        <v>0</v>
      </c>
      <c r="Q182" s="11">
        <f t="shared" si="267"/>
        <v>0</v>
      </c>
      <c r="R182" s="11">
        <f t="shared" si="267"/>
        <v>0</v>
      </c>
      <c r="S182" s="11">
        <f t="shared" si="267"/>
        <v>0</v>
      </c>
      <c r="T182" s="11">
        <f t="shared" si="267"/>
        <v>0</v>
      </c>
      <c r="U182" s="11">
        <f t="shared" si="267"/>
        <v>0</v>
      </c>
      <c r="V182" s="11">
        <f t="shared" si="267"/>
        <v>0</v>
      </c>
      <c r="W182" s="11">
        <f t="shared" si="267"/>
        <v>0</v>
      </c>
      <c r="X182" s="11">
        <f t="shared" si="267"/>
        <v>0</v>
      </c>
      <c r="Y182" s="11">
        <f t="shared" si="267"/>
        <v>0</v>
      </c>
      <c r="Z182" s="11">
        <f t="shared" si="267"/>
        <v>0</v>
      </c>
      <c r="AA182" s="11">
        <f t="shared" si="267"/>
        <v>0</v>
      </c>
      <c r="AB182" s="11">
        <f t="shared" si="267"/>
        <v>0</v>
      </c>
      <c r="AC182" s="11">
        <f t="shared" si="267"/>
        <v>0</v>
      </c>
      <c r="AD182" s="11">
        <f t="shared" si="267"/>
        <v>0</v>
      </c>
      <c r="AE182" s="11">
        <f t="shared" si="267"/>
        <v>0</v>
      </c>
      <c r="AF182" s="11">
        <f t="shared" si="267"/>
        <v>0</v>
      </c>
      <c r="AG182" s="11">
        <f t="shared" si="267"/>
        <v>0</v>
      </c>
      <c r="AH182" s="11">
        <f t="shared" si="267"/>
        <v>0</v>
      </c>
      <c r="AI182" s="11">
        <f t="shared" si="267"/>
        <v>0</v>
      </c>
      <c r="AJ182" s="11">
        <f t="shared" ref="AJ182:BO182" si="268">AJ$117*AJ68</f>
        <v>0</v>
      </c>
      <c r="AK182" s="11">
        <f t="shared" si="268"/>
        <v>0</v>
      </c>
      <c r="AL182" s="11">
        <f t="shared" si="268"/>
        <v>0</v>
      </c>
      <c r="AM182" s="11">
        <f t="shared" si="268"/>
        <v>0</v>
      </c>
      <c r="AN182" s="11">
        <f t="shared" si="268"/>
        <v>0</v>
      </c>
      <c r="AO182" s="11">
        <f t="shared" si="268"/>
        <v>0</v>
      </c>
      <c r="AP182" s="11">
        <f t="shared" si="268"/>
        <v>0</v>
      </c>
      <c r="AQ182" s="11">
        <f t="shared" si="268"/>
        <v>0</v>
      </c>
      <c r="AR182" s="11">
        <f t="shared" si="268"/>
        <v>0</v>
      </c>
      <c r="AS182" s="11">
        <f t="shared" si="268"/>
        <v>0</v>
      </c>
      <c r="AT182" s="11">
        <f t="shared" si="268"/>
        <v>0</v>
      </c>
      <c r="AU182" s="11">
        <f t="shared" si="268"/>
        <v>0</v>
      </c>
      <c r="AV182" s="11">
        <f t="shared" si="268"/>
        <v>0</v>
      </c>
      <c r="AW182" s="11">
        <f t="shared" si="268"/>
        <v>0</v>
      </c>
      <c r="AX182" s="11">
        <f t="shared" si="268"/>
        <v>0</v>
      </c>
      <c r="AY182" s="11">
        <f t="shared" si="268"/>
        <v>0</v>
      </c>
      <c r="AZ182" s="11">
        <f t="shared" si="268"/>
        <v>0</v>
      </c>
      <c r="BA182" s="11">
        <f t="shared" si="268"/>
        <v>0</v>
      </c>
      <c r="BB182" s="11">
        <f t="shared" si="268"/>
        <v>0</v>
      </c>
      <c r="BC182" s="11">
        <f t="shared" si="268"/>
        <v>0</v>
      </c>
      <c r="BD182" s="11">
        <f t="shared" si="268"/>
        <v>0</v>
      </c>
      <c r="BE182" s="11">
        <f t="shared" si="268"/>
        <v>0</v>
      </c>
      <c r="BF182" s="11">
        <f t="shared" si="268"/>
        <v>0</v>
      </c>
      <c r="BG182" s="11">
        <f t="shared" si="268"/>
        <v>0</v>
      </c>
      <c r="BH182" s="11">
        <f t="shared" si="268"/>
        <v>0</v>
      </c>
      <c r="BI182" s="11">
        <f t="shared" si="268"/>
        <v>0</v>
      </c>
      <c r="BJ182" s="11">
        <f t="shared" si="268"/>
        <v>0</v>
      </c>
      <c r="BK182" s="11">
        <f t="shared" si="268"/>
        <v>0</v>
      </c>
      <c r="BL182" s="11">
        <f t="shared" si="268"/>
        <v>0</v>
      </c>
      <c r="BM182" s="11">
        <f t="shared" si="268"/>
        <v>0</v>
      </c>
      <c r="BN182" s="11">
        <f t="shared" si="268"/>
        <v>0</v>
      </c>
      <c r="BO182" s="11">
        <f t="shared" si="268"/>
        <v>0</v>
      </c>
      <c r="BP182" s="11">
        <f t="shared" ref="BP182:CU182" si="269">BP$117*BP68</f>
        <v>0</v>
      </c>
      <c r="BQ182" s="11">
        <f t="shared" si="269"/>
        <v>0</v>
      </c>
      <c r="BR182" s="11">
        <f t="shared" si="269"/>
        <v>0</v>
      </c>
      <c r="BS182" s="11">
        <f t="shared" si="269"/>
        <v>0</v>
      </c>
      <c r="BT182" s="11">
        <f t="shared" si="269"/>
        <v>0</v>
      </c>
      <c r="BU182" s="11">
        <f t="shared" si="269"/>
        <v>0</v>
      </c>
      <c r="BV182" s="11">
        <f t="shared" si="269"/>
        <v>0</v>
      </c>
      <c r="BW182" s="11">
        <f t="shared" si="269"/>
        <v>0</v>
      </c>
      <c r="BX182" s="11">
        <f t="shared" si="269"/>
        <v>0</v>
      </c>
      <c r="BY182" s="11">
        <f t="shared" si="269"/>
        <v>0</v>
      </c>
      <c r="BZ182" s="11">
        <f t="shared" si="269"/>
        <v>0</v>
      </c>
      <c r="CA182" s="11">
        <f t="shared" si="269"/>
        <v>0</v>
      </c>
      <c r="CB182" s="11">
        <f t="shared" si="269"/>
        <v>0</v>
      </c>
      <c r="CC182" s="11">
        <f t="shared" si="269"/>
        <v>0</v>
      </c>
      <c r="CD182" s="11">
        <f t="shared" si="269"/>
        <v>0</v>
      </c>
      <c r="CE182" s="11">
        <f t="shared" si="269"/>
        <v>0</v>
      </c>
      <c r="CF182" s="11">
        <f t="shared" si="269"/>
        <v>0</v>
      </c>
      <c r="CG182" s="11">
        <f t="shared" si="269"/>
        <v>0</v>
      </c>
      <c r="CH182" s="11">
        <f t="shared" si="269"/>
        <v>0</v>
      </c>
      <c r="CI182" s="11">
        <f t="shared" si="269"/>
        <v>0</v>
      </c>
      <c r="CJ182" s="11">
        <f t="shared" si="269"/>
        <v>0</v>
      </c>
      <c r="CK182" s="11">
        <f t="shared" si="269"/>
        <v>0</v>
      </c>
      <c r="CL182" s="11">
        <f t="shared" si="269"/>
        <v>0</v>
      </c>
      <c r="CM182" s="11">
        <f t="shared" si="269"/>
        <v>0</v>
      </c>
      <c r="CN182" s="11">
        <f t="shared" si="269"/>
        <v>0</v>
      </c>
      <c r="CO182" s="11">
        <f t="shared" si="269"/>
        <v>0</v>
      </c>
      <c r="CP182" s="11">
        <f t="shared" si="269"/>
        <v>0</v>
      </c>
      <c r="CQ182" s="11">
        <f t="shared" si="269"/>
        <v>0</v>
      </c>
      <c r="CR182" s="11">
        <f t="shared" si="269"/>
        <v>0</v>
      </c>
      <c r="CS182" s="11">
        <f t="shared" si="269"/>
        <v>0</v>
      </c>
      <c r="CT182" s="11">
        <f t="shared" si="269"/>
        <v>0</v>
      </c>
      <c r="CU182" s="11">
        <f t="shared" si="269"/>
        <v>0</v>
      </c>
      <c r="CV182" s="11">
        <f t="shared" ref="CV182:DG182" si="270">CV$117*CV68</f>
        <v>0</v>
      </c>
      <c r="CW182" s="11">
        <f t="shared" si="270"/>
        <v>0</v>
      </c>
      <c r="CX182" s="11">
        <f t="shared" si="270"/>
        <v>0</v>
      </c>
      <c r="CY182" s="11">
        <f t="shared" si="270"/>
        <v>0</v>
      </c>
      <c r="CZ182" s="11">
        <f t="shared" si="270"/>
        <v>0</v>
      </c>
      <c r="DA182" s="11">
        <f t="shared" si="270"/>
        <v>0</v>
      </c>
      <c r="DB182" s="11">
        <f t="shared" si="270"/>
        <v>0</v>
      </c>
      <c r="DC182" s="11">
        <f t="shared" si="270"/>
        <v>0</v>
      </c>
      <c r="DD182" s="11">
        <f t="shared" si="270"/>
        <v>0</v>
      </c>
      <c r="DE182" s="11">
        <f t="shared" si="270"/>
        <v>0</v>
      </c>
      <c r="DF182" s="11">
        <f t="shared" si="270"/>
        <v>0</v>
      </c>
      <c r="DG182" s="11">
        <f t="shared" si="270"/>
        <v>0</v>
      </c>
      <c r="DH182" s="11">
        <f t="shared" si="266"/>
        <v>0</v>
      </c>
      <c r="DI182" s="240"/>
    </row>
    <row r="183" spans="2:113" x14ac:dyDescent="0.15">
      <c r="B183" s="12" t="s">
        <v>207</v>
      </c>
      <c r="C183" s="357" t="s">
        <v>816</v>
      </c>
      <c r="D183" s="13">
        <f t="shared" ref="D183:AI183" si="271">D$117*D69</f>
        <v>0</v>
      </c>
      <c r="E183" s="13">
        <f t="shared" si="271"/>
        <v>0</v>
      </c>
      <c r="F183" s="13">
        <f t="shared" si="271"/>
        <v>0</v>
      </c>
      <c r="G183" s="13">
        <f t="shared" si="271"/>
        <v>0</v>
      </c>
      <c r="H183" s="13">
        <f t="shared" si="271"/>
        <v>0</v>
      </c>
      <c r="I183" s="13">
        <f t="shared" si="271"/>
        <v>0</v>
      </c>
      <c r="J183" s="13">
        <f t="shared" si="271"/>
        <v>0</v>
      </c>
      <c r="K183" s="13">
        <f t="shared" si="271"/>
        <v>0</v>
      </c>
      <c r="L183" s="13">
        <f t="shared" si="271"/>
        <v>0</v>
      </c>
      <c r="M183" s="13">
        <f t="shared" si="271"/>
        <v>0</v>
      </c>
      <c r="N183" s="13">
        <f t="shared" si="271"/>
        <v>0</v>
      </c>
      <c r="O183" s="13">
        <f t="shared" si="271"/>
        <v>0</v>
      </c>
      <c r="P183" s="13">
        <f t="shared" si="271"/>
        <v>0</v>
      </c>
      <c r="Q183" s="13">
        <f t="shared" si="271"/>
        <v>0</v>
      </c>
      <c r="R183" s="13">
        <f t="shared" si="271"/>
        <v>0</v>
      </c>
      <c r="S183" s="13">
        <f t="shared" si="271"/>
        <v>0</v>
      </c>
      <c r="T183" s="13">
        <f t="shared" si="271"/>
        <v>0</v>
      </c>
      <c r="U183" s="13">
        <f t="shared" si="271"/>
        <v>0</v>
      </c>
      <c r="V183" s="13">
        <f t="shared" si="271"/>
        <v>0</v>
      </c>
      <c r="W183" s="13">
        <f t="shared" si="271"/>
        <v>0</v>
      </c>
      <c r="X183" s="13">
        <f t="shared" si="271"/>
        <v>0</v>
      </c>
      <c r="Y183" s="13">
        <f t="shared" si="271"/>
        <v>0</v>
      </c>
      <c r="Z183" s="13">
        <f t="shared" si="271"/>
        <v>0</v>
      </c>
      <c r="AA183" s="13">
        <f t="shared" si="271"/>
        <v>0</v>
      </c>
      <c r="AB183" s="13">
        <f t="shared" si="271"/>
        <v>0</v>
      </c>
      <c r="AC183" s="13">
        <f t="shared" si="271"/>
        <v>0</v>
      </c>
      <c r="AD183" s="13">
        <f t="shared" si="271"/>
        <v>0</v>
      </c>
      <c r="AE183" s="13">
        <f t="shared" si="271"/>
        <v>0</v>
      </c>
      <c r="AF183" s="13">
        <f t="shared" si="271"/>
        <v>0</v>
      </c>
      <c r="AG183" s="13">
        <f t="shared" si="271"/>
        <v>0</v>
      </c>
      <c r="AH183" s="13">
        <f t="shared" si="271"/>
        <v>0</v>
      </c>
      <c r="AI183" s="13">
        <f t="shared" si="271"/>
        <v>0</v>
      </c>
      <c r="AJ183" s="13">
        <f t="shared" ref="AJ183:BO183" si="272">AJ$117*AJ69</f>
        <v>0</v>
      </c>
      <c r="AK183" s="13">
        <f t="shared" si="272"/>
        <v>0</v>
      </c>
      <c r="AL183" s="13">
        <f t="shared" si="272"/>
        <v>0</v>
      </c>
      <c r="AM183" s="13">
        <f t="shared" si="272"/>
        <v>0</v>
      </c>
      <c r="AN183" s="13">
        <f t="shared" si="272"/>
        <v>0</v>
      </c>
      <c r="AO183" s="13">
        <f t="shared" si="272"/>
        <v>0</v>
      </c>
      <c r="AP183" s="13">
        <f t="shared" si="272"/>
        <v>0</v>
      </c>
      <c r="AQ183" s="13">
        <f t="shared" si="272"/>
        <v>0</v>
      </c>
      <c r="AR183" s="13">
        <f t="shared" si="272"/>
        <v>0</v>
      </c>
      <c r="AS183" s="13">
        <f t="shared" si="272"/>
        <v>0</v>
      </c>
      <c r="AT183" s="13">
        <f t="shared" si="272"/>
        <v>0</v>
      </c>
      <c r="AU183" s="13">
        <f t="shared" si="272"/>
        <v>0</v>
      </c>
      <c r="AV183" s="13">
        <f t="shared" si="272"/>
        <v>0</v>
      </c>
      <c r="AW183" s="13">
        <f t="shared" si="272"/>
        <v>0</v>
      </c>
      <c r="AX183" s="13">
        <f t="shared" si="272"/>
        <v>0</v>
      </c>
      <c r="AY183" s="13">
        <f t="shared" si="272"/>
        <v>0</v>
      </c>
      <c r="AZ183" s="13">
        <f t="shared" si="272"/>
        <v>0</v>
      </c>
      <c r="BA183" s="13">
        <f t="shared" si="272"/>
        <v>0</v>
      </c>
      <c r="BB183" s="13">
        <f t="shared" si="272"/>
        <v>0</v>
      </c>
      <c r="BC183" s="13">
        <f t="shared" si="272"/>
        <v>0</v>
      </c>
      <c r="BD183" s="13">
        <f t="shared" si="272"/>
        <v>0</v>
      </c>
      <c r="BE183" s="13">
        <f t="shared" si="272"/>
        <v>0</v>
      </c>
      <c r="BF183" s="13">
        <f t="shared" si="272"/>
        <v>0</v>
      </c>
      <c r="BG183" s="13">
        <f t="shared" si="272"/>
        <v>0</v>
      </c>
      <c r="BH183" s="13">
        <f t="shared" si="272"/>
        <v>0</v>
      </c>
      <c r="BI183" s="13">
        <f t="shared" si="272"/>
        <v>0</v>
      </c>
      <c r="BJ183" s="13">
        <f t="shared" si="272"/>
        <v>0</v>
      </c>
      <c r="BK183" s="13">
        <f t="shared" si="272"/>
        <v>0</v>
      </c>
      <c r="BL183" s="13">
        <f t="shared" si="272"/>
        <v>0</v>
      </c>
      <c r="BM183" s="13">
        <f t="shared" si="272"/>
        <v>0</v>
      </c>
      <c r="BN183" s="13">
        <f t="shared" si="272"/>
        <v>0</v>
      </c>
      <c r="BO183" s="13">
        <f t="shared" si="272"/>
        <v>0</v>
      </c>
      <c r="BP183" s="13">
        <f t="shared" ref="BP183:CU183" si="273">BP$117*BP69</f>
        <v>0</v>
      </c>
      <c r="BQ183" s="13">
        <f t="shared" si="273"/>
        <v>0</v>
      </c>
      <c r="BR183" s="13">
        <f t="shared" si="273"/>
        <v>0</v>
      </c>
      <c r="BS183" s="13">
        <f t="shared" si="273"/>
        <v>0</v>
      </c>
      <c r="BT183" s="13">
        <f t="shared" si="273"/>
        <v>0</v>
      </c>
      <c r="BU183" s="13">
        <f t="shared" si="273"/>
        <v>0</v>
      </c>
      <c r="BV183" s="13">
        <f t="shared" si="273"/>
        <v>0</v>
      </c>
      <c r="BW183" s="13">
        <f t="shared" si="273"/>
        <v>0</v>
      </c>
      <c r="BX183" s="13">
        <f t="shared" si="273"/>
        <v>0</v>
      </c>
      <c r="BY183" s="13">
        <f t="shared" si="273"/>
        <v>0</v>
      </c>
      <c r="BZ183" s="13">
        <f t="shared" si="273"/>
        <v>0</v>
      </c>
      <c r="CA183" s="13">
        <f t="shared" si="273"/>
        <v>0</v>
      </c>
      <c r="CB183" s="13">
        <f t="shared" si="273"/>
        <v>0</v>
      </c>
      <c r="CC183" s="13">
        <f t="shared" si="273"/>
        <v>0</v>
      </c>
      <c r="CD183" s="13">
        <f t="shared" si="273"/>
        <v>0</v>
      </c>
      <c r="CE183" s="13">
        <f t="shared" si="273"/>
        <v>0</v>
      </c>
      <c r="CF183" s="13">
        <f t="shared" si="273"/>
        <v>0</v>
      </c>
      <c r="CG183" s="13">
        <f t="shared" si="273"/>
        <v>0</v>
      </c>
      <c r="CH183" s="13">
        <f t="shared" si="273"/>
        <v>0</v>
      </c>
      <c r="CI183" s="13">
        <f t="shared" si="273"/>
        <v>0</v>
      </c>
      <c r="CJ183" s="13">
        <f t="shared" si="273"/>
        <v>0</v>
      </c>
      <c r="CK183" s="13">
        <f t="shared" si="273"/>
        <v>0</v>
      </c>
      <c r="CL183" s="13">
        <f t="shared" si="273"/>
        <v>0</v>
      </c>
      <c r="CM183" s="13">
        <f t="shared" si="273"/>
        <v>0</v>
      </c>
      <c r="CN183" s="13">
        <f t="shared" si="273"/>
        <v>0</v>
      </c>
      <c r="CO183" s="13">
        <f t="shared" si="273"/>
        <v>0</v>
      </c>
      <c r="CP183" s="13">
        <f t="shared" si="273"/>
        <v>0</v>
      </c>
      <c r="CQ183" s="13">
        <f t="shared" si="273"/>
        <v>0</v>
      </c>
      <c r="CR183" s="13">
        <f t="shared" si="273"/>
        <v>0</v>
      </c>
      <c r="CS183" s="13">
        <f t="shared" si="273"/>
        <v>0</v>
      </c>
      <c r="CT183" s="13">
        <f t="shared" si="273"/>
        <v>0</v>
      </c>
      <c r="CU183" s="13">
        <f t="shared" si="273"/>
        <v>0</v>
      </c>
      <c r="CV183" s="13">
        <f t="shared" ref="CV183:DG183" si="274">CV$117*CV69</f>
        <v>0</v>
      </c>
      <c r="CW183" s="13">
        <f t="shared" si="274"/>
        <v>0</v>
      </c>
      <c r="CX183" s="13">
        <f t="shared" si="274"/>
        <v>0</v>
      </c>
      <c r="CY183" s="13">
        <f t="shared" si="274"/>
        <v>0</v>
      </c>
      <c r="CZ183" s="13">
        <f t="shared" si="274"/>
        <v>0</v>
      </c>
      <c r="DA183" s="13">
        <f t="shared" si="274"/>
        <v>0</v>
      </c>
      <c r="DB183" s="13">
        <f t="shared" si="274"/>
        <v>0</v>
      </c>
      <c r="DC183" s="13">
        <f t="shared" si="274"/>
        <v>0</v>
      </c>
      <c r="DD183" s="13">
        <f t="shared" si="274"/>
        <v>0</v>
      </c>
      <c r="DE183" s="13">
        <f t="shared" si="274"/>
        <v>0</v>
      </c>
      <c r="DF183" s="13">
        <f t="shared" si="274"/>
        <v>0</v>
      </c>
      <c r="DG183" s="13">
        <f t="shared" si="274"/>
        <v>0</v>
      </c>
      <c r="DH183" s="13">
        <f t="shared" si="266"/>
        <v>0</v>
      </c>
      <c r="DI183" s="240"/>
    </row>
    <row r="184" spans="2:113" x14ac:dyDescent="0.15">
      <c r="B184" s="10" t="s">
        <v>208</v>
      </c>
      <c r="C184" s="4" t="s">
        <v>947</v>
      </c>
      <c r="D184" s="11">
        <f t="shared" ref="D184:AI184" si="275">D$117*D70</f>
        <v>0</v>
      </c>
      <c r="E184" s="11">
        <f t="shared" si="275"/>
        <v>0</v>
      </c>
      <c r="F184" s="11">
        <f t="shared" si="275"/>
        <v>0</v>
      </c>
      <c r="G184" s="11">
        <f t="shared" si="275"/>
        <v>0</v>
      </c>
      <c r="H184" s="11">
        <f t="shared" si="275"/>
        <v>0</v>
      </c>
      <c r="I184" s="11">
        <f t="shared" si="275"/>
        <v>0</v>
      </c>
      <c r="J184" s="11">
        <f t="shared" si="275"/>
        <v>0</v>
      </c>
      <c r="K184" s="11">
        <f t="shared" si="275"/>
        <v>0</v>
      </c>
      <c r="L184" s="11">
        <f t="shared" si="275"/>
        <v>0</v>
      </c>
      <c r="M184" s="11">
        <f t="shared" si="275"/>
        <v>0</v>
      </c>
      <c r="N184" s="11">
        <f t="shared" si="275"/>
        <v>0</v>
      </c>
      <c r="O184" s="11">
        <f t="shared" si="275"/>
        <v>0</v>
      </c>
      <c r="P184" s="11">
        <f t="shared" si="275"/>
        <v>0</v>
      </c>
      <c r="Q184" s="11">
        <f t="shared" si="275"/>
        <v>0</v>
      </c>
      <c r="R184" s="11">
        <f t="shared" si="275"/>
        <v>0</v>
      </c>
      <c r="S184" s="11">
        <f t="shared" si="275"/>
        <v>0</v>
      </c>
      <c r="T184" s="11">
        <f t="shared" si="275"/>
        <v>0</v>
      </c>
      <c r="U184" s="11">
        <f t="shared" si="275"/>
        <v>0</v>
      </c>
      <c r="V184" s="11">
        <f t="shared" si="275"/>
        <v>0</v>
      </c>
      <c r="W184" s="11">
        <f t="shared" si="275"/>
        <v>0</v>
      </c>
      <c r="X184" s="11">
        <f t="shared" si="275"/>
        <v>0</v>
      </c>
      <c r="Y184" s="11">
        <f t="shared" si="275"/>
        <v>0</v>
      </c>
      <c r="Z184" s="11">
        <f t="shared" si="275"/>
        <v>0</v>
      </c>
      <c r="AA184" s="11">
        <f t="shared" si="275"/>
        <v>0</v>
      </c>
      <c r="AB184" s="11">
        <f t="shared" si="275"/>
        <v>0</v>
      </c>
      <c r="AC184" s="11">
        <f t="shared" si="275"/>
        <v>0</v>
      </c>
      <c r="AD184" s="11">
        <f t="shared" si="275"/>
        <v>0</v>
      </c>
      <c r="AE184" s="11">
        <f t="shared" si="275"/>
        <v>0</v>
      </c>
      <c r="AF184" s="11">
        <f t="shared" si="275"/>
        <v>0</v>
      </c>
      <c r="AG184" s="11">
        <f t="shared" si="275"/>
        <v>0</v>
      </c>
      <c r="AH184" s="11">
        <f t="shared" si="275"/>
        <v>0</v>
      </c>
      <c r="AI184" s="11">
        <f t="shared" si="275"/>
        <v>0</v>
      </c>
      <c r="AJ184" s="11">
        <f t="shared" ref="AJ184:BO184" si="276">AJ$117*AJ70</f>
        <v>0</v>
      </c>
      <c r="AK184" s="11">
        <f t="shared" si="276"/>
        <v>0</v>
      </c>
      <c r="AL184" s="11">
        <f t="shared" si="276"/>
        <v>0</v>
      </c>
      <c r="AM184" s="11">
        <f t="shared" si="276"/>
        <v>0</v>
      </c>
      <c r="AN184" s="11">
        <f t="shared" si="276"/>
        <v>0</v>
      </c>
      <c r="AO184" s="11">
        <f t="shared" si="276"/>
        <v>0</v>
      </c>
      <c r="AP184" s="11">
        <f t="shared" si="276"/>
        <v>0</v>
      </c>
      <c r="AQ184" s="11">
        <f t="shared" si="276"/>
        <v>0</v>
      </c>
      <c r="AR184" s="11">
        <f t="shared" si="276"/>
        <v>0</v>
      </c>
      <c r="AS184" s="11">
        <f t="shared" si="276"/>
        <v>0</v>
      </c>
      <c r="AT184" s="11">
        <f t="shared" si="276"/>
        <v>0</v>
      </c>
      <c r="AU184" s="11">
        <f t="shared" si="276"/>
        <v>0</v>
      </c>
      <c r="AV184" s="11">
        <f t="shared" si="276"/>
        <v>0</v>
      </c>
      <c r="AW184" s="11">
        <f t="shared" si="276"/>
        <v>0</v>
      </c>
      <c r="AX184" s="11">
        <f t="shared" si="276"/>
        <v>0</v>
      </c>
      <c r="AY184" s="11">
        <f t="shared" si="276"/>
        <v>0</v>
      </c>
      <c r="AZ184" s="11">
        <f t="shared" si="276"/>
        <v>0</v>
      </c>
      <c r="BA184" s="11">
        <f t="shared" si="276"/>
        <v>0</v>
      </c>
      <c r="BB184" s="11">
        <f t="shared" si="276"/>
        <v>0</v>
      </c>
      <c r="BC184" s="11">
        <f t="shared" si="276"/>
        <v>0</v>
      </c>
      <c r="BD184" s="11">
        <f t="shared" si="276"/>
        <v>0</v>
      </c>
      <c r="BE184" s="11">
        <f t="shared" si="276"/>
        <v>0</v>
      </c>
      <c r="BF184" s="11">
        <f t="shared" si="276"/>
        <v>0</v>
      </c>
      <c r="BG184" s="11">
        <f t="shared" si="276"/>
        <v>0</v>
      </c>
      <c r="BH184" s="11">
        <f t="shared" si="276"/>
        <v>0</v>
      </c>
      <c r="BI184" s="11">
        <f t="shared" si="276"/>
        <v>0</v>
      </c>
      <c r="BJ184" s="11">
        <f t="shared" si="276"/>
        <v>0</v>
      </c>
      <c r="BK184" s="11">
        <f t="shared" si="276"/>
        <v>0</v>
      </c>
      <c r="BL184" s="11">
        <f t="shared" si="276"/>
        <v>0</v>
      </c>
      <c r="BM184" s="11">
        <f t="shared" si="276"/>
        <v>0</v>
      </c>
      <c r="BN184" s="11">
        <f t="shared" si="276"/>
        <v>0</v>
      </c>
      <c r="BO184" s="11">
        <f t="shared" si="276"/>
        <v>0</v>
      </c>
      <c r="BP184" s="11">
        <f t="shared" ref="BP184:CU184" si="277">BP$117*BP70</f>
        <v>0</v>
      </c>
      <c r="BQ184" s="11">
        <f t="shared" si="277"/>
        <v>0</v>
      </c>
      <c r="BR184" s="11">
        <f t="shared" si="277"/>
        <v>0</v>
      </c>
      <c r="BS184" s="11">
        <f t="shared" si="277"/>
        <v>0</v>
      </c>
      <c r="BT184" s="11">
        <f t="shared" si="277"/>
        <v>0</v>
      </c>
      <c r="BU184" s="11">
        <f t="shared" si="277"/>
        <v>0</v>
      </c>
      <c r="BV184" s="11">
        <f t="shared" si="277"/>
        <v>0</v>
      </c>
      <c r="BW184" s="11">
        <f t="shared" si="277"/>
        <v>0</v>
      </c>
      <c r="BX184" s="11">
        <f t="shared" si="277"/>
        <v>0</v>
      </c>
      <c r="BY184" s="11">
        <f t="shared" si="277"/>
        <v>0</v>
      </c>
      <c r="BZ184" s="11">
        <f t="shared" si="277"/>
        <v>0</v>
      </c>
      <c r="CA184" s="11">
        <f t="shared" si="277"/>
        <v>0</v>
      </c>
      <c r="CB184" s="11">
        <f t="shared" si="277"/>
        <v>0</v>
      </c>
      <c r="CC184" s="11">
        <f t="shared" si="277"/>
        <v>0</v>
      </c>
      <c r="CD184" s="11">
        <f t="shared" si="277"/>
        <v>0</v>
      </c>
      <c r="CE184" s="11">
        <f t="shared" si="277"/>
        <v>0</v>
      </c>
      <c r="CF184" s="11">
        <f t="shared" si="277"/>
        <v>0</v>
      </c>
      <c r="CG184" s="11">
        <f t="shared" si="277"/>
        <v>0</v>
      </c>
      <c r="CH184" s="11">
        <f t="shared" si="277"/>
        <v>0</v>
      </c>
      <c r="CI184" s="11">
        <f t="shared" si="277"/>
        <v>0</v>
      </c>
      <c r="CJ184" s="11">
        <f t="shared" si="277"/>
        <v>0</v>
      </c>
      <c r="CK184" s="11">
        <f t="shared" si="277"/>
        <v>0</v>
      </c>
      <c r="CL184" s="11">
        <f t="shared" si="277"/>
        <v>0</v>
      </c>
      <c r="CM184" s="11">
        <f t="shared" si="277"/>
        <v>0</v>
      </c>
      <c r="CN184" s="11">
        <f t="shared" si="277"/>
        <v>0</v>
      </c>
      <c r="CO184" s="11">
        <f t="shared" si="277"/>
        <v>0</v>
      </c>
      <c r="CP184" s="11">
        <f t="shared" si="277"/>
        <v>0</v>
      </c>
      <c r="CQ184" s="11">
        <f t="shared" si="277"/>
        <v>0</v>
      </c>
      <c r="CR184" s="11">
        <f t="shared" si="277"/>
        <v>0</v>
      </c>
      <c r="CS184" s="11">
        <f t="shared" si="277"/>
        <v>0</v>
      </c>
      <c r="CT184" s="11">
        <f t="shared" si="277"/>
        <v>0</v>
      </c>
      <c r="CU184" s="11">
        <f t="shared" si="277"/>
        <v>0</v>
      </c>
      <c r="CV184" s="11">
        <f t="shared" ref="CV184:DG184" si="278">CV$117*CV70</f>
        <v>0</v>
      </c>
      <c r="CW184" s="11">
        <f t="shared" si="278"/>
        <v>0</v>
      </c>
      <c r="CX184" s="11">
        <f t="shared" si="278"/>
        <v>0</v>
      </c>
      <c r="CY184" s="11">
        <f t="shared" si="278"/>
        <v>0</v>
      </c>
      <c r="CZ184" s="11">
        <f t="shared" si="278"/>
        <v>0</v>
      </c>
      <c r="DA184" s="11">
        <f t="shared" si="278"/>
        <v>0</v>
      </c>
      <c r="DB184" s="11">
        <f t="shared" si="278"/>
        <v>0</v>
      </c>
      <c r="DC184" s="11">
        <f t="shared" si="278"/>
        <v>0</v>
      </c>
      <c r="DD184" s="11">
        <f t="shared" si="278"/>
        <v>0</v>
      </c>
      <c r="DE184" s="11">
        <f t="shared" si="278"/>
        <v>0</v>
      </c>
      <c r="DF184" s="11">
        <f t="shared" si="278"/>
        <v>0</v>
      </c>
      <c r="DG184" s="11">
        <f t="shared" si="278"/>
        <v>0</v>
      </c>
      <c r="DH184" s="11">
        <f t="shared" si="266"/>
        <v>0</v>
      </c>
      <c r="DI184" s="240"/>
    </row>
    <row r="185" spans="2:113" x14ac:dyDescent="0.15">
      <c r="B185" s="10" t="s">
        <v>209</v>
      </c>
      <c r="C185" s="4" t="s">
        <v>948</v>
      </c>
      <c r="D185" s="11">
        <f t="shared" ref="D185:AI185" si="279">D$117*D71</f>
        <v>0</v>
      </c>
      <c r="E185" s="11">
        <f t="shared" si="279"/>
        <v>0</v>
      </c>
      <c r="F185" s="11">
        <f t="shared" si="279"/>
        <v>0</v>
      </c>
      <c r="G185" s="11">
        <f t="shared" si="279"/>
        <v>0</v>
      </c>
      <c r="H185" s="11">
        <f t="shared" si="279"/>
        <v>0</v>
      </c>
      <c r="I185" s="11">
        <f t="shared" si="279"/>
        <v>0</v>
      </c>
      <c r="J185" s="11">
        <f t="shared" si="279"/>
        <v>0</v>
      </c>
      <c r="K185" s="11">
        <f t="shared" si="279"/>
        <v>0</v>
      </c>
      <c r="L185" s="11">
        <f t="shared" si="279"/>
        <v>0</v>
      </c>
      <c r="M185" s="11">
        <f t="shared" si="279"/>
        <v>0</v>
      </c>
      <c r="N185" s="11">
        <f t="shared" si="279"/>
        <v>0</v>
      </c>
      <c r="O185" s="11">
        <f t="shared" si="279"/>
        <v>0</v>
      </c>
      <c r="P185" s="11">
        <f t="shared" si="279"/>
        <v>0</v>
      </c>
      <c r="Q185" s="11">
        <f t="shared" si="279"/>
        <v>0</v>
      </c>
      <c r="R185" s="11">
        <f t="shared" si="279"/>
        <v>0</v>
      </c>
      <c r="S185" s="11">
        <f t="shared" si="279"/>
        <v>0</v>
      </c>
      <c r="T185" s="11">
        <f t="shared" si="279"/>
        <v>0</v>
      </c>
      <c r="U185" s="11">
        <f t="shared" si="279"/>
        <v>0</v>
      </c>
      <c r="V185" s="11">
        <f t="shared" si="279"/>
        <v>0</v>
      </c>
      <c r="W185" s="11">
        <f t="shared" si="279"/>
        <v>0</v>
      </c>
      <c r="X185" s="11">
        <f t="shared" si="279"/>
        <v>0</v>
      </c>
      <c r="Y185" s="11">
        <f t="shared" si="279"/>
        <v>0</v>
      </c>
      <c r="Z185" s="11">
        <f t="shared" si="279"/>
        <v>0</v>
      </c>
      <c r="AA185" s="11">
        <f t="shared" si="279"/>
        <v>0</v>
      </c>
      <c r="AB185" s="11">
        <f t="shared" si="279"/>
        <v>0</v>
      </c>
      <c r="AC185" s="11">
        <f t="shared" si="279"/>
        <v>0</v>
      </c>
      <c r="AD185" s="11">
        <f t="shared" si="279"/>
        <v>0</v>
      </c>
      <c r="AE185" s="11">
        <f t="shared" si="279"/>
        <v>0</v>
      </c>
      <c r="AF185" s="11">
        <f t="shared" si="279"/>
        <v>0</v>
      </c>
      <c r="AG185" s="11">
        <f t="shared" si="279"/>
        <v>0</v>
      </c>
      <c r="AH185" s="11">
        <f t="shared" si="279"/>
        <v>0</v>
      </c>
      <c r="AI185" s="11">
        <f t="shared" si="279"/>
        <v>0</v>
      </c>
      <c r="AJ185" s="11">
        <f t="shared" ref="AJ185:BO185" si="280">AJ$117*AJ71</f>
        <v>0</v>
      </c>
      <c r="AK185" s="11">
        <f t="shared" si="280"/>
        <v>0</v>
      </c>
      <c r="AL185" s="11">
        <f t="shared" si="280"/>
        <v>0</v>
      </c>
      <c r="AM185" s="11">
        <f t="shared" si="280"/>
        <v>0</v>
      </c>
      <c r="AN185" s="11">
        <f t="shared" si="280"/>
        <v>0</v>
      </c>
      <c r="AO185" s="11">
        <f t="shared" si="280"/>
        <v>0</v>
      </c>
      <c r="AP185" s="11">
        <f t="shared" si="280"/>
        <v>0</v>
      </c>
      <c r="AQ185" s="11">
        <f t="shared" si="280"/>
        <v>0</v>
      </c>
      <c r="AR185" s="11">
        <f t="shared" si="280"/>
        <v>0</v>
      </c>
      <c r="AS185" s="11">
        <f t="shared" si="280"/>
        <v>0</v>
      </c>
      <c r="AT185" s="11">
        <f t="shared" si="280"/>
        <v>0</v>
      </c>
      <c r="AU185" s="11">
        <f t="shared" si="280"/>
        <v>0</v>
      </c>
      <c r="AV185" s="11">
        <f t="shared" si="280"/>
        <v>0</v>
      </c>
      <c r="AW185" s="11">
        <f t="shared" si="280"/>
        <v>0</v>
      </c>
      <c r="AX185" s="11">
        <f t="shared" si="280"/>
        <v>0</v>
      </c>
      <c r="AY185" s="11">
        <f t="shared" si="280"/>
        <v>0</v>
      </c>
      <c r="AZ185" s="11">
        <f t="shared" si="280"/>
        <v>0</v>
      </c>
      <c r="BA185" s="11">
        <f t="shared" si="280"/>
        <v>0</v>
      </c>
      <c r="BB185" s="11">
        <f t="shared" si="280"/>
        <v>0</v>
      </c>
      <c r="BC185" s="11">
        <f t="shared" si="280"/>
        <v>0</v>
      </c>
      <c r="BD185" s="11">
        <f t="shared" si="280"/>
        <v>0</v>
      </c>
      <c r="BE185" s="11">
        <f t="shared" si="280"/>
        <v>0</v>
      </c>
      <c r="BF185" s="11">
        <f t="shared" si="280"/>
        <v>0</v>
      </c>
      <c r="BG185" s="11">
        <f t="shared" si="280"/>
        <v>0</v>
      </c>
      <c r="BH185" s="11">
        <f t="shared" si="280"/>
        <v>0</v>
      </c>
      <c r="BI185" s="11">
        <f t="shared" si="280"/>
        <v>0</v>
      </c>
      <c r="BJ185" s="11">
        <f t="shared" si="280"/>
        <v>0</v>
      </c>
      <c r="BK185" s="11">
        <f t="shared" si="280"/>
        <v>0</v>
      </c>
      <c r="BL185" s="11">
        <f t="shared" si="280"/>
        <v>0</v>
      </c>
      <c r="BM185" s="11">
        <f t="shared" si="280"/>
        <v>0</v>
      </c>
      <c r="BN185" s="11">
        <f t="shared" si="280"/>
        <v>0</v>
      </c>
      <c r="BO185" s="11">
        <f t="shared" si="280"/>
        <v>0</v>
      </c>
      <c r="BP185" s="11">
        <f t="shared" ref="BP185:CU185" si="281">BP$117*BP71</f>
        <v>0</v>
      </c>
      <c r="BQ185" s="11">
        <f t="shared" si="281"/>
        <v>0</v>
      </c>
      <c r="BR185" s="11">
        <f t="shared" si="281"/>
        <v>0</v>
      </c>
      <c r="BS185" s="11">
        <f t="shared" si="281"/>
        <v>0</v>
      </c>
      <c r="BT185" s="11">
        <f t="shared" si="281"/>
        <v>0</v>
      </c>
      <c r="BU185" s="11">
        <f t="shared" si="281"/>
        <v>0</v>
      </c>
      <c r="BV185" s="11">
        <f t="shared" si="281"/>
        <v>0</v>
      </c>
      <c r="BW185" s="11">
        <f t="shared" si="281"/>
        <v>0</v>
      </c>
      <c r="BX185" s="11">
        <f t="shared" si="281"/>
        <v>0</v>
      </c>
      <c r="BY185" s="11">
        <f t="shared" si="281"/>
        <v>0</v>
      </c>
      <c r="BZ185" s="11">
        <f t="shared" si="281"/>
        <v>0</v>
      </c>
      <c r="CA185" s="11">
        <f t="shared" si="281"/>
        <v>0</v>
      </c>
      <c r="CB185" s="11">
        <f t="shared" si="281"/>
        <v>0</v>
      </c>
      <c r="CC185" s="11">
        <f t="shared" si="281"/>
        <v>0</v>
      </c>
      <c r="CD185" s="11">
        <f t="shared" si="281"/>
        <v>0</v>
      </c>
      <c r="CE185" s="11">
        <f t="shared" si="281"/>
        <v>0</v>
      </c>
      <c r="CF185" s="11">
        <f t="shared" si="281"/>
        <v>0</v>
      </c>
      <c r="CG185" s="11">
        <f t="shared" si="281"/>
        <v>0</v>
      </c>
      <c r="CH185" s="11">
        <f t="shared" si="281"/>
        <v>0</v>
      </c>
      <c r="CI185" s="11">
        <f t="shared" si="281"/>
        <v>0</v>
      </c>
      <c r="CJ185" s="11">
        <f t="shared" si="281"/>
        <v>0</v>
      </c>
      <c r="CK185" s="11">
        <f t="shared" si="281"/>
        <v>0</v>
      </c>
      <c r="CL185" s="11">
        <f t="shared" si="281"/>
        <v>0</v>
      </c>
      <c r="CM185" s="11">
        <f t="shared" si="281"/>
        <v>0</v>
      </c>
      <c r="CN185" s="11">
        <f t="shared" si="281"/>
        <v>0</v>
      </c>
      <c r="CO185" s="11">
        <f t="shared" si="281"/>
        <v>0</v>
      </c>
      <c r="CP185" s="11">
        <f t="shared" si="281"/>
        <v>0</v>
      </c>
      <c r="CQ185" s="11">
        <f t="shared" si="281"/>
        <v>0</v>
      </c>
      <c r="CR185" s="11">
        <f t="shared" si="281"/>
        <v>0</v>
      </c>
      <c r="CS185" s="11">
        <f t="shared" si="281"/>
        <v>0</v>
      </c>
      <c r="CT185" s="11">
        <f t="shared" si="281"/>
        <v>0</v>
      </c>
      <c r="CU185" s="11">
        <f t="shared" si="281"/>
        <v>0</v>
      </c>
      <c r="CV185" s="11">
        <f t="shared" ref="CV185:DG185" si="282">CV$117*CV71</f>
        <v>0</v>
      </c>
      <c r="CW185" s="11">
        <f t="shared" si="282"/>
        <v>0</v>
      </c>
      <c r="CX185" s="11">
        <f t="shared" si="282"/>
        <v>0</v>
      </c>
      <c r="CY185" s="11">
        <f t="shared" si="282"/>
        <v>0</v>
      </c>
      <c r="CZ185" s="11">
        <f t="shared" si="282"/>
        <v>0</v>
      </c>
      <c r="DA185" s="11">
        <f t="shared" si="282"/>
        <v>0</v>
      </c>
      <c r="DB185" s="11">
        <f t="shared" si="282"/>
        <v>0</v>
      </c>
      <c r="DC185" s="11">
        <f t="shared" si="282"/>
        <v>0</v>
      </c>
      <c r="DD185" s="11">
        <f t="shared" si="282"/>
        <v>0</v>
      </c>
      <c r="DE185" s="11">
        <f t="shared" si="282"/>
        <v>0</v>
      </c>
      <c r="DF185" s="11">
        <f t="shared" si="282"/>
        <v>0</v>
      </c>
      <c r="DG185" s="11">
        <f t="shared" si="282"/>
        <v>0</v>
      </c>
      <c r="DH185" s="11">
        <f t="shared" si="266"/>
        <v>0</v>
      </c>
      <c r="DI185" s="240"/>
    </row>
    <row r="186" spans="2:113" x14ac:dyDescent="0.15">
      <c r="B186" s="10" t="s">
        <v>210</v>
      </c>
      <c r="C186" s="4" t="s">
        <v>949</v>
      </c>
      <c r="D186" s="11">
        <f t="shared" ref="D186:AI186" si="283">D$117*D72</f>
        <v>0</v>
      </c>
      <c r="E186" s="11">
        <f t="shared" si="283"/>
        <v>0</v>
      </c>
      <c r="F186" s="11">
        <f t="shared" si="283"/>
        <v>0</v>
      </c>
      <c r="G186" s="11">
        <f t="shared" si="283"/>
        <v>0</v>
      </c>
      <c r="H186" s="11">
        <f t="shared" si="283"/>
        <v>0</v>
      </c>
      <c r="I186" s="11">
        <f t="shared" si="283"/>
        <v>0</v>
      </c>
      <c r="J186" s="11">
        <f t="shared" si="283"/>
        <v>0</v>
      </c>
      <c r="K186" s="11">
        <f t="shared" si="283"/>
        <v>0</v>
      </c>
      <c r="L186" s="11">
        <f t="shared" si="283"/>
        <v>0</v>
      </c>
      <c r="M186" s="11">
        <f t="shared" si="283"/>
        <v>0</v>
      </c>
      <c r="N186" s="11">
        <f t="shared" si="283"/>
        <v>0</v>
      </c>
      <c r="O186" s="11">
        <f t="shared" si="283"/>
        <v>0</v>
      </c>
      <c r="P186" s="11">
        <f t="shared" si="283"/>
        <v>0</v>
      </c>
      <c r="Q186" s="11">
        <f t="shared" si="283"/>
        <v>0</v>
      </c>
      <c r="R186" s="11">
        <f t="shared" si="283"/>
        <v>0</v>
      </c>
      <c r="S186" s="11">
        <f t="shared" si="283"/>
        <v>0</v>
      </c>
      <c r="T186" s="11">
        <f t="shared" si="283"/>
        <v>0</v>
      </c>
      <c r="U186" s="11">
        <f t="shared" si="283"/>
        <v>0</v>
      </c>
      <c r="V186" s="11">
        <f t="shared" si="283"/>
        <v>0</v>
      </c>
      <c r="W186" s="11">
        <f t="shared" si="283"/>
        <v>0</v>
      </c>
      <c r="X186" s="11">
        <f t="shared" si="283"/>
        <v>0</v>
      </c>
      <c r="Y186" s="11">
        <f t="shared" si="283"/>
        <v>0</v>
      </c>
      <c r="Z186" s="11">
        <f t="shared" si="283"/>
        <v>0</v>
      </c>
      <c r="AA186" s="11">
        <f t="shared" si="283"/>
        <v>0</v>
      </c>
      <c r="AB186" s="11">
        <f t="shared" si="283"/>
        <v>0</v>
      </c>
      <c r="AC186" s="11">
        <f t="shared" si="283"/>
        <v>0</v>
      </c>
      <c r="AD186" s="11">
        <f t="shared" si="283"/>
        <v>0</v>
      </c>
      <c r="AE186" s="11">
        <f t="shared" si="283"/>
        <v>0</v>
      </c>
      <c r="AF186" s="11">
        <f t="shared" si="283"/>
        <v>0</v>
      </c>
      <c r="AG186" s="11">
        <f t="shared" si="283"/>
        <v>0</v>
      </c>
      <c r="AH186" s="11">
        <f t="shared" si="283"/>
        <v>0</v>
      </c>
      <c r="AI186" s="11">
        <f t="shared" si="283"/>
        <v>0</v>
      </c>
      <c r="AJ186" s="11">
        <f t="shared" ref="AJ186:BO186" si="284">AJ$117*AJ72</f>
        <v>0</v>
      </c>
      <c r="AK186" s="11">
        <f t="shared" si="284"/>
        <v>0</v>
      </c>
      <c r="AL186" s="11">
        <f t="shared" si="284"/>
        <v>0</v>
      </c>
      <c r="AM186" s="11">
        <f t="shared" si="284"/>
        <v>0</v>
      </c>
      <c r="AN186" s="11">
        <f t="shared" si="284"/>
        <v>0</v>
      </c>
      <c r="AO186" s="11">
        <f t="shared" si="284"/>
        <v>0</v>
      </c>
      <c r="AP186" s="11">
        <f t="shared" si="284"/>
        <v>0</v>
      </c>
      <c r="AQ186" s="11">
        <f t="shared" si="284"/>
        <v>0</v>
      </c>
      <c r="AR186" s="11">
        <f t="shared" si="284"/>
        <v>0</v>
      </c>
      <c r="AS186" s="11">
        <f t="shared" si="284"/>
        <v>0</v>
      </c>
      <c r="AT186" s="11">
        <f t="shared" si="284"/>
        <v>0</v>
      </c>
      <c r="AU186" s="11">
        <f t="shared" si="284"/>
        <v>0</v>
      </c>
      <c r="AV186" s="11">
        <f t="shared" si="284"/>
        <v>0</v>
      </c>
      <c r="AW186" s="11">
        <f t="shared" si="284"/>
        <v>0</v>
      </c>
      <c r="AX186" s="11">
        <f t="shared" si="284"/>
        <v>0</v>
      </c>
      <c r="AY186" s="11">
        <f t="shared" si="284"/>
        <v>0</v>
      </c>
      <c r="AZ186" s="11">
        <f t="shared" si="284"/>
        <v>0</v>
      </c>
      <c r="BA186" s="11">
        <f t="shared" si="284"/>
        <v>0</v>
      </c>
      <c r="BB186" s="11">
        <f t="shared" si="284"/>
        <v>0</v>
      </c>
      <c r="BC186" s="11">
        <f t="shared" si="284"/>
        <v>0</v>
      </c>
      <c r="BD186" s="11">
        <f t="shared" si="284"/>
        <v>0</v>
      </c>
      <c r="BE186" s="11">
        <f t="shared" si="284"/>
        <v>0</v>
      </c>
      <c r="BF186" s="11">
        <f t="shared" si="284"/>
        <v>0</v>
      </c>
      <c r="BG186" s="11">
        <f t="shared" si="284"/>
        <v>0</v>
      </c>
      <c r="BH186" s="11">
        <f t="shared" si="284"/>
        <v>0</v>
      </c>
      <c r="BI186" s="11">
        <f t="shared" si="284"/>
        <v>0</v>
      </c>
      <c r="BJ186" s="11">
        <f t="shared" si="284"/>
        <v>0</v>
      </c>
      <c r="BK186" s="11">
        <f t="shared" si="284"/>
        <v>0</v>
      </c>
      <c r="BL186" s="11">
        <f t="shared" si="284"/>
        <v>0</v>
      </c>
      <c r="BM186" s="11">
        <f t="shared" si="284"/>
        <v>0</v>
      </c>
      <c r="BN186" s="11">
        <f t="shared" si="284"/>
        <v>0</v>
      </c>
      <c r="BO186" s="11">
        <f t="shared" si="284"/>
        <v>0</v>
      </c>
      <c r="BP186" s="11">
        <f t="shared" ref="BP186:CU186" si="285">BP$117*BP72</f>
        <v>0</v>
      </c>
      <c r="BQ186" s="11">
        <f t="shared" si="285"/>
        <v>0</v>
      </c>
      <c r="BR186" s="11">
        <f t="shared" si="285"/>
        <v>0</v>
      </c>
      <c r="BS186" s="11">
        <f t="shared" si="285"/>
        <v>0</v>
      </c>
      <c r="BT186" s="11">
        <f t="shared" si="285"/>
        <v>0</v>
      </c>
      <c r="BU186" s="11">
        <f t="shared" si="285"/>
        <v>0</v>
      </c>
      <c r="BV186" s="11">
        <f t="shared" si="285"/>
        <v>0</v>
      </c>
      <c r="BW186" s="11">
        <f t="shared" si="285"/>
        <v>0</v>
      </c>
      <c r="BX186" s="11">
        <f t="shared" si="285"/>
        <v>0</v>
      </c>
      <c r="BY186" s="11">
        <f t="shared" si="285"/>
        <v>0</v>
      </c>
      <c r="BZ186" s="11">
        <f t="shared" si="285"/>
        <v>0</v>
      </c>
      <c r="CA186" s="11">
        <f t="shared" si="285"/>
        <v>0</v>
      </c>
      <c r="CB186" s="11">
        <f t="shared" si="285"/>
        <v>0</v>
      </c>
      <c r="CC186" s="11">
        <f t="shared" si="285"/>
        <v>0</v>
      </c>
      <c r="CD186" s="11">
        <f t="shared" si="285"/>
        <v>0</v>
      </c>
      <c r="CE186" s="11">
        <f t="shared" si="285"/>
        <v>0</v>
      </c>
      <c r="CF186" s="11">
        <f t="shared" si="285"/>
        <v>0</v>
      </c>
      <c r="CG186" s="11">
        <f t="shared" si="285"/>
        <v>0</v>
      </c>
      <c r="CH186" s="11">
        <f t="shared" si="285"/>
        <v>0</v>
      </c>
      <c r="CI186" s="11">
        <f t="shared" si="285"/>
        <v>0</v>
      </c>
      <c r="CJ186" s="11">
        <f t="shared" si="285"/>
        <v>0</v>
      </c>
      <c r="CK186" s="11">
        <f t="shared" si="285"/>
        <v>0</v>
      </c>
      <c r="CL186" s="11">
        <f t="shared" si="285"/>
        <v>0</v>
      </c>
      <c r="CM186" s="11">
        <f t="shared" si="285"/>
        <v>0</v>
      </c>
      <c r="CN186" s="11">
        <f t="shared" si="285"/>
        <v>0</v>
      </c>
      <c r="CO186" s="11">
        <f t="shared" si="285"/>
        <v>0</v>
      </c>
      <c r="CP186" s="11">
        <f t="shared" si="285"/>
        <v>0</v>
      </c>
      <c r="CQ186" s="11">
        <f t="shared" si="285"/>
        <v>0</v>
      </c>
      <c r="CR186" s="11">
        <f t="shared" si="285"/>
        <v>0</v>
      </c>
      <c r="CS186" s="11">
        <f t="shared" si="285"/>
        <v>0</v>
      </c>
      <c r="CT186" s="11">
        <f t="shared" si="285"/>
        <v>0</v>
      </c>
      <c r="CU186" s="11">
        <f t="shared" si="285"/>
        <v>0</v>
      </c>
      <c r="CV186" s="11">
        <f t="shared" ref="CV186:DG186" si="286">CV$117*CV72</f>
        <v>0</v>
      </c>
      <c r="CW186" s="11">
        <f t="shared" si="286"/>
        <v>0</v>
      </c>
      <c r="CX186" s="11">
        <f t="shared" si="286"/>
        <v>0</v>
      </c>
      <c r="CY186" s="11">
        <f t="shared" si="286"/>
        <v>0</v>
      </c>
      <c r="CZ186" s="11">
        <f t="shared" si="286"/>
        <v>0</v>
      </c>
      <c r="DA186" s="11">
        <f t="shared" si="286"/>
        <v>0</v>
      </c>
      <c r="DB186" s="11">
        <f t="shared" si="286"/>
        <v>0</v>
      </c>
      <c r="DC186" s="11">
        <f t="shared" si="286"/>
        <v>0</v>
      </c>
      <c r="DD186" s="11">
        <f t="shared" si="286"/>
        <v>0</v>
      </c>
      <c r="DE186" s="11">
        <f t="shared" si="286"/>
        <v>0</v>
      </c>
      <c r="DF186" s="11">
        <f t="shared" si="286"/>
        <v>0</v>
      </c>
      <c r="DG186" s="11">
        <f t="shared" si="286"/>
        <v>0</v>
      </c>
      <c r="DH186" s="11">
        <f t="shared" si="266"/>
        <v>0</v>
      </c>
      <c r="DI186" s="240"/>
    </row>
    <row r="187" spans="2:113" x14ac:dyDescent="0.15">
      <c r="B187" s="674" t="s">
        <v>211</v>
      </c>
      <c r="C187" s="675" t="s">
        <v>950</v>
      </c>
      <c r="D187" s="539">
        <f t="shared" ref="D187:AI187" si="287">D$117*D73</f>
        <v>0</v>
      </c>
      <c r="E187" s="539">
        <f t="shared" si="287"/>
        <v>0</v>
      </c>
      <c r="F187" s="539">
        <f t="shared" si="287"/>
        <v>0</v>
      </c>
      <c r="G187" s="539">
        <f t="shared" si="287"/>
        <v>0</v>
      </c>
      <c r="H187" s="539">
        <f t="shared" si="287"/>
        <v>0</v>
      </c>
      <c r="I187" s="539">
        <f t="shared" si="287"/>
        <v>0</v>
      </c>
      <c r="J187" s="539">
        <f t="shared" si="287"/>
        <v>0</v>
      </c>
      <c r="K187" s="539">
        <f t="shared" si="287"/>
        <v>0</v>
      </c>
      <c r="L187" s="539">
        <f t="shared" si="287"/>
        <v>0</v>
      </c>
      <c r="M187" s="539">
        <f t="shared" si="287"/>
        <v>0</v>
      </c>
      <c r="N187" s="539">
        <f t="shared" si="287"/>
        <v>0</v>
      </c>
      <c r="O187" s="539">
        <f t="shared" si="287"/>
        <v>0</v>
      </c>
      <c r="P187" s="539">
        <f t="shared" si="287"/>
        <v>0</v>
      </c>
      <c r="Q187" s="539">
        <f t="shared" si="287"/>
        <v>0</v>
      </c>
      <c r="R187" s="539">
        <f t="shared" si="287"/>
        <v>0</v>
      </c>
      <c r="S187" s="539">
        <f t="shared" si="287"/>
        <v>0</v>
      </c>
      <c r="T187" s="539">
        <f t="shared" si="287"/>
        <v>0</v>
      </c>
      <c r="U187" s="539">
        <f t="shared" si="287"/>
        <v>0</v>
      </c>
      <c r="V187" s="539">
        <f t="shared" si="287"/>
        <v>0</v>
      </c>
      <c r="W187" s="539">
        <f t="shared" si="287"/>
        <v>0</v>
      </c>
      <c r="X187" s="539">
        <f t="shared" si="287"/>
        <v>0</v>
      </c>
      <c r="Y187" s="539">
        <f t="shared" si="287"/>
        <v>0</v>
      </c>
      <c r="Z187" s="539">
        <f t="shared" si="287"/>
        <v>0</v>
      </c>
      <c r="AA187" s="539">
        <f t="shared" si="287"/>
        <v>0</v>
      </c>
      <c r="AB187" s="539">
        <f t="shared" si="287"/>
        <v>0</v>
      </c>
      <c r="AC187" s="539">
        <f t="shared" si="287"/>
        <v>0</v>
      </c>
      <c r="AD187" s="539">
        <f t="shared" si="287"/>
        <v>0</v>
      </c>
      <c r="AE187" s="539">
        <f t="shared" si="287"/>
        <v>0</v>
      </c>
      <c r="AF187" s="539">
        <f t="shared" si="287"/>
        <v>0</v>
      </c>
      <c r="AG187" s="539">
        <f t="shared" si="287"/>
        <v>0</v>
      </c>
      <c r="AH187" s="539">
        <f t="shared" si="287"/>
        <v>0</v>
      </c>
      <c r="AI187" s="539">
        <f t="shared" si="287"/>
        <v>0</v>
      </c>
      <c r="AJ187" s="539">
        <f t="shared" ref="AJ187:BO187" si="288">AJ$117*AJ73</f>
        <v>0</v>
      </c>
      <c r="AK187" s="539">
        <f t="shared" si="288"/>
        <v>0</v>
      </c>
      <c r="AL187" s="539">
        <f t="shared" si="288"/>
        <v>0</v>
      </c>
      <c r="AM187" s="539">
        <f t="shared" si="288"/>
        <v>0</v>
      </c>
      <c r="AN187" s="539">
        <f t="shared" si="288"/>
        <v>0</v>
      </c>
      <c r="AO187" s="539">
        <f t="shared" si="288"/>
        <v>0</v>
      </c>
      <c r="AP187" s="539">
        <f t="shared" si="288"/>
        <v>0</v>
      </c>
      <c r="AQ187" s="539">
        <f t="shared" si="288"/>
        <v>0</v>
      </c>
      <c r="AR187" s="539">
        <f t="shared" si="288"/>
        <v>0</v>
      </c>
      <c r="AS187" s="539">
        <f t="shared" si="288"/>
        <v>0</v>
      </c>
      <c r="AT187" s="539">
        <f t="shared" si="288"/>
        <v>0</v>
      </c>
      <c r="AU187" s="539">
        <f t="shared" si="288"/>
        <v>0</v>
      </c>
      <c r="AV187" s="539">
        <f t="shared" si="288"/>
        <v>0</v>
      </c>
      <c r="AW187" s="539">
        <f t="shared" si="288"/>
        <v>0</v>
      </c>
      <c r="AX187" s="539">
        <f t="shared" si="288"/>
        <v>0</v>
      </c>
      <c r="AY187" s="539">
        <f t="shared" si="288"/>
        <v>0</v>
      </c>
      <c r="AZ187" s="539">
        <f t="shared" si="288"/>
        <v>0</v>
      </c>
      <c r="BA187" s="539">
        <f t="shared" si="288"/>
        <v>0</v>
      </c>
      <c r="BB187" s="539">
        <f t="shared" si="288"/>
        <v>0</v>
      </c>
      <c r="BC187" s="539">
        <f t="shared" si="288"/>
        <v>0</v>
      </c>
      <c r="BD187" s="539">
        <f t="shared" si="288"/>
        <v>0</v>
      </c>
      <c r="BE187" s="539">
        <f t="shared" si="288"/>
        <v>0</v>
      </c>
      <c r="BF187" s="539">
        <f t="shared" si="288"/>
        <v>0</v>
      </c>
      <c r="BG187" s="539">
        <f t="shared" si="288"/>
        <v>0</v>
      </c>
      <c r="BH187" s="539">
        <f t="shared" si="288"/>
        <v>0</v>
      </c>
      <c r="BI187" s="539">
        <f t="shared" si="288"/>
        <v>0</v>
      </c>
      <c r="BJ187" s="539">
        <f t="shared" si="288"/>
        <v>0</v>
      </c>
      <c r="BK187" s="539">
        <f t="shared" si="288"/>
        <v>0</v>
      </c>
      <c r="BL187" s="539">
        <f t="shared" si="288"/>
        <v>0</v>
      </c>
      <c r="BM187" s="539">
        <f t="shared" si="288"/>
        <v>0</v>
      </c>
      <c r="BN187" s="539">
        <f t="shared" si="288"/>
        <v>0</v>
      </c>
      <c r="BO187" s="539">
        <f t="shared" si="288"/>
        <v>0</v>
      </c>
      <c r="BP187" s="539">
        <f t="shared" ref="BP187:CU187" si="289">BP$117*BP73</f>
        <v>0</v>
      </c>
      <c r="BQ187" s="539">
        <f t="shared" si="289"/>
        <v>0</v>
      </c>
      <c r="BR187" s="539">
        <f t="shared" si="289"/>
        <v>0</v>
      </c>
      <c r="BS187" s="539">
        <f t="shared" si="289"/>
        <v>0</v>
      </c>
      <c r="BT187" s="539">
        <f t="shared" si="289"/>
        <v>0</v>
      </c>
      <c r="BU187" s="539">
        <f t="shared" si="289"/>
        <v>0</v>
      </c>
      <c r="BV187" s="539">
        <f t="shared" si="289"/>
        <v>0</v>
      </c>
      <c r="BW187" s="539">
        <f t="shared" si="289"/>
        <v>0</v>
      </c>
      <c r="BX187" s="539">
        <f t="shared" si="289"/>
        <v>0</v>
      </c>
      <c r="BY187" s="539">
        <f t="shared" si="289"/>
        <v>0</v>
      </c>
      <c r="BZ187" s="539">
        <f t="shared" si="289"/>
        <v>0</v>
      </c>
      <c r="CA187" s="539">
        <f t="shared" si="289"/>
        <v>0</v>
      </c>
      <c r="CB187" s="539">
        <f t="shared" si="289"/>
        <v>0</v>
      </c>
      <c r="CC187" s="539">
        <f t="shared" si="289"/>
        <v>0</v>
      </c>
      <c r="CD187" s="539">
        <f t="shared" si="289"/>
        <v>0</v>
      </c>
      <c r="CE187" s="539">
        <f t="shared" si="289"/>
        <v>0</v>
      </c>
      <c r="CF187" s="539">
        <f t="shared" si="289"/>
        <v>0</v>
      </c>
      <c r="CG187" s="539">
        <f t="shared" si="289"/>
        <v>0</v>
      </c>
      <c r="CH187" s="539">
        <f t="shared" si="289"/>
        <v>0</v>
      </c>
      <c r="CI187" s="539">
        <f t="shared" si="289"/>
        <v>0</v>
      </c>
      <c r="CJ187" s="539">
        <f t="shared" si="289"/>
        <v>0</v>
      </c>
      <c r="CK187" s="539">
        <f t="shared" si="289"/>
        <v>0</v>
      </c>
      <c r="CL187" s="539">
        <f t="shared" si="289"/>
        <v>0</v>
      </c>
      <c r="CM187" s="539">
        <f t="shared" si="289"/>
        <v>0</v>
      </c>
      <c r="CN187" s="539">
        <f t="shared" si="289"/>
        <v>0</v>
      </c>
      <c r="CO187" s="539">
        <f t="shared" si="289"/>
        <v>0</v>
      </c>
      <c r="CP187" s="539">
        <f t="shared" si="289"/>
        <v>0</v>
      </c>
      <c r="CQ187" s="539">
        <f t="shared" si="289"/>
        <v>0</v>
      </c>
      <c r="CR187" s="539">
        <f t="shared" si="289"/>
        <v>0</v>
      </c>
      <c r="CS187" s="539">
        <f t="shared" si="289"/>
        <v>0</v>
      </c>
      <c r="CT187" s="539">
        <f t="shared" si="289"/>
        <v>0</v>
      </c>
      <c r="CU187" s="539">
        <f t="shared" si="289"/>
        <v>0</v>
      </c>
      <c r="CV187" s="539">
        <f t="shared" ref="CV187:DG187" si="290">CV$117*CV73</f>
        <v>0</v>
      </c>
      <c r="CW187" s="539">
        <f t="shared" si="290"/>
        <v>0</v>
      </c>
      <c r="CX187" s="539">
        <f t="shared" si="290"/>
        <v>0</v>
      </c>
      <c r="CY187" s="539">
        <f t="shared" si="290"/>
        <v>0</v>
      </c>
      <c r="CZ187" s="539">
        <f t="shared" si="290"/>
        <v>0</v>
      </c>
      <c r="DA187" s="539">
        <f t="shared" si="290"/>
        <v>0</v>
      </c>
      <c r="DB187" s="539">
        <f t="shared" si="290"/>
        <v>0</v>
      </c>
      <c r="DC187" s="539">
        <f t="shared" si="290"/>
        <v>0</v>
      </c>
      <c r="DD187" s="539">
        <f t="shared" si="290"/>
        <v>0</v>
      </c>
      <c r="DE187" s="539">
        <f t="shared" si="290"/>
        <v>0</v>
      </c>
      <c r="DF187" s="539">
        <f t="shared" si="290"/>
        <v>0</v>
      </c>
      <c r="DG187" s="539">
        <f t="shared" si="290"/>
        <v>0</v>
      </c>
      <c r="DH187" s="539">
        <f t="shared" si="266"/>
        <v>0</v>
      </c>
      <c r="DI187" s="240"/>
    </row>
    <row r="188" spans="2:113" x14ac:dyDescent="0.15">
      <c r="B188" s="12" t="s">
        <v>212</v>
      </c>
      <c r="C188" s="357" t="s">
        <v>951</v>
      </c>
      <c r="D188" s="13">
        <f t="shared" ref="D188:AI188" si="291">D$117*D74</f>
        <v>0</v>
      </c>
      <c r="E188" s="13">
        <f t="shared" si="291"/>
        <v>0</v>
      </c>
      <c r="F188" s="13">
        <f t="shared" si="291"/>
        <v>0</v>
      </c>
      <c r="G188" s="13">
        <f t="shared" si="291"/>
        <v>0</v>
      </c>
      <c r="H188" s="13">
        <f t="shared" si="291"/>
        <v>0</v>
      </c>
      <c r="I188" s="13">
        <f t="shared" si="291"/>
        <v>0</v>
      </c>
      <c r="J188" s="13">
        <f t="shared" si="291"/>
        <v>0</v>
      </c>
      <c r="K188" s="13">
        <f t="shared" si="291"/>
        <v>0</v>
      </c>
      <c r="L188" s="13">
        <f t="shared" si="291"/>
        <v>0</v>
      </c>
      <c r="M188" s="13">
        <f t="shared" si="291"/>
        <v>0</v>
      </c>
      <c r="N188" s="13">
        <f t="shared" si="291"/>
        <v>0</v>
      </c>
      <c r="O188" s="13">
        <f t="shared" si="291"/>
        <v>0</v>
      </c>
      <c r="P188" s="13">
        <f t="shared" si="291"/>
        <v>0</v>
      </c>
      <c r="Q188" s="13">
        <f t="shared" si="291"/>
        <v>0</v>
      </c>
      <c r="R188" s="13">
        <f t="shared" si="291"/>
        <v>0</v>
      </c>
      <c r="S188" s="13">
        <f t="shared" si="291"/>
        <v>0</v>
      </c>
      <c r="T188" s="13">
        <f t="shared" si="291"/>
        <v>0</v>
      </c>
      <c r="U188" s="13">
        <f t="shared" si="291"/>
        <v>0</v>
      </c>
      <c r="V188" s="13">
        <f t="shared" si="291"/>
        <v>0</v>
      </c>
      <c r="W188" s="13">
        <f t="shared" si="291"/>
        <v>0</v>
      </c>
      <c r="X188" s="13">
        <f t="shared" si="291"/>
        <v>0</v>
      </c>
      <c r="Y188" s="13">
        <f t="shared" si="291"/>
        <v>0</v>
      </c>
      <c r="Z188" s="13">
        <f t="shared" si="291"/>
        <v>0</v>
      </c>
      <c r="AA188" s="13">
        <f t="shared" si="291"/>
        <v>0</v>
      </c>
      <c r="AB188" s="13">
        <f t="shared" si="291"/>
        <v>0</v>
      </c>
      <c r="AC188" s="13">
        <f t="shared" si="291"/>
        <v>0</v>
      </c>
      <c r="AD188" s="13">
        <f t="shared" si="291"/>
        <v>0</v>
      </c>
      <c r="AE188" s="13">
        <f t="shared" si="291"/>
        <v>0</v>
      </c>
      <c r="AF188" s="13">
        <f t="shared" si="291"/>
        <v>0</v>
      </c>
      <c r="AG188" s="13">
        <f t="shared" si="291"/>
        <v>0</v>
      </c>
      <c r="AH188" s="13">
        <f t="shared" si="291"/>
        <v>0</v>
      </c>
      <c r="AI188" s="13">
        <f t="shared" si="291"/>
        <v>0</v>
      </c>
      <c r="AJ188" s="13">
        <f t="shared" ref="AJ188:BO188" si="292">AJ$117*AJ74</f>
        <v>0</v>
      </c>
      <c r="AK188" s="13">
        <f t="shared" si="292"/>
        <v>0</v>
      </c>
      <c r="AL188" s="13">
        <f t="shared" si="292"/>
        <v>0</v>
      </c>
      <c r="AM188" s="13">
        <f t="shared" si="292"/>
        <v>0</v>
      </c>
      <c r="AN188" s="13">
        <f t="shared" si="292"/>
        <v>0</v>
      </c>
      <c r="AO188" s="13">
        <f t="shared" si="292"/>
        <v>0</v>
      </c>
      <c r="AP188" s="13">
        <f t="shared" si="292"/>
        <v>0</v>
      </c>
      <c r="AQ188" s="13">
        <f t="shared" si="292"/>
        <v>0</v>
      </c>
      <c r="AR188" s="13">
        <f t="shared" si="292"/>
        <v>0</v>
      </c>
      <c r="AS188" s="13">
        <f t="shared" si="292"/>
        <v>0</v>
      </c>
      <c r="AT188" s="13">
        <f t="shared" si="292"/>
        <v>0</v>
      </c>
      <c r="AU188" s="13">
        <f t="shared" si="292"/>
        <v>0</v>
      </c>
      <c r="AV188" s="13">
        <f t="shared" si="292"/>
        <v>0</v>
      </c>
      <c r="AW188" s="13">
        <f t="shared" si="292"/>
        <v>0</v>
      </c>
      <c r="AX188" s="13">
        <f t="shared" si="292"/>
        <v>0</v>
      </c>
      <c r="AY188" s="13">
        <f t="shared" si="292"/>
        <v>0</v>
      </c>
      <c r="AZ188" s="13">
        <f t="shared" si="292"/>
        <v>0</v>
      </c>
      <c r="BA188" s="13">
        <f t="shared" si="292"/>
        <v>0</v>
      </c>
      <c r="BB188" s="13">
        <f t="shared" si="292"/>
        <v>0</v>
      </c>
      <c r="BC188" s="13">
        <f t="shared" si="292"/>
        <v>0</v>
      </c>
      <c r="BD188" s="13">
        <f t="shared" si="292"/>
        <v>0</v>
      </c>
      <c r="BE188" s="13">
        <f t="shared" si="292"/>
        <v>0</v>
      </c>
      <c r="BF188" s="13">
        <f t="shared" si="292"/>
        <v>0</v>
      </c>
      <c r="BG188" s="13">
        <f t="shared" si="292"/>
        <v>0</v>
      </c>
      <c r="BH188" s="13">
        <f t="shared" si="292"/>
        <v>0</v>
      </c>
      <c r="BI188" s="13">
        <f t="shared" si="292"/>
        <v>0</v>
      </c>
      <c r="BJ188" s="13">
        <f t="shared" si="292"/>
        <v>0</v>
      </c>
      <c r="BK188" s="13">
        <f t="shared" si="292"/>
        <v>0</v>
      </c>
      <c r="BL188" s="13">
        <f t="shared" si="292"/>
        <v>0</v>
      </c>
      <c r="BM188" s="13">
        <f t="shared" si="292"/>
        <v>0</v>
      </c>
      <c r="BN188" s="13">
        <f t="shared" si="292"/>
        <v>0</v>
      </c>
      <c r="BO188" s="13">
        <f t="shared" si="292"/>
        <v>0</v>
      </c>
      <c r="BP188" s="13">
        <f t="shared" ref="BP188:CU188" si="293">BP$117*BP74</f>
        <v>0</v>
      </c>
      <c r="BQ188" s="13">
        <f t="shared" si="293"/>
        <v>0</v>
      </c>
      <c r="BR188" s="13">
        <f t="shared" si="293"/>
        <v>0</v>
      </c>
      <c r="BS188" s="13">
        <f t="shared" si="293"/>
        <v>0</v>
      </c>
      <c r="BT188" s="13">
        <f t="shared" si="293"/>
        <v>0</v>
      </c>
      <c r="BU188" s="13">
        <f t="shared" si="293"/>
        <v>0</v>
      </c>
      <c r="BV188" s="13">
        <f t="shared" si="293"/>
        <v>0</v>
      </c>
      <c r="BW188" s="13">
        <f t="shared" si="293"/>
        <v>0</v>
      </c>
      <c r="BX188" s="13">
        <f t="shared" si="293"/>
        <v>0</v>
      </c>
      <c r="BY188" s="13">
        <f t="shared" si="293"/>
        <v>0</v>
      </c>
      <c r="BZ188" s="13">
        <f t="shared" si="293"/>
        <v>0</v>
      </c>
      <c r="CA188" s="13">
        <f t="shared" si="293"/>
        <v>0</v>
      </c>
      <c r="CB188" s="13">
        <f t="shared" si="293"/>
        <v>0</v>
      </c>
      <c r="CC188" s="13">
        <f t="shared" si="293"/>
        <v>0</v>
      </c>
      <c r="CD188" s="13">
        <f t="shared" si="293"/>
        <v>0</v>
      </c>
      <c r="CE188" s="13">
        <f t="shared" si="293"/>
        <v>0</v>
      </c>
      <c r="CF188" s="13">
        <f t="shared" si="293"/>
        <v>0</v>
      </c>
      <c r="CG188" s="13">
        <f t="shared" si="293"/>
        <v>0</v>
      </c>
      <c r="CH188" s="13">
        <f t="shared" si="293"/>
        <v>0</v>
      </c>
      <c r="CI188" s="13">
        <f t="shared" si="293"/>
        <v>0</v>
      </c>
      <c r="CJ188" s="13">
        <f t="shared" si="293"/>
        <v>0</v>
      </c>
      <c r="CK188" s="13">
        <f t="shared" si="293"/>
        <v>0</v>
      </c>
      <c r="CL188" s="13">
        <f t="shared" si="293"/>
        <v>0</v>
      </c>
      <c r="CM188" s="13">
        <f t="shared" si="293"/>
        <v>0</v>
      </c>
      <c r="CN188" s="13">
        <f t="shared" si="293"/>
        <v>0</v>
      </c>
      <c r="CO188" s="13">
        <f t="shared" si="293"/>
        <v>0</v>
      </c>
      <c r="CP188" s="13">
        <f t="shared" si="293"/>
        <v>0</v>
      </c>
      <c r="CQ188" s="13">
        <f t="shared" si="293"/>
        <v>0</v>
      </c>
      <c r="CR188" s="13">
        <f t="shared" si="293"/>
        <v>0</v>
      </c>
      <c r="CS188" s="13">
        <f t="shared" si="293"/>
        <v>0</v>
      </c>
      <c r="CT188" s="13">
        <f t="shared" si="293"/>
        <v>0</v>
      </c>
      <c r="CU188" s="13">
        <f t="shared" si="293"/>
        <v>0</v>
      </c>
      <c r="CV188" s="13">
        <f t="shared" ref="CV188:DG188" si="294">CV$117*CV74</f>
        <v>0</v>
      </c>
      <c r="CW188" s="13">
        <f t="shared" si="294"/>
        <v>0</v>
      </c>
      <c r="CX188" s="13">
        <f t="shared" si="294"/>
        <v>0</v>
      </c>
      <c r="CY188" s="13">
        <f t="shared" si="294"/>
        <v>0</v>
      </c>
      <c r="CZ188" s="13">
        <f t="shared" si="294"/>
        <v>0</v>
      </c>
      <c r="DA188" s="13">
        <f t="shared" si="294"/>
        <v>0</v>
      </c>
      <c r="DB188" s="13">
        <f t="shared" si="294"/>
        <v>0</v>
      </c>
      <c r="DC188" s="13">
        <f t="shared" si="294"/>
        <v>0</v>
      </c>
      <c r="DD188" s="13">
        <f t="shared" si="294"/>
        <v>0</v>
      </c>
      <c r="DE188" s="13">
        <f t="shared" si="294"/>
        <v>0</v>
      </c>
      <c r="DF188" s="13">
        <f t="shared" si="294"/>
        <v>0</v>
      </c>
      <c r="DG188" s="13">
        <f t="shared" si="294"/>
        <v>0</v>
      </c>
      <c r="DH188" s="13">
        <f t="shared" si="266"/>
        <v>0</v>
      </c>
      <c r="DI188" s="240"/>
    </row>
    <row r="189" spans="2:113" x14ac:dyDescent="0.15">
      <c r="B189" s="10" t="s">
        <v>213</v>
      </c>
      <c r="C189" s="4" t="s">
        <v>952</v>
      </c>
      <c r="D189" s="11">
        <f t="shared" ref="D189:AI189" si="295">D$117*D75</f>
        <v>0</v>
      </c>
      <c r="E189" s="11">
        <f t="shared" si="295"/>
        <v>0</v>
      </c>
      <c r="F189" s="11">
        <f t="shared" si="295"/>
        <v>0</v>
      </c>
      <c r="G189" s="11">
        <f t="shared" si="295"/>
        <v>0</v>
      </c>
      <c r="H189" s="11">
        <f t="shared" si="295"/>
        <v>0</v>
      </c>
      <c r="I189" s="11">
        <f t="shared" si="295"/>
        <v>0</v>
      </c>
      <c r="J189" s="11">
        <f t="shared" si="295"/>
        <v>0</v>
      </c>
      <c r="K189" s="11">
        <f t="shared" si="295"/>
        <v>0</v>
      </c>
      <c r="L189" s="11">
        <f t="shared" si="295"/>
        <v>0</v>
      </c>
      <c r="M189" s="11">
        <f t="shared" si="295"/>
        <v>0</v>
      </c>
      <c r="N189" s="11">
        <f t="shared" si="295"/>
        <v>0</v>
      </c>
      <c r="O189" s="11">
        <f t="shared" si="295"/>
        <v>0</v>
      </c>
      <c r="P189" s="11">
        <f t="shared" si="295"/>
        <v>0</v>
      </c>
      <c r="Q189" s="11">
        <f t="shared" si="295"/>
        <v>0</v>
      </c>
      <c r="R189" s="11">
        <f t="shared" si="295"/>
        <v>0</v>
      </c>
      <c r="S189" s="11">
        <f t="shared" si="295"/>
        <v>0</v>
      </c>
      <c r="T189" s="11">
        <f t="shared" si="295"/>
        <v>0</v>
      </c>
      <c r="U189" s="11">
        <f t="shared" si="295"/>
        <v>0</v>
      </c>
      <c r="V189" s="11">
        <f t="shared" si="295"/>
        <v>0</v>
      </c>
      <c r="W189" s="11">
        <f t="shared" si="295"/>
        <v>0</v>
      </c>
      <c r="X189" s="11">
        <f t="shared" si="295"/>
        <v>0</v>
      </c>
      <c r="Y189" s="11">
        <f t="shared" si="295"/>
        <v>0</v>
      </c>
      <c r="Z189" s="11">
        <f t="shared" si="295"/>
        <v>0</v>
      </c>
      <c r="AA189" s="11">
        <f t="shared" si="295"/>
        <v>0</v>
      </c>
      <c r="AB189" s="11">
        <f t="shared" si="295"/>
        <v>0</v>
      </c>
      <c r="AC189" s="11">
        <f t="shared" si="295"/>
        <v>0</v>
      </c>
      <c r="AD189" s="11">
        <f t="shared" si="295"/>
        <v>0</v>
      </c>
      <c r="AE189" s="11">
        <f t="shared" si="295"/>
        <v>0</v>
      </c>
      <c r="AF189" s="11">
        <f t="shared" si="295"/>
        <v>0</v>
      </c>
      <c r="AG189" s="11">
        <f t="shared" si="295"/>
        <v>0</v>
      </c>
      <c r="AH189" s="11">
        <f t="shared" si="295"/>
        <v>0</v>
      </c>
      <c r="AI189" s="11">
        <f t="shared" si="295"/>
        <v>0</v>
      </c>
      <c r="AJ189" s="11">
        <f t="shared" ref="AJ189:BO189" si="296">AJ$117*AJ75</f>
        <v>0</v>
      </c>
      <c r="AK189" s="11">
        <f t="shared" si="296"/>
        <v>0</v>
      </c>
      <c r="AL189" s="11">
        <f t="shared" si="296"/>
        <v>0</v>
      </c>
      <c r="AM189" s="11">
        <f t="shared" si="296"/>
        <v>0</v>
      </c>
      <c r="AN189" s="11">
        <f t="shared" si="296"/>
        <v>0</v>
      </c>
      <c r="AO189" s="11">
        <f t="shared" si="296"/>
        <v>0</v>
      </c>
      <c r="AP189" s="11">
        <f t="shared" si="296"/>
        <v>0</v>
      </c>
      <c r="AQ189" s="11">
        <f t="shared" si="296"/>
        <v>0</v>
      </c>
      <c r="AR189" s="11">
        <f t="shared" si="296"/>
        <v>0</v>
      </c>
      <c r="AS189" s="11">
        <f t="shared" si="296"/>
        <v>0</v>
      </c>
      <c r="AT189" s="11">
        <f t="shared" si="296"/>
        <v>0</v>
      </c>
      <c r="AU189" s="11">
        <f t="shared" si="296"/>
        <v>0</v>
      </c>
      <c r="AV189" s="11">
        <f t="shared" si="296"/>
        <v>0</v>
      </c>
      <c r="AW189" s="11">
        <f t="shared" si="296"/>
        <v>0</v>
      </c>
      <c r="AX189" s="11">
        <f t="shared" si="296"/>
        <v>0</v>
      </c>
      <c r="AY189" s="11">
        <f t="shared" si="296"/>
        <v>0</v>
      </c>
      <c r="AZ189" s="11">
        <f t="shared" si="296"/>
        <v>0</v>
      </c>
      <c r="BA189" s="11">
        <f t="shared" si="296"/>
        <v>0</v>
      </c>
      <c r="BB189" s="11">
        <f t="shared" si="296"/>
        <v>0</v>
      </c>
      <c r="BC189" s="11">
        <f t="shared" si="296"/>
        <v>0</v>
      </c>
      <c r="BD189" s="11">
        <f t="shared" si="296"/>
        <v>0</v>
      </c>
      <c r="BE189" s="11">
        <f t="shared" si="296"/>
        <v>0</v>
      </c>
      <c r="BF189" s="11">
        <f t="shared" si="296"/>
        <v>0</v>
      </c>
      <c r="BG189" s="11">
        <f t="shared" si="296"/>
        <v>0</v>
      </c>
      <c r="BH189" s="11">
        <f t="shared" si="296"/>
        <v>0</v>
      </c>
      <c r="BI189" s="11">
        <f t="shared" si="296"/>
        <v>0</v>
      </c>
      <c r="BJ189" s="11">
        <f t="shared" si="296"/>
        <v>0</v>
      </c>
      <c r="BK189" s="11">
        <f t="shared" si="296"/>
        <v>0</v>
      </c>
      <c r="BL189" s="11">
        <f t="shared" si="296"/>
        <v>0</v>
      </c>
      <c r="BM189" s="11">
        <f t="shared" si="296"/>
        <v>0</v>
      </c>
      <c r="BN189" s="11">
        <f t="shared" si="296"/>
        <v>0</v>
      </c>
      <c r="BO189" s="11">
        <f t="shared" si="296"/>
        <v>0</v>
      </c>
      <c r="BP189" s="11">
        <f t="shared" ref="BP189:CU189" si="297">BP$117*BP75</f>
        <v>0</v>
      </c>
      <c r="BQ189" s="11">
        <f t="shared" si="297"/>
        <v>0</v>
      </c>
      <c r="BR189" s="11">
        <f t="shared" si="297"/>
        <v>0</v>
      </c>
      <c r="BS189" s="11">
        <f t="shared" si="297"/>
        <v>0</v>
      </c>
      <c r="BT189" s="11">
        <f t="shared" si="297"/>
        <v>0</v>
      </c>
      <c r="BU189" s="11">
        <f t="shared" si="297"/>
        <v>0</v>
      </c>
      <c r="BV189" s="11">
        <f t="shared" si="297"/>
        <v>0</v>
      </c>
      <c r="BW189" s="11">
        <f t="shared" si="297"/>
        <v>0</v>
      </c>
      <c r="BX189" s="11">
        <f t="shared" si="297"/>
        <v>0</v>
      </c>
      <c r="BY189" s="11">
        <f t="shared" si="297"/>
        <v>0</v>
      </c>
      <c r="BZ189" s="11">
        <f t="shared" si="297"/>
        <v>0</v>
      </c>
      <c r="CA189" s="11">
        <f t="shared" si="297"/>
        <v>0</v>
      </c>
      <c r="CB189" s="11">
        <f t="shared" si="297"/>
        <v>0</v>
      </c>
      <c r="CC189" s="11">
        <f t="shared" si="297"/>
        <v>0</v>
      </c>
      <c r="CD189" s="11">
        <f t="shared" si="297"/>
        <v>0</v>
      </c>
      <c r="CE189" s="11">
        <f t="shared" si="297"/>
        <v>0</v>
      </c>
      <c r="CF189" s="11">
        <f t="shared" si="297"/>
        <v>0</v>
      </c>
      <c r="CG189" s="11">
        <f t="shared" si="297"/>
        <v>0</v>
      </c>
      <c r="CH189" s="11">
        <f t="shared" si="297"/>
        <v>0</v>
      </c>
      <c r="CI189" s="11">
        <f t="shared" si="297"/>
        <v>0</v>
      </c>
      <c r="CJ189" s="11">
        <f t="shared" si="297"/>
        <v>0</v>
      </c>
      <c r="CK189" s="11">
        <f t="shared" si="297"/>
        <v>0</v>
      </c>
      <c r="CL189" s="11">
        <f t="shared" si="297"/>
        <v>0</v>
      </c>
      <c r="CM189" s="11">
        <f t="shared" si="297"/>
        <v>0</v>
      </c>
      <c r="CN189" s="11">
        <f t="shared" si="297"/>
        <v>0</v>
      </c>
      <c r="CO189" s="11">
        <f t="shared" si="297"/>
        <v>0</v>
      </c>
      <c r="CP189" s="11">
        <f t="shared" si="297"/>
        <v>0</v>
      </c>
      <c r="CQ189" s="11">
        <f t="shared" si="297"/>
        <v>0</v>
      </c>
      <c r="CR189" s="11">
        <f t="shared" si="297"/>
        <v>0</v>
      </c>
      <c r="CS189" s="11">
        <f t="shared" si="297"/>
        <v>0</v>
      </c>
      <c r="CT189" s="11">
        <f t="shared" si="297"/>
        <v>0</v>
      </c>
      <c r="CU189" s="11">
        <f t="shared" si="297"/>
        <v>0</v>
      </c>
      <c r="CV189" s="11">
        <f t="shared" ref="CV189:DG189" si="298">CV$117*CV75</f>
        <v>0</v>
      </c>
      <c r="CW189" s="11">
        <f t="shared" si="298"/>
        <v>0</v>
      </c>
      <c r="CX189" s="11">
        <f t="shared" si="298"/>
        <v>0</v>
      </c>
      <c r="CY189" s="11">
        <f t="shared" si="298"/>
        <v>0</v>
      </c>
      <c r="CZ189" s="11">
        <f t="shared" si="298"/>
        <v>0</v>
      </c>
      <c r="DA189" s="11">
        <f t="shared" si="298"/>
        <v>0</v>
      </c>
      <c r="DB189" s="11">
        <f t="shared" si="298"/>
        <v>0</v>
      </c>
      <c r="DC189" s="11">
        <f t="shared" si="298"/>
        <v>0</v>
      </c>
      <c r="DD189" s="11">
        <f t="shared" si="298"/>
        <v>0</v>
      </c>
      <c r="DE189" s="11">
        <f t="shared" si="298"/>
        <v>0</v>
      </c>
      <c r="DF189" s="11">
        <f t="shared" si="298"/>
        <v>0</v>
      </c>
      <c r="DG189" s="11">
        <f t="shared" si="298"/>
        <v>0</v>
      </c>
      <c r="DH189" s="11">
        <f t="shared" si="266"/>
        <v>0</v>
      </c>
      <c r="DI189" s="240"/>
    </row>
    <row r="190" spans="2:113" x14ac:dyDescent="0.15">
      <c r="B190" s="10" t="s">
        <v>214</v>
      </c>
      <c r="C190" s="4" t="s">
        <v>953</v>
      </c>
      <c r="D190" s="11">
        <f t="shared" ref="D190:AI190" si="299">D$117*D76</f>
        <v>0</v>
      </c>
      <c r="E190" s="11">
        <f t="shared" si="299"/>
        <v>0</v>
      </c>
      <c r="F190" s="11">
        <f t="shared" si="299"/>
        <v>0</v>
      </c>
      <c r="G190" s="11">
        <f t="shared" si="299"/>
        <v>0</v>
      </c>
      <c r="H190" s="11">
        <f t="shared" si="299"/>
        <v>0</v>
      </c>
      <c r="I190" s="11">
        <f t="shared" si="299"/>
        <v>0</v>
      </c>
      <c r="J190" s="11">
        <f t="shared" si="299"/>
        <v>0</v>
      </c>
      <c r="K190" s="11">
        <f t="shared" si="299"/>
        <v>0</v>
      </c>
      <c r="L190" s="11">
        <f t="shared" si="299"/>
        <v>0</v>
      </c>
      <c r="M190" s="11">
        <f t="shared" si="299"/>
        <v>0</v>
      </c>
      <c r="N190" s="11">
        <f t="shared" si="299"/>
        <v>0</v>
      </c>
      <c r="O190" s="11">
        <f t="shared" si="299"/>
        <v>0</v>
      </c>
      <c r="P190" s="11">
        <f t="shared" si="299"/>
        <v>0</v>
      </c>
      <c r="Q190" s="11">
        <f t="shared" si="299"/>
        <v>0</v>
      </c>
      <c r="R190" s="11">
        <f t="shared" si="299"/>
        <v>0</v>
      </c>
      <c r="S190" s="11">
        <f t="shared" si="299"/>
        <v>0</v>
      </c>
      <c r="T190" s="11">
        <f t="shared" si="299"/>
        <v>0</v>
      </c>
      <c r="U190" s="11">
        <f t="shared" si="299"/>
        <v>0</v>
      </c>
      <c r="V190" s="11">
        <f t="shared" si="299"/>
        <v>0</v>
      </c>
      <c r="W190" s="11">
        <f t="shared" si="299"/>
        <v>0</v>
      </c>
      <c r="X190" s="11">
        <f t="shared" si="299"/>
        <v>0</v>
      </c>
      <c r="Y190" s="11">
        <f t="shared" si="299"/>
        <v>0</v>
      </c>
      <c r="Z190" s="11">
        <f t="shared" si="299"/>
        <v>0</v>
      </c>
      <c r="AA190" s="11">
        <f t="shared" si="299"/>
        <v>0</v>
      </c>
      <c r="AB190" s="11">
        <f t="shared" si="299"/>
        <v>0</v>
      </c>
      <c r="AC190" s="11">
        <f t="shared" si="299"/>
        <v>0</v>
      </c>
      <c r="AD190" s="11">
        <f t="shared" si="299"/>
        <v>0</v>
      </c>
      <c r="AE190" s="11">
        <f t="shared" si="299"/>
        <v>0</v>
      </c>
      <c r="AF190" s="11">
        <f t="shared" si="299"/>
        <v>0</v>
      </c>
      <c r="AG190" s="11">
        <f t="shared" si="299"/>
        <v>0</v>
      </c>
      <c r="AH190" s="11">
        <f t="shared" si="299"/>
        <v>0</v>
      </c>
      <c r="AI190" s="11">
        <f t="shared" si="299"/>
        <v>0</v>
      </c>
      <c r="AJ190" s="11">
        <f t="shared" ref="AJ190:BO190" si="300">AJ$117*AJ76</f>
        <v>0</v>
      </c>
      <c r="AK190" s="11">
        <f t="shared" si="300"/>
        <v>0</v>
      </c>
      <c r="AL190" s="11">
        <f t="shared" si="300"/>
        <v>0</v>
      </c>
      <c r="AM190" s="11">
        <f t="shared" si="300"/>
        <v>0</v>
      </c>
      <c r="AN190" s="11">
        <f t="shared" si="300"/>
        <v>0</v>
      </c>
      <c r="AO190" s="11">
        <f t="shared" si="300"/>
        <v>0</v>
      </c>
      <c r="AP190" s="11">
        <f t="shared" si="300"/>
        <v>0</v>
      </c>
      <c r="AQ190" s="11">
        <f t="shared" si="300"/>
        <v>0</v>
      </c>
      <c r="AR190" s="11">
        <f t="shared" si="300"/>
        <v>0</v>
      </c>
      <c r="AS190" s="11">
        <f t="shared" si="300"/>
        <v>0</v>
      </c>
      <c r="AT190" s="11">
        <f t="shared" si="300"/>
        <v>0</v>
      </c>
      <c r="AU190" s="11">
        <f t="shared" si="300"/>
        <v>0</v>
      </c>
      <c r="AV190" s="11">
        <f t="shared" si="300"/>
        <v>0</v>
      </c>
      <c r="AW190" s="11">
        <f t="shared" si="300"/>
        <v>0</v>
      </c>
      <c r="AX190" s="11">
        <f t="shared" si="300"/>
        <v>0</v>
      </c>
      <c r="AY190" s="11">
        <f t="shared" si="300"/>
        <v>0</v>
      </c>
      <c r="AZ190" s="11">
        <f t="shared" si="300"/>
        <v>0</v>
      </c>
      <c r="BA190" s="11">
        <f t="shared" si="300"/>
        <v>0</v>
      </c>
      <c r="BB190" s="11">
        <f t="shared" si="300"/>
        <v>0</v>
      </c>
      <c r="BC190" s="11">
        <f t="shared" si="300"/>
        <v>0</v>
      </c>
      <c r="BD190" s="11">
        <f t="shared" si="300"/>
        <v>0</v>
      </c>
      <c r="BE190" s="11">
        <f t="shared" si="300"/>
        <v>0</v>
      </c>
      <c r="BF190" s="11">
        <f t="shared" si="300"/>
        <v>0</v>
      </c>
      <c r="BG190" s="11">
        <f t="shared" si="300"/>
        <v>0</v>
      </c>
      <c r="BH190" s="11">
        <f t="shared" si="300"/>
        <v>0</v>
      </c>
      <c r="BI190" s="11">
        <f t="shared" si="300"/>
        <v>0</v>
      </c>
      <c r="BJ190" s="11">
        <f t="shared" si="300"/>
        <v>0</v>
      </c>
      <c r="BK190" s="11">
        <f t="shared" si="300"/>
        <v>0</v>
      </c>
      <c r="BL190" s="11">
        <f t="shared" si="300"/>
        <v>0</v>
      </c>
      <c r="BM190" s="11">
        <f t="shared" si="300"/>
        <v>0</v>
      </c>
      <c r="BN190" s="11">
        <f t="shared" si="300"/>
        <v>0</v>
      </c>
      <c r="BO190" s="11">
        <f t="shared" si="300"/>
        <v>0</v>
      </c>
      <c r="BP190" s="11">
        <f t="shared" ref="BP190:CU190" si="301">BP$117*BP76</f>
        <v>0</v>
      </c>
      <c r="BQ190" s="11">
        <f t="shared" si="301"/>
        <v>0</v>
      </c>
      <c r="BR190" s="11">
        <f t="shared" si="301"/>
        <v>0</v>
      </c>
      <c r="BS190" s="11">
        <f t="shared" si="301"/>
        <v>0</v>
      </c>
      <c r="BT190" s="11">
        <f t="shared" si="301"/>
        <v>0</v>
      </c>
      <c r="BU190" s="11">
        <f t="shared" si="301"/>
        <v>0</v>
      </c>
      <c r="BV190" s="11">
        <f t="shared" si="301"/>
        <v>0</v>
      </c>
      <c r="BW190" s="11">
        <f t="shared" si="301"/>
        <v>0</v>
      </c>
      <c r="BX190" s="11">
        <f t="shared" si="301"/>
        <v>0</v>
      </c>
      <c r="BY190" s="11">
        <f t="shared" si="301"/>
        <v>0</v>
      </c>
      <c r="BZ190" s="11">
        <f t="shared" si="301"/>
        <v>0</v>
      </c>
      <c r="CA190" s="11">
        <f t="shared" si="301"/>
        <v>0</v>
      </c>
      <c r="CB190" s="11">
        <f t="shared" si="301"/>
        <v>0</v>
      </c>
      <c r="CC190" s="11">
        <f t="shared" si="301"/>
        <v>0</v>
      </c>
      <c r="CD190" s="11">
        <f t="shared" si="301"/>
        <v>0</v>
      </c>
      <c r="CE190" s="11">
        <f t="shared" si="301"/>
        <v>0</v>
      </c>
      <c r="CF190" s="11">
        <f t="shared" si="301"/>
        <v>0</v>
      </c>
      <c r="CG190" s="11">
        <f t="shared" si="301"/>
        <v>0</v>
      </c>
      <c r="CH190" s="11">
        <f t="shared" si="301"/>
        <v>0</v>
      </c>
      <c r="CI190" s="11">
        <f t="shared" si="301"/>
        <v>0</v>
      </c>
      <c r="CJ190" s="11">
        <f t="shared" si="301"/>
        <v>0</v>
      </c>
      <c r="CK190" s="11">
        <f t="shared" si="301"/>
        <v>0</v>
      </c>
      <c r="CL190" s="11">
        <f t="shared" si="301"/>
        <v>0</v>
      </c>
      <c r="CM190" s="11">
        <f t="shared" si="301"/>
        <v>0</v>
      </c>
      <c r="CN190" s="11">
        <f t="shared" si="301"/>
        <v>0</v>
      </c>
      <c r="CO190" s="11">
        <f t="shared" si="301"/>
        <v>0</v>
      </c>
      <c r="CP190" s="11">
        <f t="shared" si="301"/>
        <v>0</v>
      </c>
      <c r="CQ190" s="11">
        <f t="shared" si="301"/>
        <v>0</v>
      </c>
      <c r="CR190" s="11">
        <f t="shared" si="301"/>
        <v>0</v>
      </c>
      <c r="CS190" s="11">
        <f t="shared" si="301"/>
        <v>0</v>
      </c>
      <c r="CT190" s="11">
        <f t="shared" si="301"/>
        <v>0</v>
      </c>
      <c r="CU190" s="11">
        <f t="shared" si="301"/>
        <v>0</v>
      </c>
      <c r="CV190" s="11">
        <f t="shared" ref="CV190:DG190" si="302">CV$117*CV76</f>
        <v>0</v>
      </c>
      <c r="CW190" s="11">
        <f t="shared" si="302"/>
        <v>0</v>
      </c>
      <c r="CX190" s="11">
        <f t="shared" si="302"/>
        <v>0</v>
      </c>
      <c r="CY190" s="11">
        <f t="shared" si="302"/>
        <v>0</v>
      </c>
      <c r="CZ190" s="11">
        <f t="shared" si="302"/>
        <v>0</v>
      </c>
      <c r="DA190" s="11">
        <f t="shared" si="302"/>
        <v>0</v>
      </c>
      <c r="DB190" s="11">
        <f t="shared" si="302"/>
        <v>0</v>
      </c>
      <c r="DC190" s="11">
        <f t="shared" si="302"/>
        <v>0</v>
      </c>
      <c r="DD190" s="11">
        <f t="shared" si="302"/>
        <v>0</v>
      </c>
      <c r="DE190" s="11">
        <f t="shared" si="302"/>
        <v>0</v>
      </c>
      <c r="DF190" s="11">
        <f t="shared" si="302"/>
        <v>0</v>
      </c>
      <c r="DG190" s="11">
        <f t="shared" si="302"/>
        <v>0</v>
      </c>
      <c r="DH190" s="11">
        <f t="shared" si="266"/>
        <v>0</v>
      </c>
      <c r="DI190" s="240"/>
    </row>
    <row r="191" spans="2:113" x14ac:dyDescent="0.15">
      <c r="B191" s="10" t="s">
        <v>215</v>
      </c>
      <c r="C191" s="4" t="s">
        <v>954</v>
      </c>
      <c r="D191" s="11">
        <f t="shared" ref="D191:AI191" si="303">D$117*D77</f>
        <v>0</v>
      </c>
      <c r="E191" s="11">
        <f t="shared" si="303"/>
        <v>0</v>
      </c>
      <c r="F191" s="11">
        <f t="shared" si="303"/>
        <v>0</v>
      </c>
      <c r="G191" s="11">
        <f t="shared" si="303"/>
        <v>0</v>
      </c>
      <c r="H191" s="11">
        <f t="shared" si="303"/>
        <v>0</v>
      </c>
      <c r="I191" s="11">
        <f t="shared" si="303"/>
        <v>0</v>
      </c>
      <c r="J191" s="11">
        <f t="shared" si="303"/>
        <v>0</v>
      </c>
      <c r="K191" s="11">
        <f t="shared" si="303"/>
        <v>0</v>
      </c>
      <c r="L191" s="11">
        <f t="shared" si="303"/>
        <v>0</v>
      </c>
      <c r="M191" s="11">
        <f t="shared" si="303"/>
        <v>0</v>
      </c>
      <c r="N191" s="11">
        <f t="shared" si="303"/>
        <v>0</v>
      </c>
      <c r="O191" s="11">
        <f t="shared" si="303"/>
        <v>0</v>
      </c>
      <c r="P191" s="11">
        <f t="shared" si="303"/>
        <v>0</v>
      </c>
      <c r="Q191" s="11">
        <f t="shared" si="303"/>
        <v>0</v>
      </c>
      <c r="R191" s="11">
        <f t="shared" si="303"/>
        <v>0</v>
      </c>
      <c r="S191" s="11">
        <f t="shared" si="303"/>
        <v>0</v>
      </c>
      <c r="T191" s="11">
        <f t="shared" si="303"/>
        <v>0</v>
      </c>
      <c r="U191" s="11">
        <f t="shared" si="303"/>
        <v>0</v>
      </c>
      <c r="V191" s="11">
        <f t="shared" si="303"/>
        <v>0</v>
      </c>
      <c r="W191" s="11">
        <f t="shared" si="303"/>
        <v>0</v>
      </c>
      <c r="X191" s="11">
        <f t="shared" si="303"/>
        <v>0</v>
      </c>
      <c r="Y191" s="11">
        <f t="shared" si="303"/>
        <v>0</v>
      </c>
      <c r="Z191" s="11">
        <f t="shared" si="303"/>
        <v>0</v>
      </c>
      <c r="AA191" s="11">
        <f t="shared" si="303"/>
        <v>0</v>
      </c>
      <c r="AB191" s="11">
        <f t="shared" si="303"/>
        <v>0</v>
      </c>
      <c r="AC191" s="11">
        <f t="shared" si="303"/>
        <v>0</v>
      </c>
      <c r="AD191" s="11">
        <f t="shared" si="303"/>
        <v>0</v>
      </c>
      <c r="AE191" s="11">
        <f t="shared" si="303"/>
        <v>0</v>
      </c>
      <c r="AF191" s="11">
        <f t="shared" si="303"/>
        <v>0</v>
      </c>
      <c r="AG191" s="11">
        <f t="shared" si="303"/>
        <v>0</v>
      </c>
      <c r="AH191" s="11">
        <f t="shared" si="303"/>
        <v>0</v>
      </c>
      <c r="AI191" s="11">
        <f t="shared" si="303"/>
        <v>0</v>
      </c>
      <c r="AJ191" s="11">
        <f t="shared" ref="AJ191:BO191" si="304">AJ$117*AJ77</f>
        <v>0</v>
      </c>
      <c r="AK191" s="11">
        <f t="shared" si="304"/>
        <v>0</v>
      </c>
      <c r="AL191" s="11">
        <f t="shared" si="304"/>
        <v>0</v>
      </c>
      <c r="AM191" s="11">
        <f t="shared" si="304"/>
        <v>0</v>
      </c>
      <c r="AN191" s="11">
        <f t="shared" si="304"/>
        <v>0</v>
      </c>
      <c r="AO191" s="11">
        <f t="shared" si="304"/>
        <v>0</v>
      </c>
      <c r="AP191" s="11">
        <f t="shared" si="304"/>
        <v>0</v>
      </c>
      <c r="AQ191" s="11">
        <f t="shared" si="304"/>
        <v>0</v>
      </c>
      <c r="AR191" s="11">
        <f t="shared" si="304"/>
        <v>0</v>
      </c>
      <c r="AS191" s="11">
        <f t="shared" si="304"/>
        <v>0</v>
      </c>
      <c r="AT191" s="11">
        <f t="shared" si="304"/>
        <v>0</v>
      </c>
      <c r="AU191" s="11">
        <f t="shared" si="304"/>
        <v>0</v>
      </c>
      <c r="AV191" s="11">
        <f t="shared" si="304"/>
        <v>0</v>
      </c>
      <c r="AW191" s="11">
        <f t="shared" si="304"/>
        <v>0</v>
      </c>
      <c r="AX191" s="11">
        <f t="shared" si="304"/>
        <v>0</v>
      </c>
      <c r="AY191" s="11">
        <f t="shared" si="304"/>
        <v>0</v>
      </c>
      <c r="AZ191" s="11">
        <f t="shared" si="304"/>
        <v>0</v>
      </c>
      <c r="BA191" s="11">
        <f t="shared" si="304"/>
        <v>0</v>
      </c>
      <c r="BB191" s="11">
        <f t="shared" si="304"/>
        <v>0</v>
      </c>
      <c r="BC191" s="11">
        <f t="shared" si="304"/>
        <v>0</v>
      </c>
      <c r="BD191" s="11">
        <f t="shared" si="304"/>
        <v>0</v>
      </c>
      <c r="BE191" s="11">
        <f t="shared" si="304"/>
        <v>0</v>
      </c>
      <c r="BF191" s="11">
        <f t="shared" si="304"/>
        <v>0</v>
      </c>
      <c r="BG191" s="11">
        <f t="shared" si="304"/>
        <v>0</v>
      </c>
      <c r="BH191" s="11">
        <f t="shared" si="304"/>
        <v>0</v>
      </c>
      <c r="BI191" s="11">
        <f t="shared" si="304"/>
        <v>0</v>
      </c>
      <c r="BJ191" s="11">
        <f t="shared" si="304"/>
        <v>0</v>
      </c>
      <c r="BK191" s="11">
        <f t="shared" si="304"/>
        <v>0</v>
      </c>
      <c r="BL191" s="11">
        <f t="shared" si="304"/>
        <v>0</v>
      </c>
      <c r="BM191" s="11">
        <f t="shared" si="304"/>
        <v>0</v>
      </c>
      <c r="BN191" s="11">
        <f t="shared" si="304"/>
        <v>0</v>
      </c>
      <c r="BO191" s="11">
        <f t="shared" si="304"/>
        <v>0</v>
      </c>
      <c r="BP191" s="11">
        <f t="shared" ref="BP191:CU191" si="305">BP$117*BP77</f>
        <v>0</v>
      </c>
      <c r="BQ191" s="11">
        <f t="shared" si="305"/>
        <v>0</v>
      </c>
      <c r="BR191" s="11">
        <f t="shared" si="305"/>
        <v>0</v>
      </c>
      <c r="BS191" s="11">
        <f t="shared" si="305"/>
        <v>0</v>
      </c>
      <c r="BT191" s="11">
        <f t="shared" si="305"/>
        <v>0</v>
      </c>
      <c r="BU191" s="11">
        <f t="shared" si="305"/>
        <v>0</v>
      </c>
      <c r="BV191" s="11">
        <f t="shared" si="305"/>
        <v>0</v>
      </c>
      <c r="BW191" s="11">
        <f t="shared" si="305"/>
        <v>0</v>
      </c>
      <c r="BX191" s="11">
        <f t="shared" si="305"/>
        <v>0</v>
      </c>
      <c r="BY191" s="11">
        <f t="shared" si="305"/>
        <v>0</v>
      </c>
      <c r="BZ191" s="11">
        <f t="shared" si="305"/>
        <v>0</v>
      </c>
      <c r="CA191" s="11">
        <f t="shared" si="305"/>
        <v>0</v>
      </c>
      <c r="CB191" s="11">
        <f t="shared" si="305"/>
        <v>0</v>
      </c>
      <c r="CC191" s="11">
        <f t="shared" si="305"/>
        <v>0</v>
      </c>
      <c r="CD191" s="11">
        <f t="shared" si="305"/>
        <v>0</v>
      </c>
      <c r="CE191" s="11">
        <f t="shared" si="305"/>
        <v>0</v>
      </c>
      <c r="CF191" s="11">
        <f t="shared" si="305"/>
        <v>0</v>
      </c>
      <c r="CG191" s="11">
        <f t="shared" si="305"/>
        <v>0</v>
      </c>
      <c r="CH191" s="11">
        <f t="shared" si="305"/>
        <v>0</v>
      </c>
      <c r="CI191" s="11">
        <f t="shared" si="305"/>
        <v>0</v>
      </c>
      <c r="CJ191" s="11">
        <f t="shared" si="305"/>
        <v>0</v>
      </c>
      <c r="CK191" s="11">
        <f t="shared" si="305"/>
        <v>0</v>
      </c>
      <c r="CL191" s="11">
        <f t="shared" si="305"/>
        <v>0</v>
      </c>
      <c r="CM191" s="11">
        <f t="shared" si="305"/>
        <v>0</v>
      </c>
      <c r="CN191" s="11">
        <f t="shared" si="305"/>
        <v>0</v>
      </c>
      <c r="CO191" s="11">
        <f t="shared" si="305"/>
        <v>0</v>
      </c>
      <c r="CP191" s="11">
        <f t="shared" si="305"/>
        <v>0</v>
      </c>
      <c r="CQ191" s="11">
        <f t="shared" si="305"/>
        <v>0</v>
      </c>
      <c r="CR191" s="11">
        <f t="shared" si="305"/>
        <v>0</v>
      </c>
      <c r="CS191" s="11">
        <f t="shared" si="305"/>
        <v>0</v>
      </c>
      <c r="CT191" s="11">
        <f t="shared" si="305"/>
        <v>0</v>
      </c>
      <c r="CU191" s="11">
        <f t="shared" si="305"/>
        <v>0</v>
      </c>
      <c r="CV191" s="11">
        <f t="shared" ref="CV191:DG191" si="306">CV$117*CV77</f>
        <v>0</v>
      </c>
      <c r="CW191" s="11">
        <f t="shared" si="306"/>
        <v>0</v>
      </c>
      <c r="CX191" s="11">
        <f t="shared" si="306"/>
        <v>0</v>
      </c>
      <c r="CY191" s="11">
        <f t="shared" si="306"/>
        <v>0</v>
      </c>
      <c r="CZ191" s="11">
        <f t="shared" si="306"/>
        <v>0</v>
      </c>
      <c r="DA191" s="11">
        <f t="shared" si="306"/>
        <v>0</v>
      </c>
      <c r="DB191" s="11">
        <f t="shared" si="306"/>
        <v>0</v>
      </c>
      <c r="DC191" s="11">
        <f t="shared" si="306"/>
        <v>0</v>
      </c>
      <c r="DD191" s="11">
        <f t="shared" si="306"/>
        <v>0</v>
      </c>
      <c r="DE191" s="11">
        <f t="shared" si="306"/>
        <v>0</v>
      </c>
      <c r="DF191" s="11">
        <f t="shared" si="306"/>
        <v>0</v>
      </c>
      <c r="DG191" s="11">
        <f t="shared" si="306"/>
        <v>0</v>
      </c>
      <c r="DH191" s="11">
        <f t="shared" si="266"/>
        <v>0</v>
      </c>
      <c r="DI191" s="240"/>
    </row>
    <row r="192" spans="2:113" x14ac:dyDescent="0.15">
      <c r="B192" s="674" t="s">
        <v>216</v>
      </c>
      <c r="C192" s="675" t="s">
        <v>955</v>
      </c>
      <c r="D192" s="539">
        <f t="shared" ref="D192:AI192" si="307">D$117*D78</f>
        <v>0</v>
      </c>
      <c r="E192" s="539">
        <f t="shared" si="307"/>
        <v>0</v>
      </c>
      <c r="F192" s="539">
        <f t="shared" si="307"/>
        <v>0</v>
      </c>
      <c r="G192" s="539">
        <f t="shared" si="307"/>
        <v>0</v>
      </c>
      <c r="H192" s="539">
        <f t="shared" si="307"/>
        <v>0</v>
      </c>
      <c r="I192" s="539">
        <f t="shared" si="307"/>
        <v>0</v>
      </c>
      <c r="J192" s="539">
        <f t="shared" si="307"/>
        <v>0</v>
      </c>
      <c r="K192" s="539">
        <f t="shared" si="307"/>
        <v>0</v>
      </c>
      <c r="L192" s="539">
        <f t="shared" si="307"/>
        <v>0</v>
      </c>
      <c r="M192" s="539">
        <f t="shared" si="307"/>
        <v>0</v>
      </c>
      <c r="N192" s="539">
        <f t="shared" si="307"/>
        <v>0</v>
      </c>
      <c r="O192" s="539">
        <f t="shared" si="307"/>
        <v>0</v>
      </c>
      <c r="P192" s="539">
        <f t="shared" si="307"/>
        <v>0</v>
      </c>
      <c r="Q192" s="539">
        <f t="shared" si="307"/>
        <v>0</v>
      </c>
      <c r="R192" s="539">
        <f t="shared" si="307"/>
        <v>0</v>
      </c>
      <c r="S192" s="539">
        <f t="shared" si="307"/>
        <v>0</v>
      </c>
      <c r="T192" s="539">
        <f t="shared" si="307"/>
        <v>0</v>
      </c>
      <c r="U192" s="539">
        <f t="shared" si="307"/>
        <v>0</v>
      </c>
      <c r="V192" s="539">
        <f t="shared" si="307"/>
        <v>0</v>
      </c>
      <c r="W192" s="539">
        <f t="shared" si="307"/>
        <v>0</v>
      </c>
      <c r="X192" s="539">
        <f t="shared" si="307"/>
        <v>0</v>
      </c>
      <c r="Y192" s="539">
        <f t="shared" si="307"/>
        <v>0</v>
      </c>
      <c r="Z192" s="539">
        <f t="shared" si="307"/>
        <v>0</v>
      </c>
      <c r="AA192" s="539">
        <f t="shared" si="307"/>
        <v>0</v>
      </c>
      <c r="AB192" s="539">
        <f t="shared" si="307"/>
        <v>0</v>
      </c>
      <c r="AC192" s="539">
        <f t="shared" si="307"/>
        <v>0</v>
      </c>
      <c r="AD192" s="539">
        <f t="shared" si="307"/>
        <v>0</v>
      </c>
      <c r="AE192" s="539">
        <f t="shared" si="307"/>
        <v>0</v>
      </c>
      <c r="AF192" s="539">
        <f t="shared" si="307"/>
        <v>0</v>
      </c>
      <c r="AG192" s="539">
        <f t="shared" si="307"/>
        <v>0</v>
      </c>
      <c r="AH192" s="539">
        <f t="shared" si="307"/>
        <v>0</v>
      </c>
      <c r="AI192" s="539">
        <f t="shared" si="307"/>
        <v>0</v>
      </c>
      <c r="AJ192" s="539">
        <f t="shared" ref="AJ192:BO192" si="308">AJ$117*AJ78</f>
        <v>0</v>
      </c>
      <c r="AK192" s="539">
        <f t="shared" si="308"/>
        <v>0</v>
      </c>
      <c r="AL192" s="539">
        <f t="shared" si="308"/>
        <v>0</v>
      </c>
      <c r="AM192" s="539">
        <f t="shared" si="308"/>
        <v>0</v>
      </c>
      <c r="AN192" s="539">
        <f t="shared" si="308"/>
        <v>0</v>
      </c>
      <c r="AO192" s="539">
        <f t="shared" si="308"/>
        <v>0</v>
      </c>
      <c r="AP192" s="539">
        <f t="shared" si="308"/>
        <v>0</v>
      </c>
      <c r="AQ192" s="539">
        <f t="shared" si="308"/>
        <v>0</v>
      </c>
      <c r="AR192" s="539">
        <f t="shared" si="308"/>
        <v>0</v>
      </c>
      <c r="AS192" s="539">
        <f t="shared" si="308"/>
        <v>0</v>
      </c>
      <c r="AT192" s="539">
        <f t="shared" si="308"/>
        <v>0</v>
      </c>
      <c r="AU192" s="539">
        <f t="shared" si="308"/>
        <v>0</v>
      </c>
      <c r="AV192" s="539">
        <f t="shared" si="308"/>
        <v>0</v>
      </c>
      <c r="AW192" s="539">
        <f t="shared" si="308"/>
        <v>0</v>
      </c>
      <c r="AX192" s="539">
        <f t="shared" si="308"/>
        <v>0</v>
      </c>
      <c r="AY192" s="539">
        <f t="shared" si="308"/>
        <v>0</v>
      </c>
      <c r="AZ192" s="539">
        <f t="shared" si="308"/>
        <v>0</v>
      </c>
      <c r="BA192" s="539">
        <f t="shared" si="308"/>
        <v>0</v>
      </c>
      <c r="BB192" s="539">
        <f t="shared" si="308"/>
        <v>0</v>
      </c>
      <c r="BC192" s="539">
        <f t="shared" si="308"/>
        <v>0</v>
      </c>
      <c r="BD192" s="539">
        <f t="shared" si="308"/>
        <v>0</v>
      </c>
      <c r="BE192" s="539">
        <f t="shared" si="308"/>
        <v>0</v>
      </c>
      <c r="BF192" s="539">
        <f t="shared" si="308"/>
        <v>0</v>
      </c>
      <c r="BG192" s="539">
        <f t="shared" si="308"/>
        <v>0</v>
      </c>
      <c r="BH192" s="539">
        <f t="shared" si="308"/>
        <v>0</v>
      </c>
      <c r="BI192" s="539">
        <f t="shared" si="308"/>
        <v>0</v>
      </c>
      <c r="BJ192" s="539">
        <f t="shared" si="308"/>
        <v>0</v>
      </c>
      <c r="BK192" s="539">
        <f t="shared" si="308"/>
        <v>0</v>
      </c>
      <c r="BL192" s="539">
        <f t="shared" si="308"/>
        <v>0</v>
      </c>
      <c r="BM192" s="539">
        <f t="shared" si="308"/>
        <v>0</v>
      </c>
      <c r="BN192" s="539">
        <f t="shared" si="308"/>
        <v>0</v>
      </c>
      <c r="BO192" s="539">
        <f t="shared" si="308"/>
        <v>0</v>
      </c>
      <c r="BP192" s="539">
        <f t="shared" ref="BP192:CU192" si="309">BP$117*BP78</f>
        <v>0</v>
      </c>
      <c r="BQ192" s="539">
        <f t="shared" si="309"/>
        <v>0</v>
      </c>
      <c r="BR192" s="539">
        <f t="shared" si="309"/>
        <v>0</v>
      </c>
      <c r="BS192" s="539">
        <f t="shared" si="309"/>
        <v>0</v>
      </c>
      <c r="BT192" s="539">
        <f t="shared" si="309"/>
        <v>0</v>
      </c>
      <c r="BU192" s="539">
        <f t="shared" si="309"/>
        <v>0</v>
      </c>
      <c r="BV192" s="539">
        <f t="shared" si="309"/>
        <v>0</v>
      </c>
      <c r="BW192" s="539">
        <f t="shared" si="309"/>
        <v>0</v>
      </c>
      <c r="BX192" s="539">
        <f t="shared" si="309"/>
        <v>0</v>
      </c>
      <c r="BY192" s="539">
        <f t="shared" si="309"/>
        <v>0</v>
      </c>
      <c r="BZ192" s="539">
        <f t="shared" si="309"/>
        <v>0</v>
      </c>
      <c r="CA192" s="539">
        <f t="shared" si="309"/>
        <v>0</v>
      </c>
      <c r="CB192" s="539">
        <f t="shared" si="309"/>
        <v>0</v>
      </c>
      <c r="CC192" s="539">
        <f t="shared" si="309"/>
        <v>0</v>
      </c>
      <c r="CD192" s="539">
        <f t="shared" si="309"/>
        <v>0</v>
      </c>
      <c r="CE192" s="539">
        <f t="shared" si="309"/>
        <v>0</v>
      </c>
      <c r="CF192" s="539">
        <f t="shared" si="309"/>
        <v>0</v>
      </c>
      <c r="CG192" s="539">
        <f t="shared" si="309"/>
        <v>0</v>
      </c>
      <c r="CH192" s="539">
        <f t="shared" si="309"/>
        <v>0</v>
      </c>
      <c r="CI192" s="539">
        <f t="shared" si="309"/>
        <v>0</v>
      </c>
      <c r="CJ192" s="539">
        <f t="shared" si="309"/>
        <v>0</v>
      </c>
      <c r="CK192" s="539">
        <f t="shared" si="309"/>
        <v>0</v>
      </c>
      <c r="CL192" s="539">
        <f t="shared" si="309"/>
        <v>0</v>
      </c>
      <c r="CM192" s="539">
        <f t="shared" si="309"/>
        <v>0</v>
      </c>
      <c r="CN192" s="539">
        <f t="shared" si="309"/>
        <v>0</v>
      </c>
      <c r="CO192" s="539">
        <f t="shared" si="309"/>
        <v>0</v>
      </c>
      <c r="CP192" s="539">
        <f t="shared" si="309"/>
        <v>0</v>
      </c>
      <c r="CQ192" s="539">
        <f t="shared" si="309"/>
        <v>0</v>
      </c>
      <c r="CR192" s="539">
        <f t="shared" si="309"/>
        <v>0</v>
      </c>
      <c r="CS192" s="539">
        <f t="shared" si="309"/>
        <v>0</v>
      </c>
      <c r="CT192" s="539">
        <f t="shared" si="309"/>
        <v>0</v>
      </c>
      <c r="CU192" s="539">
        <f t="shared" si="309"/>
        <v>0</v>
      </c>
      <c r="CV192" s="539">
        <f t="shared" ref="CV192:DG192" si="310">CV$117*CV78</f>
        <v>0</v>
      </c>
      <c r="CW192" s="539">
        <f t="shared" si="310"/>
        <v>0</v>
      </c>
      <c r="CX192" s="539">
        <f t="shared" si="310"/>
        <v>0</v>
      </c>
      <c r="CY192" s="539">
        <f t="shared" si="310"/>
        <v>0</v>
      </c>
      <c r="CZ192" s="539">
        <f t="shared" si="310"/>
        <v>0</v>
      </c>
      <c r="DA192" s="539">
        <f t="shared" si="310"/>
        <v>0</v>
      </c>
      <c r="DB192" s="539">
        <f t="shared" si="310"/>
        <v>0</v>
      </c>
      <c r="DC192" s="539">
        <f t="shared" si="310"/>
        <v>0</v>
      </c>
      <c r="DD192" s="539">
        <f t="shared" si="310"/>
        <v>0</v>
      </c>
      <c r="DE192" s="539">
        <f t="shared" si="310"/>
        <v>0</v>
      </c>
      <c r="DF192" s="539">
        <f t="shared" si="310"/>
        <v>0</v>
      </c>
      <c r="DG192" s="539">
        <f t="shared" si="310"/>
        <v>0</v>
      </c>
      <c r="DH192" s="539">
        <f t="shared" si="266"/>
        <v>0</v>
      </c>
      <c r="DI192" s="240"/>
    </row>
    <row r="193" spans="2:113" x14ac:dyDescent="0.15">
      <c r="B193" s="10" t="s">
        <v>217</v>
      </c>
      <c r="C193" s="4" t="s">
        <v>956</v>
      </c>
      <c r="D193" s="11">
        <f t="shared" ref="D193:AI193" si="311">D$117*D79</f>
        <v>0</v>
      </c>
      <c r="E193" s="11">
        <f t="shared" si="311"/>
        <v>0</v>
      </c>
      <c r="F193" s="11">
        <f t="shared" si="311"/>
        <v>0</v>
      </c>
      <c r="G193" s="11">
        <f t="shared" si="311"/>
        <v>0</v>
      </c>
      <c r="H193" s="11">
        <f t="shared" si="311"/>
        <v>0</v>
      </c>
      <c r="I193" s="11">
        <f t="shared" si="311"/>
        <v>0</v>
      </c>
      <c r="J193" s="11">
        <f t="shared" si="311"/>
        <v>0</v>
      </c>
      <c r="K193" s="11">
        <f t="shared" si="311"/>
        <v>0</v>
      </c>
      <c r="L193" s="11">
        <f t="shared" si="311"/>
        <v>0</v>
      </c>
      <c r="M193" s="11">
        <f t="shared" si="311"/>
        <v>0</v>
      </c>
      <c r="N193" s="11">
        <f t="shared" si="311"/>
        <v>0</v>
      </c>
      <c r="O193" s="11">
        <f t="shared" si="311"/>
        <v>0</v>
      </c>
      <c r="P193" s="11">
        <f t="shared" si="311"/>
        <v>0</v>
      </c>
      <c r="Q193" s="11">
        <f t="shared" si="311"/>
        <v>0</v>
      </c>
      <c r="R193" s="11">
        <f t="shared" si="311"/>
        <v>0</v>
      </c>
      <c r="S193" s="11">
        <f t="shared" si="311"/>
        <v>0</v>
      </c>
      <c r="T193" s="11">
        <f t="shared" si="311"/>
        <v>0</v>
      </c>
      <c r="U193" s="11">
        <f t="shared" si="311"/>
        <v>0</v>
      </c>
      <c r="V193" s="11">
        <f t="shared" si="311"/>
        <v>0</v>
      </c>
      <c r="W193" s="11">
        <f t="shared" si="311"/>
        <v>0</v>
      </c>
      <c r="X193" s="11">
        <f t="shared" si="311"/>
        <v>0</v>
      </c>
      <c r="Y193" s="11">
        <f t="shared" si="311"/>
        <v>0</v>
      </c>
      <c r="Z193" s="11">
        <f t="shared" si="311"/>
        <v>0</v>
      </c>
      <c r="AA193" s="11">
        <f t="shared" si="311"/>
        <v>0</v>
      </c>
      <c r="AB193" s="11">
        <f t="shared" si="311"/>
        <v>0</v>
      </c>
      <c r="AC193" s="11">
        <f t="shared" si="311"/>
        <v>0</v>
      </c>
      <c r="AD193" s="11">
        <f t="shared" si="311"/>
        <v>0</v>
      </c>
      <c r="AE193" s="11">
        <f t="shared" si="311"/>
        <v>0</v>
      </c>
      <c r="AF193" s="11">
        <f t="shared" si="311"/>
        <v>0</v>
      </c>
      <c r="AG193" s="11">
        <f t="shared" si="311"/>
        <v>0</v>
      </c>
      <c r="AH193" s="11">
        <f t="shared" si="311"/>
        <v>0</v>
      </c>
      <c r="AI193" s="11">
        <f t="shared" si="311"/>
        <v>0</v>
      </c>
      <c r="AJ193" s="11">
        <f t="shared" ref="AJ193:BO193" si="312">AJ$117*AJ79</f>
        <v>0</v>
      </c>
      <c r="AK193" s="11">
        <f t="shared" si="312"/>
        <v>0</v>
      </c>
      <c r="AL193" s="11">
        <f t="shared" si="312"/>
        <v>0</v>
      </c>
      <c r="AM193" s="11">
        <f t="shared" si="312"/>
        <v>0</v>
      </c>
      <c r="AN193" s="11">
        <f t="shared" si="312"/>
        <v>0</v>
      </c>
      <c r="AO193" s="11">
        <f t="shared" si="312"/>
        <v>0</v>
      </c>
      <c r="AP193" s="11">
        <f t="shared" si="312"/>
        <v>0</v>
      </c>
      <c r="AQ193" s="11">
        <f t="shared" si="312"/>
        <v>0</v>
      </c>
      <c r="AR193" s="11">
        <f t="shared" si="312"/>
        <v>0</v>
      </c>
      <c r="AS193" s="11">
        <f t="shared" si="312"/>
        <v>0</v>
      </c>
      <c r="AT193" s="11">
        <f t="shared" si="312"/>
        <v>0</v>
      </c>
      <c r="AU193" s="11">
        <f t="shared" si="312"/>
        <v>0</v>
      </c>
      <c r="AV193" s="11">
        <f t="shared" si="312"/>
        <v>0</v>
      </c>
      <c r="AW193" s="11">
        <f t="shared" si="312"/>
        <v>0</v>
      </c>
      <c r="AX193" s="11">
        <f t="shared" si="312"/>
        <v>0</v>
      </c>
      <c r="AY193" s="11">
        <f t="shared" si="312"/>
        <v>0</v>
      </c>
      <c r="AZ193" s="11">
        <f t="shared" si="312"/>
        <v>0</v>
      </c>
      <c r="BA193" s="11">
        <f t="shared" si="312"/>
        <v>0</v>
      </c>
      <c r="BB193" s="11">
        <f t="shared" si="312"/>
        <v>0</v>
      </c>
      <c r="BC193" s="11">
        <f t="shared" si="312"/>
        <v>0</v>
      </c>
      <c r="BD193" s="11">
        <f t="shared" si="312"/>
        <v>0</v>
      </c>
      <c r="BE193" s="11">
        <f t="shared" si="312"/>
        <v>0</v>
      </c>
      <c r="BF193" s="11">
        <f t="shared" si="312"/>
        <v>0</v>
      </c>
      <c r="BG193" s="11">
        <f t="shared" si="312"/>
        <v>0</v>
      </c>
      <c r="BH193" s="11">
        <f t="shared" si="312"/>
        <v>0</v>
      </c>
      <c r="BI193" s="11">
        <f t="shared" si="312"/>
        <v>0</v>
      </c>
      <c r="BJ193" s="11">
        <f t="shared" si="312"/>
        <v>0</v>
      </c>
      <c r="BK193" s="11">
        <f t="shared" si="312"/>
        <v>0</v>
      </c>
      <c r="BL193" s="11">
        <f t="shared" si="312"/>
        <v>0</v>
      </c>
      <c r="BM193" s="11">
        <f t="shared" si="312"/>
        <v>0</v>
      </c>
      <c r="BN193" s="11">
        <f t="shared" si="312"/>
        <v>0</v>
      </c>
      <c r="BO193" s="11">
        <f t="shared" si="312"/>
        <v>0</v>
      </c>
      <c r="BP193" s="11">
        <f t="shared" ref="BP193:CU193" si="313">BP$117*BP79</f>
        <v>0</v>
      </c>
      <c r="BQ193" s="11">
        <f t="shared" si="313"/>
        <v>0</v>
      </c>
      <c r="BR193" s="11">
        <f t="shared" si="313"/>
        <v>0</v>
      </c>
      <c r="BS193" s="11">
        <f t="shared" si="313"/>
        <v>0</v>
      </c>
      <c r="BT193" s="11">
        <f t="shared" si="313"/>
        <v>0</v>
      </c>
      <c r="BU193" s="11">
        <f t="shared" si="313"/>
        <v>0</v>
      </c>
      <c r="BV193" s="11">
        <f t="shared" si="313"/>
        <v>0</v>
      </c>
      <c r="BW193" s="11">
        <f t="shared" si="313"/>
        <v>0</v>
      </c>
      <c r="BX193" s="11">
        <f t="shared" si="313"/>
        <v>0</v>
      </c>
      <c r="BY193" s="11">
        <f t="shared" si="313"/>
        <v>0</v>
      </c>
      <c r="BZ193" s="11">
        <f t="shared" si="313"/>
        <v>0</v>
      </c>
      <c r="CA193" s="11">
        <f t="shared" si="313"/>
        <v>0</v>
      </c>
      <c r="CB193" s="11">
        <f t="shared" si="313"/>
        <v>0</v>
      </c>
      <c r="CC193" s="11">
        <f t="shared" si="313"/>
        <v>0</v>
      </c>
      <c r="CD193" s="11">
        <f t="shared" si="313"/>
        <v>0</v>
      </c>
      <c r="CE193" s="11">
        <f t="shared" si="313"/>
        <v>0</v>
      </c>
      <c r="CF193" s="11">
        <f t="shared" si="313"/>
        <v>0</v>
      </c>
      <c r="CG193" s="11">
        <f t="shared" si="313"/>
        <v>0</v>
      </c>
      <c r="CH193" s="11">
        <f t="shared" si="313"/>
        <v>0</v>
      </c>
      <c r="CI193" s="11">
        <f t="shared" si="313"/>
        <v>0</v>
      </c>
      <c r="CJ193" s="11">
        <f t="shared" si="313"/>
        <v>0</v>
      </c>
      <c r="CK193" s="11">
        <f t="shared" si="313"/>
        <v>0</v>
      </c>
      <c r="CL193" s="11">
        <f t="shared" si="313"/>
        <v>0</v>
      </c>
      <c r="CM193" s="11">
        <f t="shared" si="313"/>
        <v>0</v>
      </c>
      <c r="CN193" s="11">
        <f t="shared" si="313"/>
        <v>0</v>
      </c>
      <c r="CO193" s="11">
        <f t="shared" si="313"/>
        <v>0</v>
      </c>
      <c r="CP193" s="11">
        <f t="shared" si="313"/>
        <v>0</v>
      </c>
      <c r="CQ193" s="11">
        <f t="shared" si="313"/>
        <v>0</v>
      </c>
      <c r="CR193" s="11">
        <f t="shared" si="313"/>
        <v>0</v>
      </c>
      <c r="CS193" s="11">
        <f t="shared" si="313"/>
        <v>0</v>
      </c>
      <c r="CT193" s="11">
        <f t="shared" si="313"/>
        <v>0</v>
      </c>
      <c r="CU193" s="11">
        <f t="shared" si="313"/>
        <v>0</v>
      </c>
      <c r="CV193" s="11">
        <f t="shared" ref="CV193:DG193" si="314">CV$117*CV79</f>
        <v>0</v>
      </c>
      <c r="CW193" s="11">
        <f t="shared" si="314"/>
        <v>0</v>
      </c>
      <c r="CX193" s="11">
        <f t="shared" si="314"/>
        <v>0</v>
      </c>
      <c r="CY193" s="11">
        <f t="shared" si="314"/>
        <v>0</v>
      </c>
      <c r="CZ193" s="11">
        <f t="shared" si="314"/>
        <v>0</v>
      </c>
      <c r="DA193" s="11">
        <f t="shared" si="314"/>
        <v>0</v>
      </c>
      <c r="DB193" s="11">
        <f t="shared" si="314"/>
        <v>0</v>
      </c>
      <c r="DC193" s="11">
        <f t="shared" si="314"/>
        <v>0</v>
      </c>
      <c r="DD193" s="11">
        <f t="shared" si="314"/>
        <v>0</v>
      </c>
      <c r="DE193" s="11">
        <f t="shared" si="314"/>
        <v>0</v>
      </c>
      <c r="DF193" s="11">
        <f t="shared" si="314"/>
        <v>0</v>
      </c>
      <c r="DG193" s="11">
        <f t="shared" si="314"/>
        <v>0</v>
      </c>
      <c r="DH193" s="11">
        <f t="shared" si="266"/>
        <v>0</v>
      </c>
      <c r="DI193" s="240"/>
    </row>
    <row r="194" spans="2:113" x14ac:dyDescent="0.15">
      <c r="B194" s="10" t="s">
        <v>218</v>
      </c>
      <c r="C194" s="4" t="s">
        <v>957</v>
      </c>
      <c r="D194" s="11">
        <f t="shared" ref="D194:AI194" si="315">D$117*D80</f>
        <v>0</v>
      </c>
      <c r="E194" s="11">
        <f t="shared" si="315"/>
        <v>0</v>
      </c>
      <c r="F194" s="11">
        <f t="shared" si="315"/>
        <v>0</v>
      </c>
      <c r="G194" s="11">
        <f t="shared" si="315"/>
        <v>0</v>
      </c>
      <c r="H194" s="11">
        <f t="shared" si="315"/>
        <v>0</v>
      </c>
      <c r="I194" s="11">
        <f t="shared" si="315"/>
        <v>0</v>
      </c>
      <c r="J194" s="11">
        <f t="shared" si="315"/>
        <v>0</v>
      </c>
      <c r="K194" s="11">
        <f t="shared" si="315"/>
        <v>0</v>
      </c>
      <c r="L194" s="11">
        <f t="shared" si="315"/>
        <v>0</v>
      </c>
      <c r="M194" s="11">
        <f t="shared" si="315"/>
        <v>0</v>
      </c>
      <c r="N194" s="11">
        <f t="shared" si="315"/>
        <v>0</v>
      </c>
      <c r="O194" s="11">
        <f t="shared" si="315"/>
        <v>0</v>
      </c>
      <c r="P194" s="11">
        <f t="shared" si="315"/>
        <v>0</v>
      </c>
      <c r="Q194" s="11">
        <f t="shared" si="315"/>
        <v>0</v>
      </c>
      <c r="R194" s="11">
        <f t="shared" si="315"/>
        <v>0</v>
      </c>
      <c r="S194" s="11">
        <f t="shared" si="315"/>
        <v>0</v>
      </c>
      <c r="T194" s="11">
        <f t="shared" si="315"/>
        <v>0</v>
      </c>
      <c r="U194" s="11">
        <f t="shared" si="315"/>
        <v>0</v>
      </c>
      <c r="V194" s="11">
        <f t="shared" si="315"/>
        <v>0</v>
      </c>
      <c r="W194" s="11">
        <f t="shared" si="315"/>
        <v>0</v>
      </c>
      <c r="X194" s="11">
        <f t="shared" si="315"/>
        <v>0</v>
      </c>
      <c r="Y194" s="11">
        <f t="shared" si="315"/>
        <v>0</v>
      </c>
      <c r="Z194" s="11">
        <f t="shared" si="315"/>
        <v>0</v>
      </c>
      <c r="AA194" s="11">
        <f t="shared" si="315"/>
        <v>0</v>
      </c>
      <c r="AB194" s="11">
        <f t="shared" si="315"/>
        <v>0</v>
      </c>
      <c r="AC194" s="11">
        <f t="shared" si="315"/>
        <v>0</v>
      </c>
      <c r="AD194" s="11">
        <f t="shared" si="315"/>
        <v>0</v>
      </c>
      <c r="AE194" s="11">
        <f t="shared" si="315"/>
        <v>0</v>
      </c>
      <c r="AF194" s="11">
        <f t="shared" si="315"/>
        <v>0</v>
      </c>
      <c r="AG194" s="11">
        <f t="shared" si="315"/>
        <v>0</v>
      </c>
      <c r="AH194" s="11">
        <f t="shared" si="315"/>
        <v>0</v>
      </c>
      <c r="AI194" s="11">
        <f t="shared" si="315"/>
        <v>0</v>
      </c>
      <c r="AJ194" s="11">
        <f t="shared" ref="AJ194:BO194" si="316">AJ$117*AJ80</f>
        <v>0</v>
      </c>
      <c r="AK194" s="11">
        <f t="shared" si="316"/>
        <v>0</v>
      </c>
      <c r="AL194" s="11">
        <f t="shared" si="316"/>
        <v>0</v>
      </c>
      <c r="AM194" s="11">
        <f t="shared" si="316"/>
        <v>0</v>
      </c>
      <c r="AN194" s="11">
        <f t="shared" si="316"/>
        <v>0</v>
      </c>
      <c r="AO194" s="11">
        <f t="shared" si="316"/>
        <v>0</v>
      </c>
      <c r="AP194" s="11">
        <f t="shared" si="316"/>
        <v>0</v>
      </c>
      <c r="AQ194" s="11">
        <f t="shared" si="316"/>
        <v>0</v>
      </c>
      <c r="AR194" s="11">
        <f t="shared" si="316"/>
        <v>0</v>
      </c>
      <c r="AS194" s="11">
        <f t="shared" si="316"/>
        <v>0</v>
      </c>
      <c r="AT194" s="11">
        <f t="shared" si="316"/>
        <v>0</v>
      </c>
      <c r="AU194" s="11">
        <f t="shared" si="316"/>
        <v>0</v>
      </c>
      <c r="AV194" s="11">
        <f t="shared" si="316"/>
        <v>0</v>
      </c>
      <c r="AW194" s="11">
        <f t="shared" si="316"/>
        <v>0</v>
      </c>
      <c r="AX194" s="11">
        <f t="shared" si="316"/>
        <v>0</v>
      </c>
      <c r="AY194" s="11">
        <f t="shared" si="316"/>
        <v>0</v>
      </c>
      <c r="AZ194" s="11">
        <f t="shared" si="316"/>
        <v>0</v>
      </c>
      <c r="BA194" s="11">
        <f t="shared" si="316"/>
        <v>0</v>
      </c>
      <c r="BB194" s="11">
        <f t="shared" si="316"/>
        <v>0</v>
      </c>
      <c r="BC194" s="11">
        <f t="shared" si="316"/>
        <v>0</v>
      </c>
      <c r="BD194" s="11">
        <f t="shared" si="316"/>
        <v>0</v>
      </c>
      <c r="BE194" s="11">
        <f t="shared" si="316"/>
        <v>0</v>
      </c>
      <c r="BF194" s="11">
        <f t="shared" si="316"/>
        <v>0</v>
      </c>
      <c r="BG194" s="11">
        <f t="shared" si="316"/>
        <v>0</v>
      </c>
      <c r="BH194" s="11">
        <f t="shared" si="316"/>
        <v>0</v>
      </c>
      <c r="BI194" s="11">
        <f t="shared" si="316"/>
        <v>0</v>
      </c>
      <c r="BJ194" s="11">
        <f t="shared" si="316"/>
        <v>0</v>
      </c>
      <c r="BK194" s="11">
        <f t="shared" si="316"/>
        <v>0</v>
      </c>
      <c r="BL194" s="11">
        <f t="shared" si="316"/>
        <v>0</v>
      </c>
      <c r="BM194" s="11">
        <f t="shared" si="316"/>
        <v>0</v>
      </c>
      <c r="BN194" s="11">
        <f t="shared" si="316"/>
        <v>0</v>
      </c>
      <c r="BO194" s="11">
        <f t="shared" si="316"/>
        <v>0</v>
      </c>
      <c r="BP194" s="11">
        <f t="shared" ref="BP194:CU194" si="317">BP$117*BP80</f>
        <v>0</v>
      </c>
      <c r="BQ194" s="11">
        <f t="shared" si="317"/>
        <v>0</v>
      </c>
      <c r="BR194" s="11">
        <f t="shared" si="317"/>
        <v>0</v>
      </c>
      <c r="BS194" s="11">
        <f t="shared" si="317"/>
        <v>0</v>
      </c>
      <c r="BT194" s="11">
        <f t="shared" si="317"/>
        <v>0</v>
      </c>
      <c r="BU194" s="11">
        <f t="shared" si="317"/>
        <v>0</v>
      </c>
      <c r="BV194" s="11">
        <f t="shared" si="317"/>
        <v>0</v>
      </c>
      <c r="BW194" s="11">
        <f t="shared" si="317"/>
        <v>0</v>
      </c>
      <c r="BX194" s="11">
        <f t="shared" si="317"/>
        <v>0</v>
      </c>
      <c r="BY194" s="11">
        <f t="shared" si="317"/>
        <v>0</v>
      </c>
      <c r="BZ194" s="11">
        <f t="shared" si="317"/>
        <v>0</v>
      </c>
      <c r="CA194" s="11">
        <f t="shared" si="317"/>
        <v>0</v>
      </c>
      <c r="CB194" s="11">
        <f t="shared" si="317"/>
        <v>0</v>
      </c>
      <c r="CC194" s="11">
        <f t="shared" si="317"/>
        <v>0</v>
      </c>
      <c r="CD194" s="11">
        <f t="shared" si="317"/>
        <v>0</v>
      </c>
      <c r="CE194" s="11">
        <f t="shared" si="317"/>
        <v>0</v>
      </c>
      <c r="CF194" s="11">
        <f t="shared" si="317"/>
        <v>0</v>
      </c>
      <c r="CG194" s="11">
        <f t="shared" si="317"/>
        <v>0</v>
      </c>
      <c r="CH194" s="11">
        <f t="shared" si="317"/>
        <v>0</v>
      </c>
      <c r="CI194" s="11">
        <f t="shared" si="317"/>
        <v>0</v>
      </c>
      <c r="CJ194" s="11">
        <f t="shared" si="317"/>
        <v>0</v>
      </c>
      <c r="CK194" s="11">
        <f t="shared" si="317"/>
        <v>0</v>
      </c>
      <c r="CL194" s="11">
        <f t="shared" si="317"/>
        <v>0</v>
      </c>
      <c r="CM194" s="11">
        <f t="shared" si="317"/>
        <v>0</v>
      </c>
      <c r="CN194" s="11">
        <f t="shared" si="317"/>
        <v>0</v>
      </c>
      <c r="CO194" s="11">
        <f t="shared" si="317"/>
        <v>0</v>
      </c>
      <c r="CP194" s="11">
        <f t="shared" si="317"/>
        <v>0</v>
      </c>
      <c r="CQ194" s="11">
        <f t="shared" si="317"/>
        <v>0</v>
      </c>
      <c r="CR194" s="11">
        <f t="shared" si="317"/>
        <v>0</v>
      </c>
      <c r="CS194" s="11">
        <f t="shared" si="317"/>
        <v>0</v>
      </c>
      <c r="CT194" s="11">
        <f t="shared" si="317"/>
        <v>0</v>
      </c>
      <c r="CU194" s="11">
        <f t="shared" si="317"/>
        <v>0</v>
      </c>
      <c r="CV194" s="11">
        <f t="shared" ref="CV194:DG194" si="318">CV$117*CV80</f>
        <v>0</v>
      </c>
      <c r="CW194" s="11">
        <f t="shared" si="318"/>
        <v>0</v>
      </c>
      <c r="CX194" s="11">
        <f t="shared" si="318"/>
        <v>0</v>
      </c>
      <c r="CY194" s="11">
        <f t="shared" si="318"/>
        <v>0</v>
      </c>
      <c r="CZ194" s="11">
        <f t="shared" si="318"/>
        <v>0</v>
      </c>
      <c r="DA194" s="11">
        <f t="shared" si="318"/>
        <v>0</v>
      </c>
      <c r="DB194" s="11">
        <f t="shared" si="318"/>
        <v>0</v>
      </c>
      <c r="DC194" s="11">
        <f t="shared" si="318"/>
        <v>0</v>
      </c>
      <c r="DD194" s="11">
        <f t="shared" si="318"/>
        <v>0</v>
      </c>
      <c r="DE194" s="11">
        <f t="shared" si="318"/>
        <v>0</v>
      </c>
      <c r="DF194" s="11">
        <f t="shared" si="318"/>
        <v>0</v>
      </c>
      <c r="DG194" s="11">
        <f t="shared" si="318"/>
        <v>0</v>
      </c>
      <c r="DH194" s="11">
        <f t="shared" si="266"/>
        <v>0</v>
      </c>
      <c r="DI194" s="240"/>
    </row>
    <row r="195" spans="2:113" x14ac:dyDescent="0.15">
      <c r="B195" s="10" t="s">
        <v>219</v>
      </c>
      <c r="C195" s="4" t="s">
        <v>958</v>
      </c>
      <c r="D195" s="11">
        <f t="shared" ref="D195:AI195" si="319">D$117*D81</f>
        <v>0</v>
      </c>
      <c r="E195" s="11">
        <f t="shared" si="319"/>
        <v>0</v>
      </c>
      <c r="F195" s="11">
        <f t="shared" si="319"/>
        <v>0</v>
      </c>
      <c r="G195" s="11">
        <f t="shared" si="319"/>
        <v>0</v>
      </c>
      <c r="H195" s="11">
        <f t="shared" si="319"/>
        <v>0</v>
      </c>
      <c r="I195" s="11">
        <f t="shared" si="319"/>
        <v>0</v>
      </c>
      <c r="J195" s="11">
        <f t="shared" si="319"/>
        <v>0</v>
      </c>
      <c r="K195" s="11">
        <f t="shared" si="319"/>
        <v>0</v>
      </c>
      <c r="L195" s="11">
        <f t="shared" si="319"/>
        <v>0</v>
      </c>
      <c r="M195" s="11">
        <f t="shared" si="319"/>
        <v>0</v>
      </c>
      <c r="N195" s="11">
        <f t="shared" si="319"/>
        <v>0</v>
      </c>
      <c r="O195" s="11">
        <f t="shared" si="319"/>
        <v>0</v>
      </c>
      <c r="P195" s="11">
        <f t="shared" si="319"/>
        <v>0</v>
      </c>
      <c r="Q195" s="11">
        <f t="shared" si="319"/>
        <v>0</v>
      </c>
      <c r="R195" s="11">
        <f t="shared" si="319"/>
        <v>0</v>
      </c>
      <c r="S195" s="11">
        <f t="shared" si="319"/>
        <v>0</v>
      </c>
      <c r="T195" s="11">
        <f t="shared" si="319"/>
        <v>0</v>
      </c>
      <c r="U195" s="11">
        <f t="shared" si="319"/>
        <v>0</v>
      </c>
      <c r="V195" s="11">
        <f t="shared" si="319"/>
        <v>0</v>
      </c>
      <c r="W195" s="11">
        <f t="shared" si="319"/>
        <v>0</v>
      </c>
      <c r="X195" s="11">
        <f t="shared" si="319"/>
        <v>0</v>
      </c>
      <c r="Y195" s="11">
        <f t="shared" si="319"/>
        <v>0</v>
      </c>
      <c r="Z195" s="11">
        <f t="shared" si="319"/>
        <v>0</v>
      </c>
      <c r="AA195" s="11">
        <f t="shared" si="319"/>
        <v>0</v>
      </c>
      <c r="AB195" s="11">
        <f t="shared" si="319"/>
        <v>0</v>
      </c>
      <c r="AC195" s="11">
        <f t="shared" si="319"/>
        <v>0</v>
      </c>
      <c r="AD195" s="11">
        <f t="shared" si="319"/>
        <v>0</v>
      </c>
      <c r="AE195" s="11">
        <f t="shared" si="319"/>
        <v>0</v>
      </c>
      <c r="AF195" s="11">
        <f t="shared" si="319"/>
        <v>0</v>
      </c>
      <c r="AG195" s="11">
        <f t="shared" si="319"/>
        <v>0</v>
      </c>
      <c r="AH195" s="11">
        <f t="shared" si="319"/>
        <v>0</v>
      </c>
      <c r="AI195" s="11">
        <f t="shared" si="319"/>
        <v>0</v>
      </c>
      <c r="AJ195" s="11">
        <f t="shared" ref="AJ195:BO195" si="320">AJ$117*AJ81</f>
        <v>0</v>
      </c>
      <c r="AK195" s="11">
        <f t="shared" si="320"/>
        <v>0</v>
      </c>
      <c r="AL195" s="11">
        <f t="shared" si="320"/>
        <v>0</v>
      </c>
      <c r="AM195" s="11">
        <f t="shared" si="320"/>
        <v>0</v>
      </c>
      <c r="AN195" s="11">
        <f t="shared" si="320"/>
        <v>0</v>
      </c>
      <c r="AO195" s="11">
        <f t="shared" si="320"/>
        <v>0</v>
      </c>
      <c r="AP195" s="11">
        <f t="shared" si="320"/>
        <v>0</v>
      </c>
      <c r="AQ195" s="11">
        <f t="shared" si="320"/>
        <v>0</v>
      </c>
      <c r="AR195" s="11">
        <f t="shared" si="320"/>
        <v>0</v>
      </c>
      <c r="AS195" s="11">
        <f t="shared" si="320"/>
        <v>0</v>
      </c>
      <c r="AT195" s="11">
        <f t="shared" si="320"/>
        <v>0</v>
      </c>
      <c r="AU195" s="11">
        <f t="shared" si="320"/>
        <v>0</v>
      </c>
      <c r="AV195" s="11">
        <f t="shared" si="320"/>
        <v>0</v>
      </c>
      <c r="AW195" s="11">
        <f t="shared" si="320"/>
        <v>0</v>
      </c>
      <c r="AX195" s="11">
        <f t="shared" si="320"/>
        <v>0</v>
      </c>
      <c r="AY195" s="11">
        <f t="shared" si="320"/>
        <v>0</v>
      </c>
      <c r="AZ195" s="11">
        <f t="shared" si="320"/>
        <v>0</v>
      </c>
      <c r="BA195" s="11">
        <f t="shared" si="320"/>
        <v>0</v>
      </c>
      <c r="BB195" s="11">
        <f t="shared" si="320"/>
        <v>0</v>
      </c>
      <c r="BC195" s="11">
        <f t="shared" si="320"/>
        <v>0</v>
      </c>
      <c r="BD195" s="11">
        <f t="shared" si="320"/>
        <v>0</v>
      </c>
      <c r="BE195" s="11">
        <f t="shared" si="320"/>
        <v>0</v>
      </c>
      <c r="BF195" s="11">
        <f t="shared" si="320"/>
        <v>0</v>
      </c>
      <c r="BG195" s="11">
        <f t="shared" si="320"/>
        <v>0</v>
      </c>
      <c r="BH195" s="11">
        <f t="shared" si="320"/>
        <v>0</v>
      </c>
      <c r="BI195" s="11">
        <f t="shared" si="320"/>
        <v>0</v>
      </c>
      <c r="BJ195" s="11">
        <f t="shared" si="320"/>
        <v>0</v>
      </c>
      <c r="BK195" s="11">
        <f t="shared" si="320"/>
        <v>0</v>
      </c>
      <c r="BL195" s="11">
        <f t="shared" si="320"/>
        <v>0</v>
      </c>
      <c r="BM195" s="11">
        <f t="shared" si="320"/>
        <v>0</v>
      </c>
      <c r="BN195" s="11">
        <f t="shared" si="320"/>
        <v>0</v>
      </c>
      <c r="BO195" s="11">
        <f t="shared" si="320"/>
        <v>0</v>
      </c>
      <c r="BP195" s="11">
        <f t="shared" ref="BP195:CU195" si="321">BP$117*BP81</f>
        <v>0</v>
      </c>
      <c r="BQ195" s="11">
        <f t="shared" si="321"/>
        <v>0</v>
      </c>
      <c r="BR195" s="11">
        <f t="shared" si="321"/>
        <v>0</v>
      </c>
      <c r="BS195" s="11">
        <f t="shared" si="321"/>
        <v>0</v>
      </c>
      <c r="BT195" s="11">
        <f t="shared" si="321"/>
        <v>0</v>
      </c>
      <c r="BU195" s="11">
        <f t="shared" si="321"/>
        <v>0</v>
      </c>
      <c r="BV195" s="11">
        <f t="shared" si="321"/>
        <v>0</v>
      </c>
      <c r="BW195" s="11">
        <f t="shared" si="321"/>
        <v>0</v>
      </c>
      <c r="BX195" s="11">
        <f t="shared" si="321"/>
        <v>0</v>
      </c>
      <c r="BY195" s="11">
        <f t="shared" si="321"/>
        <v>0</v>
      </c>
      <c r="BZ195" s="11">
        <f t="shared" si="321"/>
        <v>0</v>
      </c>
      <c r="CA195" s="11">
        <f t="shared" si="321"/>
        <v>0</v>
      </c>
      <c r="CB195" s="11">
        <f t="shared" si="321"/>
        <v>0</v>
      </c>
      <c r="CC195" s="11">
        <f t="shared" si="321"/>
        <v>0</v>
      </c>
      <c r="CD195" s="11">
        <f t="shared" si="321"/>
        <v>0</v>
      </c>
      <c r="CE195" s="11">
        <f t="shared" si="321"/>
        <v>0</v>
      </c>
      <c r="CF195" s="11">
        <f t="shared" si="321"/>
        <v>0</v>
      </c>
      <c r="CG195" s="11">
        <f t="shared" si="321"/>
        <v>0</v>
      </c>
      <c r="CH195" s="11">
        <f t="shared" si="321"/>
        <v>0</v>
      </c>
      <c r="CI195" s="11">
        <f t="shared" si="321"/>
        <v>0</v>
      </c>
      <c r="CJ195" s="11">
        <f t="shared" si="321"/>
        <v>0</v>
      </c>
      <c r="CK195" s="11">
        <f t="shared" si="321"/>
        <v>0</v>
      </c>
      <c r="CL195" s="11">
        <f t="shared" si="321"/>
        <v>0</v>
      </c>
      <c r="CM195" s="11">
        <f t="shared" si="321"/>
        <v>0</v>
      </c>
      <c r="CN195" s="11">
        <f t="shared" si="321"/>
        <v>0</v>
      </c>
      <c r="CO195" s="11">
        <f t="shared" si="321"/>
        <v>0</v>
      </c>
      <c r="CP195" s="11">
        <f t="shared" si="321"/>
        <v>0</v>
      </c>
      <c r="CQ195" s="11">
        <f t="shared" si="321"/>
        <v>0</v>
      </c>
      <c r="CR195" s="11">
        <f t="shared" si="321"/>
        <v>0</v>
      </c>
      <c r="CS195" s="11">
        <f t="shared" si="321"/>
        <v>0</v>
      </c>
      <c r="CT195" s="11">
        <f t="shared" si="321"/>
        <v>0</v>
      </c>
      <c r="CU195" s="11">
        <f t="shared" si="321"/>
        <v>0</v>
      </c>
      <c r="CV195" s="11">
        <f t="shared" ref="CV195:DG195" si="322">CV$117*CV81</f>
        <v>0</v>
      </c>
      <c r="CW195" s="11">
        <f t="shared" si="322"/>
        <v>0</v>
      </c>
      <c r="CX195" s="11">
        <f t="shared" si="322"/>
        <v>0</v>
      </c>
      <c r="CY195" s="11">
        <f t="shared" si="322"/>
        <v>0</v>
      </c>
      <c r="CZ195" s="11">
        <f t="shared" si="322"/>
        <v>0</v>
      </c>
      <c r="DA195" s="11">
        <f t="shared" si="322"/>
        <v>0</v>
      </c>
      <c r="DB195" s="11">
        <f t="shared" si="322"/>
        <v>0</v>
      </c>
      <c r="DC195" s="11">
        <f t="shared" si="322"/>
        <v>0</v>
      </c>
      <c r="DD195" s="11">
        <f t="shared" si="322"/>
        <v>0</v>
      </c>
      <c r="DE195" s="11">
        <f t="shared" si="322"/>
        <v>0</v>
      </c>
      <c r="DF195" s="11">
        <f t="shared" si="322"/>
        <v>0</v>
      </c>
      <c r="DG195" s="11">
        <f t="shared" si="322"/>
        <v>0</v>
      </c>
      <c r="DH195" s="11">
        <f t="shared" si="266"/>
        <v>0</v>
      </c>
      <c r="DI195" s="240"/>
    </row>
    <row r="196" spans="2:113" x14ac:dyDescent="0.15">
      <c r="B196" s="10" t="s">
        <v>220</v>
      </c>
      <c r="C196" s="4" t="s">
        <v>959</v>
      </c>
      <c r="D196" s="11">
        <f t="shared" ref="D196:AI196" si="323">D$117*D82</f>
        <v>0</v>
      </c>
      <c r="E196" s="11">
        <f t="shared" si="323"/>
        <v>0</v>
      </c>
      <c r="F196" s="11">
        <f t="shared" si="323"/>
        <v>0</v>
      </c>
      <c r="G196" s="11">
        <f t="shared" si="323"/>
        <v>0</v>
      </c>
      <c r="H196" s="11">
        <f t="shared" si="323"/>
        <v>0</v>
      </c>
      <c r="I196" s="11">
        <f t="shared" si="323"/>
        <v>0</v>
      </c>
      <c r="J196" s="11">
        <f t="shared" si="323"/>
        <v>0</v>
      </c>
      <c r="K196" s="11">
        <f t="shared" si="323"/>
        <v>0</v>
      </c>
      <c r="L196" s="11">
        <f t="shared" si="323"/>
        <v>0</v>
      </c>
      <c r="M196" s="11">
        <f t="shared" si="323"/>
        <v>0</v>
      </c>
      <c r="N196" s="11">
        <f t="shared" si="323"/>
        <v>0</v>
      </c>
      <c r="O196" s="11">
        <f t="shared" si="323"/>
        <v>0</v>
      </c>
      <c r="P196" s="11">
        <f t="shared" si="323"/>
        <v>0</v>
      </c>
      <c r="Q196" s="11">
        <f t="shared" si="323"/>
        <v>0</v>
      </c>
      <c r="R196" s="11">
        <f t="shared" si="323"/>
        <v>0</v>
      </c>
      <c r="S196" s="11">
        <f t="shared" si="323"/>
        <v>0</v>
      </c>
      <c r="T196" s="11">
        <f t="shared" si="323"/>
        <v>0</v>
      </c>
      <c r="U196" s="11">
        <f t="shared" si="323"/>
        <v>0</v>
      </c>
      <c r="V196" s="11">
        <f t="shared" si="323"/>
        <v>0</v>
      </c>
      <c r="W196" s="11">
        <f t="shared" si="323"/>
        <v>0</v>
      </c>
      <c r="X196" s="11">
        <f t="shared" si="323"/>
        <v>0</v>
      </c>
      <c r="Y196" s="11">
        <f t="shared" si="323"/>
        <v>0</v>
      </c>
      <c r="Z196" s="11">
        <f t="shared" si="323"/>
        <v>0</v>
      </c>
      <c r="AA196" s="11">
        <f t="shared" si="323"/>
        <v>0</v>
      </c>
      <c r="AB196" s="11">
        <f t="shared" si="323"/>
        <v>0</v>
      </c>
      <c r="AC196" s="11">
        <f t="shared" si="323"/>
        <v>0</v>
      </c>
      <c r="AD196" s="11">
        <f t="shared" si="323"/>
        <v>0</v>
      </c>
      <c r="AE196" s="11">
        <f t="shared" si="323"/>
        <v>0</v>
      </c>
      <c r="AF196" s="11">
        <f t="shared" si="323"/>
        <v>0</v>
      </c>
      <c r="AG196" s="11">
        <f t="shared" si="323"/>
        <v>0</v>
      </c>
      <c r="AH196" s="11">
        <f t="shared" si="323"/>
        <v>0</v>
      </c>
      <c r="AI196" s="11">
        <f t="shared" si="323"/>
        <v>0</v>
      </c>
      <c r="AJ196" s="11">
        <f t="shared" ref="AJ196:BO196" si="324">AJ$117*AJ82</f>
        <v>0</v>
      </c>
      <c r="AK196" s="11">
        <f t="shared" si="324"/>
        <v>0</v>
      </c>
      <c r="AL196" s="11">
        <f t="shared" si="324"/>
        <v>0</v>
      </c>
      <c r="AM196" s="11">
        <f t="shared" si="324"/>
        <v>0</v>
      </c>
      <c r="AN196" s="11">
        <f t="shared" si="324"/>
        <v>0</v>
      </c>
      <c r="AO196" s="11">
        <f t="shared" si="324"/>
        <v>0</v>
      </c>
      <c r="AP196" s="11">
        <f t="shared" si="324"/>
        <v>0</v>
      </c>
      <c r="AQ196" s="11">
        <f t="shared" si="324"/>
        <v>0</v>
      </c>
      <c r="AR196" s="11">
        <f t="shared" si="324"/>
        <v>0</v>
      </c>
      <c r="AS196" s="11">
        <f t="shared" si="324"/>
        <v>0</v>
      </c>
      <c r="AT196" s="11">
        <f t="shared" si="324"/>
        <v>0</v>
      </c>
      <c r="AU196" s="11">
        <f t="shared" si="324"/>
        <v>0</v>
      </c>
      <c r="AV196" s="11">
        <f t="shared" si="324"/>
        <v>0</v>
      </c>
      <c r="AW196" s="11">
        <f t="shared" si="324"/>
        <v>0</v>
      </c>
      <c r="AX196" s="11">
        <f t="shared" si="324"/>
        <v>0</v>
      </c>
      <c r="AY196" s="11">
        <f t="shared" si="324"/>
        <v>0</v>
      </c>
      <c r="AZ196" s="11">
        <f t="shared" si="324"/>
        <v>0</v>
      </c>
      <c r="BA196" s="11">
        <f t="shared" si="324"/>
        <v>0</v>
      </c>
      <c r="BB196" s="11">
        <f t="shared" si="324"/>
        <v>0</v>
      </c>
      <c r="BC196" s="11">
        <f t="shared" si="324"/>
        <v>0</v>
      </c>
      <c r="BD196" s="11">
        <f t="shared" si="324"/>
        <v>0</v>
      </c>
      <c r="BE196" s="11">
        <f t="shared" si="324"/>
        <v>0</v>
      </c>
      <c r="BF196" s="11">
        <f t="shared" si="324"/>
        <v>0</v>
      </c>
      <c r="BG196" s="11">
        <f t="shared" si="324"/>
        <v>0</v>
      </c>
      <c r="BH196" s="11">
        <f t="shared" si="324"/>
        <v>0</v>
      </c>
      <c r="BI196" s="11">
        <f t="shared" si="324"/>
        <v>0</v>
      </c>
      <c r="BJ196" s="11">
        <f t="shared" si="324"/>
        <v>0</v>
      </c>
      <c r="BK196" s="11">
        <f t="shared" si="324"/>
        <v>0</v>
      </c>
      <c r="BL196" s="11">
        <f t="shared" si="324"/>
        <v>0</v>
      </c>
      <c r="BM196" s="11">
        <f t="shared" si="324"/>
        <v>0</v>
      </c>
      <c r="BN196" s="11">
        <f t="shared" si="324"/>
        <v>0</v>
      </c>
      <c r="BO196" s="11">
        <f t="shared" si="324"/>
        <v>0</v>
      </c>
      <c r="BP196" s="11">
        <f t="shared" ref="BP196:CU196" si="325">BP$117*BP82</f>
        <v>0</v>
      </c>
      <c r="BQ196" s="11">
        <f t="shared" si="325"/>
        <v>0</v>
      </c>
      <c r="BR196" s="11">
        <f t="shared" si="325"/>
        <v>0</v>
      </c>
      <c r="BS196" s="11">
        <f t="shared" si="325"/>
        <v>0</v>
      </c>
      <c r="BT196" s="11">
        <f t="shared" si="325"/>
        <v>0</v>
      </c>
      <c r="BU196" s="11">
        <f t="shared" si="325"/>
        <v>0</v>
      </c>
      <c r="BV196" s="11">
        <f t="shared" si="325"/>
        <v>0</v>
      </c>
      <c r="BW196" s="11">
        <f t="shared" si="325"/>
        <v>0</v>
      </c>
      <c r="BX196" s="11">
        <f t="shared" si="325"/>
        <v>0</v>
      </c>
      <c r="BY196" s="11">
        <f t="shared" si="325"/>
        <v>0</v>
      </c>
      <c r="BZ196" s="11">
        <f t="shared" si="325"/>
        <v>0</v>
      </c>
      <c r="CA196" s="11">
        <f t="shared" si="325"/>
        <v>0</v>
      </c>
      <c r="CB196" s="11">
        <f t="shared" si="325"/>
        <v>0</v>
      </c>
      <c r="CC196" s="11">
        <f t="shared" si="325"/>
        <v>0</v>
      </c>
      <c r="CD196" s="11">
        <f t="shared" si="325"/>
        <v>0</v>
      </c>
      <c r="CE196" s="11">
        <f t="shared" si="325"/>
        <v>0</v>
      </c>
      <c r="CF196" s="11">
        <f t="shared" si="325"/>
        <v>0</v>
      </c>
      <c r="CG196" s="11">
        <f t="shared" si="325"/>
        <v>0</v>
      </c>
      <c r="CH196" s="11">
        <f t="shared" si="325"/>
        <v>0</v>
      </c>
      <c r="CI196" s="11">
        <f t="shared" si="325"/>
        <v>0</v>
      </c>
      <c r="CJ196" s="11">
        <f t="shared" si="325"/>
        <v>0</v>
      </c>
      <c r="CK196" s="11">
        <f t="shared" si="325"/>
        <v>0</v>
      </c>
      <c r="CL196" s="11">
        <f t="shared" si="325"/>
        <v>0</v>
      </c>
      <c r="CM196" s="11">
        <f t="shared" si="325"/>
        <v>0</v>
      </c>
      <c r="CN196" s="11">
        <f t="shared" si="325"/>
        <v>0</v>
      </c>
      <c r="CO196" s="11">
        <f t="shared" si="325"/>
        <v>0</v>
      </c>
      <c r="CP196" s="11">
        <f t="shared" si="325"/>
        <v>0</v>
      </c>
      <c r="CQ196" s="11">
        <f t="shared" si="325"/>
        <v>0</v>
      </c>
      <c r="CR196" s="11">
        <f t="shared" si="325"/>
        <v>0</v>
      </c>
      <c r="CS196" s="11">
        <f t="shared" si="325"/>
        <v>0</v>
      </c>
      <c r="CT196" s="11">
        <f t="shared" si="325"/>
        <v>0</v>
      </c>
      <c r="CU196" s="11">
        <f t="shared" si="325"/>
        <v>0</v>
      </c>
      <c r="CV196" s="11">
        <f t="shared" ref="CV196:DG196" si="326">CV$117*CV82</f>
        <v>0</v>
      </c>
      <c r="CW196" s="11">
        <f t="shared" si="326"/>
        <v>0</v>
      </c>
      <c r="CX196" s="11">
        <f t="shared" si="326"/>
        <v>0</v>
      </c>
      <c r="CY196" s="11">
        <f t="shared" si="326"/>
        <v>0</v>
      </c>
      <c r="CZ196" s="11">
        <f t="shared" si="326"/>
        <v>0</v>
      </c>
      <c r="DA196" s="11">
        <f t="shared" si="326"/>
        <v>0</v>
      </c>
      <c r="DB196" s="11">
        <f t="shared" si="326"/>
        <v>0</v>
      </c>
      <c r="DC196" s="11">
        <f t="shared" si="326"/>
        <v>0</v>
      </c>
      <c r="DD196" s="11">
        <f t="shared" si="326"/>
        <v>0</v>
      </c>
      <c r="DE196" s="11">
        <f t="shared" si="326"/>
        <v>0</v>
      </c>
      <c r="DF196" s="11">
        <f t="shared" si="326"/>
        <v>0</v>
      </c>
      <c r="DG196" s="11">
        <f t="shared" si="326"/>
        <v>0</v>
      </c>
      <c r="DH196" s="11">
        <f t="shared" si="266"/>
        <v>0</v>
      </c>
      <c r="DI196" s="240"/>
    </row>
    <row r="197" spans="2:113" x14ac:dyDescent="0.15">
      <c r="B197" s="10" t="s">
        <v>221</v>
      </c>
      <c r="C197" s="4" t="s">
        <v>960</v>
      </c>
      <c r="D197" s="11">
        <f t="shared" ref="D197:AI197" si="327">D$117*D83</f>
        <v>0</v>
      </c>
      <c r="E197" s="11">
        <f t="shared" si="327"/>
        <v>0</v>
      </c>
      <c r="F197" s="11">
        <f t="shared" si="327"/>
        <v>0</v>
      </c>
      <c r="G197" s="11">
        <f t="shared" si="327"/>
        <v>0</v>
      </c>
      <c r="H197" s="11">
        <f t="shared" si="327"/>
        <v>0</v>
      </c>
      <c r="I197" s="11">
        <f t="shared" si="327"/>
        <v>0</v>
      </c>
      <c r="J197" s="11">
        <f t="shared" si="327"/>
        <v>0</v>
      </c>
      <c r="K197" s="11">
        <f t="shared" si="327"/>
        <v>0</v>
      </c>
      <c r="L197" s="11">
        <f t="shared" si="327"/>
        <v>0</v>
      </c>
      <c r="M197" s="11">
        <f t="shared" si="327"/>
        <v>0</v>
      </c>
      <c r="N197" s="11">
        <f t="shared" si="327"/>
        <v>0</v>
      </c>
      <c r="O197" s="11">
        <f t="shared" si="327"/>
        <v>0</v>
      </c>
      <c r="P197" s="11">
        <f t="shared" si="327"/>
        <v>0</v>
      </c>
      <c r="Q197" s="11">
        <f t="shared" si="327"/>
        <v>0</v>
      </c>
      <c r="R197" s="11">
        <f t="shared" si="327"/>
        <v>0</v>
      </c>
      <c r="S197" s="11">
        <f t="shared" si="327"/>
        <v>0</v>
      </c>
      <c r="T197" s="11">
        <f t="shared" si="327"/>
        <v>0</v>
      </c>
      <c r="U197" s="11">
        <f t="shared" si="327"/>
        <v>0</v>
      </c>
      <c r="V197" s="11">
        <f t="shared" si="327"/>
        <v>0</v>
      </c>
      <c r="W197" s="11">
        <f t="shared" si="327"/>
        <v>0</v>
      </c>
      <c r="X197" s="11">
        <f t="shared" si="327"/>
        <v>0</v>
      </c>
      <c r="Y197" s="11">
        <f t="shared" si="327"/>
        <v>0</v>
      </c>
      <c r="Z197" s="11">
        <f t="shared" si="327"/>
        <v>0</v>
      </c>
      <c r="AA197" s="11">
        <f t="shared" si="327"/>
        <v>0</v>
      </c>
      <c r="AB197" s="11">
        <f t="shared" si="327"/>
        <v>0</v>
      </c>
      <c r="AC197" s="11">
        <f t="shared" si="327"/>
        <v>0</v>
      </c>
      <c r="AD197" s="11">
        <f t="shared" si="327"/>
        <v>0</v>
      </c>
      <c r="AE197" s="11">
        <f t="shared" si="327"/>
        <v>0</v>
      </c>
      <c r="AF197" s="11">
        <f t="shared" si="327"/>
        <v>0</v>
      </c>
      <c r="AG197" s="11">
        <f t="shared" si="327"/>
        <v>0</v>
      </c>
      <c r="AH197" s="11">
        <f t="shared" si="327"/>
        <v>0</v>
      </c>
      <c r="AI197" s="11">
        <f t="shared" si="327"/>
        <v>0</v>
      </c>
      <c r="AJ197" s="11">
        <f t="shared" ref="AJ197:BO197" si="328">AJ$117*AJ83</f>
        <v>0</v>
      </c>
      <c r="AK197" s="11">
        <f t="shared" si="328"/>
        <v>0</v>
      </c>
      <c r="AL197" s="11">
        <f t="shared" si="328"/>
        <v>0</v>
      </c>
      <c r="AM197" s="11">
        <f t="shared" si="328"/>
        <v>0</v>
      </c>
      <c r="AN197" s="11">
        <f t="shared" si="328"/>
        <v>0</v>
      </c>
      <c r="AO197" s="11">
        <f t="shared" si="328"/>
        <v>0</v>
      </c>
      <c r="AP197" s="11">
        <f t="shared" si="328"/>
        <v>0</v>
      </c>
      <c r="AQ197" s="11">
        <f t="shared" si="328"/>
        <v>0</v>
      </c>
      <c r="AR197" s="11">
        <f t="shared" si="328"/>
        <v>0</v>
      </c>
      <c r="AS197" s="11">
        <f t="shared" si="328"/>
        <v>0</v>
      </c>
      <c r="AT197" s="11">
        <f t="shared" si="328"/>
        <v>0</v>
      </c>
      <c r="AU197" s="11">
        <f t="shared" si="328"/>
        <v>0</v>
      </c>
      <c r="AV197" s="11">
        <f t="shared" si="328"/>
        <v>0</v>
      </c>
      <c r="AW197" s="11">
        <f t="shared" si="328"/>
        <v>0</v>
      </c>
      <c r="AX197" s="11">
        <f t="shared" si="328"/>
        <v>0</v>
      </c>
      <c r="AY197" s="11">
        <f t="shared" si="328"/>
        <v>0</v>
      </c>
      <c r="AZ197" s="11">
        <f t="shared" si="328"/>
        <v>0</v>
      </c>
      <c r="BA197" s="11">
        <f t="shared" si="328"/>
        <v>0</v>
      </c>
      <c r="BB197" s="11">
        <f t="shared" si="328"/>
        <v>0</v>
      </c>
      <c r="BC197" s="11">
        <f t="shared" si="328"/>
        <v>0</v>
      </c>
      <c r="BD197" s="11">
        <f t="shared" si="328"/>
        <v>0</v>
      </c>
      <c r="BE197" s="11">
        <f t="shared" si="328"/>
        <v>0</v>
      </c>
      <c r="BF197" s="11">
        <f t="shared" si="328"/>
        <v>0</v>
      </c>
      <c r="BG197" s="11">
        <f t="shared" si="328"/>
        <v>0</v>
      </c>
      <c r="BH197" s="11">
        <f t="shared" si="328"/>
        <v>0</v>
      </c>
      <c r="BI197" s="11">
        <f t="shared" si="328"/>
        <v>0</v>
      </c>
      <c r="BJ197" s="11">
        <f t="shared" si="328"/>
        <v>0</v>
      </c>
      <c r="BK197" s="11">
        <f t="shared" si="328"/>
        <v>0</v>
      </c>
      <c r="BL197" s="11">
        <f t="shared" si="328"/>
        <v>0</v>
      </c>
      <c r="BM197" s="11">
        <f t="shared" si="328"/>
        <v>0</v>
      </c>
      <c r="BN197" s="11">
        <f t="shared" si="328"/>
        <v>0</v>
      </c>
      <c r="BO197" s="11">
        <f t="shared" si="328"/>
        <v>0</v>
      </c>
      <c r="BP197" s="11">
        <f t="shared" ref="BP197:CU197" si="329">BP$117*BP83</f>
        <v>0</v>
      </c>
      <c r="BQ197" s="11">
        <f t="shared" si="329"/>
        <v>0</v>
      </c>
      <c r="BR197" s="11">
        <f t="shared" si="329"/>
        <v>0</v>
      </c>
      <c r="BS197" s="11">
        <f t="shared" si="329"/>
        <v>0</v>
      </c>
      <c r="BT197" s="11">
        <f t="shared" si="329"/>
        <v>0</v>
      </c>
      <c r="BU197" s="11">
        <f t="shared" si="329"/>
        <v>0</v>
      </c>
      <c r="BV197" s="11">
        <f t="shared" si="329"/>
        <v>0</v>
      </c>
      <c r="BW197" s="11">
        <f t="shared" si="329"/>
        <v>0</v>
      </c>
      <c r="BX197" s="11">
        <f t="shared" si="329"/>
        <v>0</v>
      </c>
      <c r="BY197" s="11">
        <f t="shared" si="329"/>
        <v>0</v>
      </c>
      <c r="BZ197" s="11">
        <f t="shared" si="329"/>
        <v>0</v>
      </c>
      <c r="CA197" s="11">
        <f t="shared" si="329"/>
        <v>0</v>
      </c>
      <c r="CB197" s="11">
        <f t="shared" si="329"/>
        <v>0</v>
      </c>
      <c r="CC197" s="11">
        <f t="shared" si="329"/>
        <v>0</v>
      </c>
      <c r="CD197" s="11">
        <f t="shared" si="329"/>
        <v>0</v>
      </c>
      <c r="CE197" s="11">
        <f t="shared" si="329"/>
        <v>0</v>
      </c>
      <c r="CF197" s="11">
        <f t="shared" si="329"/>
        <v>0</v>
      </c>
      <c r="CG197" s="11">
        <f t="shared" si="329"/>
        <v>0</v>
      </c>
      <c r="CH197" s="11">
        <f t="shared" si="329"/>
        <v>0</v>
      </c>
      <c r="CI197" s="11">
        <f t="shared" si="329"/>
        <v>0</v>
      </c>
      <c r="CJ197" s="11">
        <f t="shared" si="329"/>
        <v>0</v>
      </c>
      <c r="CK197" s="11">
        <f t="shared" si="329"/>
        <v>0</v>
      </c>
      <c r="CL197" s="11">
        <f t="shared" si="329"/>
        <v>0</v>
      </c>
      <c r="CM197" s="11">
        <f t="shared" si="329"/>
        <v>0</v>
      </c>
      <c r="CN197" s="11">
        <f t="shared" si="329"/>
        <v>0</v>
      </c>
      <c r="CO197" s="11">
        <f t="shared" si="329"/>
        <v>0</v>
      </c>
      <c r="CP197" s="11">
        <f t="shared" si="329"/>
        <v>0</v>
      </c>
      <c r="CQ197" s="11">
        <f t="shared" si="329"/>
        <v>0</v>
      </c>
      <c r="CR197" s="11">
        <f t="shared" si="329"/>
        <v>0</v>
      </c>
      <c r="CS197" s="11">
        <f t="shared" si="329"/>
        <v>0</v>
      </c>
      <c r="CT197" s="11">
        <f t="shared" si="329"/>
        <v>0</v>
      </c>
      <c r="CU197" s="11">
        <f t="shared" si="329"/>
        <v>0</v>
      </c>
      <c r="CV197" s="11">
        <f t="shared" ref="CV197:DG197" si="330">CV$117*CV83</f>
        <v>0</v>
      </c>
      <c r="CW197" s="11">
        <f t="shared" si="330"/>
        <v>0</v>
      </c>
      <c r="CX197" s="11">
        <f t="shared" si="330"/>
        <v>0</v>
      </c>
      <c r="CY197" s="11">
        <f t="shared" si="330"/>
        <v>0</v>
      </c>
      <c r="CZ197" s="11">
        <f t="shared" si="330"/>
        <v>0</v>
      </c>
      <c r="DA197" s="11">
        <f t="shared" si="330"/>
        <v>0</v>
      </c>
      <c r="DB197" s="11">
        <f t="shared" si="330"/>
        <v>0</v>
      </c>
      <c r="DC197" s="11">
        <f t="shared" si="330"/>
        <v>0</v>
      </c>
      <c r="DD197" s="11">
        <f t="shared" si="330"/>
        <v>0</v>
      </c>
      <c r="DE197" s="11">
        <f t="shared" si="330"/>
        <v>0</v>
      </c>
      <c r="DF197" s="11">
        <f t="shared" si="330"/>
        <v>0</v>
      </c>
      <c r="DG197" s="11">
        <f t="shared" si="330"/>
        <v>0</v>
      </c>
      <c r="DH197" s="11">
        <f t="shared" si="266"/>
        <v>0</v>
      </c>
      <c r="DI197" s="240"/>
    </row>
    <row r="198" spans="2:113" x14ac:dyDescent="0.15">
      <c r="B198" s="12" t="s">
        <v>222</v>
      </c>
      <c r="C198" s="357" t="s">
        <v>961</v>
      </c>
      <c r="D198" s="13">
        <f t="shared" ref="D198:AI198" si="331">D$117*D84</f>
        <v>0</v>
      </c>
      <c r="E198" s="13">
        <f t="shared" si="331"/>
        <v>0</v>
      </c>
      <c r="F198" s="13">
        <f t="shared" si="331"/>
        <v>0</v>
      </c>
      <c r="G198" s="13">
        <f t="shared" si="331"/>
        <v>0</v>
      </c>
      <c r="H198" s="13">
        <f t="shared" si="331"/>
        <v>0</v>
      </c>
      <c r="I198" s="13">
        <f t="shared" si="331"/>
        <v>0</v>
      </c>
      <c r="J198" s="13">
        <f t="shared" si="331"/>
        <v>0</v>
      </c>
      <c r="K198" s="13">
        <f t="shared" si="331"/>
        <v>0</v>
      </c>
      <c r="L198" s="13">
        <f t="shared" si="331"/>
        <v>0</v>
      </c>
      <c r="M198" s="13">
        <f t="shared" si="331"/>
        <v>0</v>
      </c>
      <c r="N198" s="13">
        <f t="shared" si="331"/>
        <v>0</v>
      </c>
      <c r="O198" s="13">
        <f t="shared" si="331"/>
        <v>0</v>
      </c>
      <c r="P198" s="13">
        <f t="shared" si="331"/>
        <v>0</v>
      </c>
      <c r="Q198" s="13">
        <f t="shared" si="331"/>
        <v>0</v>
      </c>
      <c r="R198" s="13">
        <f t="shared" si="331"/>
        <v>0</v>
      </c>
      <c r="S198" s="13">
        <f t="shared" si="331"/>
        <v>0</v>
      </c>
      <c r="T198" s="13">
        <f t="shared" si="331"/>
        <v>0</v>
      </c>
      <c r="U198" s="13">
        <f t="shared" si="331"/>
        <v>0</v>
      </c>
      <c r="V198" s="13">
        <f t="shared" si="331"/>
        <v>0</v>
      </c>
      <c r="W198" s="13">
        <f t="shared" si="331"/>
        <v>0</v>
      </c>
      <c r="X198" s="13">
        <f t="shared" si="331"/>
        <v>0</v>
      </c>
      <c r="Y198" s="13">
        <f t="shared" si="331"/>
        <v>0</v>
      </c>
      <c r="Z198" s="13">
        <f t="shared" si="331"/>
        <v>0</v>
      </c>
      <c r="AA198" s="13">
        <f t="shared" si="331"/>
        <v>0</v>
      </c>
      <c r="AB198" s="13">
        <f t="shared" si="331"/>
        <v>0</v>
      </c>
      <c r="AC198" s="13">
        <f t="shared" si="331"/>
        <v>0</v>
      </c>
      <c r="AD198" s="13">
        <f t="shared" si="331"/>
        <v>0</v>
      </c>
      <c r="AE198" s="13">
        <f t="shared" si="331"/>
        <v>0</v>
      </c>
      <c r="AF198" s="13">
        <f t="shared" si="331"/>
        <v>0</v>
      </c>
      <c r="AG198" s="13">
        <f t="shared" si="331"/>
        <v>0</v>
      </c>
      <c r="AH198" s="13">
        <f t="shared" si="331"/>
        <v>0</v>
      </c>
      <c r="AI198" s="13">
        <f t="shared" si="331"/>
        <v>0</v>
      </c>
      <c r="AJ198" s="13">
        <f t="shared" ref="AJ198:BO198" si="332">AJ$117*AJ84</f>
        <v>0</v>
      </c>
      <c r="AK198" s="13">
        <f t="shared" si="332"/>
        <v>0</v>
      </c>
      <c r="AL198" s="13">
        <f t="shared" si="332"/>
        <v>0</v>
      </c>
      <c r="AM198" s="13">
        <f t="shared" si="332"/>
        <v>0</v>
      </c>
      <c r="AN198" s="13">
        <f t="shared" si="332"/>
        <v>0</v>
      </c>
      <c r="AO198" s="13">
        <f t="shared" si="332"/>
        <v>0</v>
      </c>
      <c r="AP198" s="13">
        <f t="shared" si="332"/>
        <v>0</v>
      </c>
      <c r="AQ198" s="13">
        <f t="shared" si="332"/>
        <v>0</v>
      </c>
      <c r="AR198" s="13">
        <f t="shared" si="332"/>
        <v>0</v>
      </c>
      <c r="AS198" s="13">
        <f t="shared" si="332"/>
        <v>0</v>
      </c>
      <c r="AT198" s="13">
        <f t="shared" si="332"/>
        <v>0</v>
      </c>
      <c r="AU198" s="13">
        <f t="shared" si="332"/>
        <v>0</v>
      </c>
      <c r="AV198" s="13">
        <f t="shared" si="332"/>
        <v>0</v>
      </c>
      <c r="AW198" s="13">
        <f t="shared" si="332"/>
        <v>0</v>
      </c>
      <c r="AX198" s="13">
        <f t="shared" si="332"/>
        <v>0</v>
      </c>
      <c r="AY198" s="13">
        <f t="shared" si="332"/>
        <v>0</v>
      </c>
      <c r="AZ198" s="13">
        <f t="shared" si="332"/>
        <v>0</v>
      </c>
      <c r="BA198" s="13">
        <f t="shared" si="332"/>
        <v>0</v>
      </c>
      <c r="BB198" s="13">
        <f t="shared" si="332"/>
        <v>0</v>
      </c>
      <c r="BC198" s="13">
        <f t="shared" si="332"/>
        <v>0</v>
      </c>
      <c r="BD198" s="13">
        <f t="shared" si="332"/>
        <v>0</v>
      </c>
      <c r="BE198" s="13">
        <f t="shared" si="332"/>
        <v>0</v>
      </c>
      <c r="BF198" s="13">
        <f t="shared" si="332"/>
        <v>0</v>
      </c>
      <c r="BG198" s="13">
        <f t="shared" si="332"/>
        <v>0</v>
      </c>
      <c r="BH198" s="13">
        <f t="shared" si="332"/>
        <v>0</v>
      </c>
      <c r="BI198" s="13">
        <f t="shared" si="332"/>
        <v>0</v>
      </c>
      <c r="BJ198" s="13">
        <f t="shared" si="332"/>
        <v>0</v>
      </c>
      <c r="BK198" s="13">
        <f t="shared" si="332"/>
        <v>0</v>
      </c>
      <c r="BL198" s="13">
        <f t="shared" si="332"/>
        <v>0</v>
      </c>
      <c r="BM198" s="13">
        <f t="shared" si="332"/>
        <v>0</v>
      </c>
      <c r="BN198" s="13">
        <f t="shared" si="332"/>
        <v>0</v>
      </c>
      <c r="BO198" s="13">
        <f t="shared" si="332"/>
        <v>0</v>
      </c>
      <c r="BP198" s="13">
        <f t="shared" ref="BP198:CU198" si="333">BP$117*BP84</f>
        <v>0</v>
      </c>
      <c r="BQ198" s="13">
        <f t="shared" si="333"/>
        <v>0</v>
      </c>
      <c r="BR198" s="13">
        <f t="shared" si="333"/>
        <v>0</v>
      </c>
      <c r="BS198" s="13">
        <f t="shared" si="333"/>
        <v>0</v>
      </c>
      <c r="BT198" s="13">
        <f t="shared" si="333"/>
        <v>0</v>
      </c>
      <c r="BU198" s="13">
        <f t="shared" si="333"/>
        <v>0</v>
      </c>
      <c r="BV198" s="13">
        <f t="shared" si="333"/>
        <v>0</v>
      </c>
      <c r="BW198" s="13">
        <f t="shared" si="333"/>
        <v>0</v>
      </c>
      <c r="BX198" s="13">
        <f t="shared" si="333"/>
        <v>0</v>
      </c>
      <c r="BY198" s="13">
        <f t="shared" si="333"/>
        <v>0</v>
      </c>
      <c r="BZ198" s="13">
        <f t="shared" si="333"/>
        <v>0</v>
      </c>
      <c r="CA198" s="13">
        <f t="shared" si="333"/>
        <v>0</v>
      </c>
      <c r="CB198" s="13">
        <f t="shared" si="333"/>
        <v>0</v>
      </c>
      <c r="CC198" s="13">
        <f t="shared" si="333"/>
        <v>0</v>
      </c>
      <c r="CD198" s="13">
        <f t="shared" si="333"/>
        <v>0</v>
      </c>
      <c r="CE198" s="13">
        <f t="shared" si="333"/>
        <v>0</v>
      </c>
      <c r="CF198" s="13">
        <f t="shared" si="333"/>
        <v>0</v>
      </c>
      <c r="CG198" s="13">
        <f t="shared" si="333"/>
        <v>0</v>
      </c>
      <c r="CH198" s="13">
        <f t="shared" si="333"/>
        <v>0</v>
      </c>
      <c r="CI198" s="13">
        <f t="shared" si="333"/>
        <v>0</v>
      </c>
      <c r="CJ198" s="13">
        <f t="shared" si="333"/>
        <v>0</v>
      </c>
      <c r="CK198" s="13">
        <f t="shared" si="333"/>
        <v>0</v>
      </c>
      <c r="CL198" s="13">
        <f t="shared" si="333"/>
        <v>0</v>
      </c>
      <c r="CM198" s="13">
        <f t="shared" si="333"/>
        <v>0</v>
      </c>
      <c r="CN198" s="13">
        <f t="shared" si="333"/>
        <v>0</v>
      </c>
      <c r="CO198" s="13">
        <f t="shared" si="333"/>
        <v>0</v>
      </c>
      <c r="CP198" s="13">
        <f t="shared" si="333"/>
        <v>0</v>
      </c>
      <c r="CQ198" s="13">
        <f t="shared" si="333"/>
        <v>0</v>
      </c>
      <c r="CR198" s="13">
        <f t="shared" si="333"/>
        <v>0</v>
      </c>
      <c r="CS198" s="13">
        <f t="shared" si="333"/>
        <v>0</v>
      </c>
      <c r="CT198" s="13">
        <f t="shared" si="333"/>
        <v>0</v>
      </c>
      <c r="CU198" s="13">
        <f t="shared" si="333"/>
        <v>0</v>
      </c>
      <c r="CV198" s="13">
        <f t="shared" ref="CV198:DG198" si="334">CV$117*CV84</f>
        <v>0</v>
      </c>
      <c r="CW198" s="13">
        <f t="shared" si="334"/>
        <v>0</v>
      </c>
      <c r="CX198" s="13">
        <f t="shared" si="334"/>
        <v>0</v>
      </c>
      <c r="CY198" s="13">
        <f t="shared" si="334"/>
        <v>0</v>
      </c>
      <c r="CZ198" s="13">
        <f t="shared" si="334"/>
        <v>0</v>
      </c>
      <c r="DA198" s="13">
        <f t="shared" si="334"/>
        <v>0</v>
      </c>
      <c r="DB198" s="13">
        <f t="shared" si="334"/>
        <v>0</v>
      </c>
      <c r="DC198" s="13">
        <f t="shared" si="334"/>
        <v>0</v>
      </c>
      <c r="DD198" s="13">
        <f t="shared" si="334"/>
        <v>0</v>
      </c>
      <c r="DE198" s="13">
        <f t="shared" si="334"/>
        <v>0</v>
      </c>
      <c r="DF198" s="13">
        <f t="shared" si="334"/>
        <v>0</v>
      </c>
      <c r="DG198" s="13">
        <f t="shared" si="334"/>
        <v>0</v>
      </c>
      <c r="DH198" s="13">
        <f t="shared" si="266"/>
        <v>0</v>
      </c>
      <c r="DI198" s="240"/>
    </row>
    <row r="199" spans="2:113" x14ac:dyDescent="0.15">
      <c r="B199" s="10" t="s">
        <v>223</v>
      </c>
      <c r="C199" s="4" t="s">
        <v>962</v>
      </c>
      <c r="D199" s="11">
        <f t="shared" ref="D199:AI199" si="335">D$117*D85</f>
        <v>0</v>
      </c>
      <c r="E199" s="11">
        <f t="shared" si="335"/>
        <v>0</v>
      </c>
      <c r="F199" s="11">
        <f t="shared" si="335"/>
        <v>0</v>
      </c>
      <c r="G199" s="11">
        <f t="shared" si="335"/>
        <v>0</v>
      </c>
      <c r="H199" s="11">
        <f t="shared" si="335"/>
        <v>0</v>
      </c>
      <c r="I199" s="11">
        <f t="shared" si="335"/>
        <v>0</v>
      </c>
      <c r="J199" s="11">
        <f t="shared" si="335"/>
        <v>0</v>
      </c>
      <c r="K199" s="11">
        <f t="shared" si="335"/>
        <v>0</v>
      </c>
      <c r="L199" s="11">
        <f t="shared" si="335"/>
        <v>0</v>
      </c>
      <c r="M199" s="11">
        <f t="shared" si="335"/>
        <v>0</v>
      </c>
      <c r="N199" s="11">
        <f t="shared" si="335"/>
        <v>0</v>
      </c>
      <c r="O199" s="11">
        <f t="shared" si="335"/>
        <v>0</v>
      </c>
      <c r="P199" s="11">
        <f t="shared" si="335"/>
        <v>0</v>
      </c>
      <c r="Q199" s="11">
        <f t="shared" si="335"/>
        <v>0</v>
      </c>
      <c r="R199" s="11">
        <f t="shared" si="335"/>
        <v>0</v>
      </c>
      <c r="S199" s="11">
        <f t="shared" si="335"/>
        <v>0</v>
      </c>
      <c r="T199" s="11">
        <f t="shared" si="335"/>
        <v>0</v>
      </c>
      <c r="U199" s="11">
        <f t="shared" si="335"/>
        <v>0</v>
      </c>
      <c r="V199" s="11">
        <f t="shared" si="335"/>
        <v>0</v>
      </c>
      <c r="W199" s="11">
        <f t="shared" si="335"/>
        <v>0</v>
      </c>
      <c r="X199" s="11">
        <f t="shared" si="335"/>
        <v>0</v>
      </c>
      <c r="Y199" s="11">
        <f t="shared" si="335"/>
        <v>0</v>
      </c>
      <c r="Z199" s="11">
        <f t="shared" si="335"/>
        <v>0</v>
      </c>
      <c r="AA199" s="11">
        <f t="shared" si="335"/>
        <v>0</v>
      </c>
      <c r="AB199" s="11">
        <f t="shared" si="335"/>
        <v>0</v>
      </c>
      <c r="AC199" s="11">
        <f t="shared" si="335"/>
        <v>0</v>
      </c>
      <c r="AD199" s="11">
        <f t="shared" si="335"/>
        <v>0</v>
      </c>
      <c r="AE199" s="11">
        <f t="shared" si="335"/>
        <v>0</v>
      </c>
      <c r="AF199" s="11">
        <f t="shared" si="335"/>
        <v>0</v>
      </c>
      <c r="AG199" s="11">
        <f t="shared" si="335"/>
        <v>0</v>
      </c>
      <c r="AH199" s="11">
        <f t="shared" si="335"/>
        <v>0</v>
      </c>
      <c r="AI199" s="11">
        <f t="shared" si="335"/>
        <v>0</v>
      </c>
      <c r="AJ199" s="11">
        <f t="shared" ref="AJ199:BO199" si="336">AJ$117*AJ85</f>
        <v>0</v>
      </c>
      <c r="AK199" s="11">
        <f t="shared" si="336"/>
        <v>0</v>
      </c>
      <c r="AL199" s="11">
        <f t="shared" si="336"/>
        <v>0</v>
      </c>
      <c r="AM199" s="11">
        <f t="shared" si="336"/>
        <v>0</v>
      </c>
      <c r="AN199" s="11">
        <f t="shared" si="336"/>
        <v>0</v>
      </c>
      <c r="AO199" s="11">
        <f t="shared" si="336"/>
        <v>0</v>
      </c>
      <c r="AP199" s="11">
        <f t="shared" si="336"/>
        <v>0</v>
      </c>
      <c r="AQ199" s="11">
        <f t="shared" si="336"/>
        <v>0</v>
      </c>
      <c r="AR199" s="11">
        <f t="shared" si="336"/>
        <v>0</v>
      </c>
      <c r="AS199" s="11">
        <f t="shared" si="336"/>
        <v>0</v>
      </c>
      <c r="AT199" s="11">
        <f t="shared" si="336"/>
        <v>0</v>
      </c>
      <c r="AU199" s="11">
        <f t="shared" si="336"/>
        <v>0</v>
      </c>
      <c r="AV199" s="11">
        <f t="shared" si="336"/>
        <v>0</v>
      </c>
      <c r="AW199" s="11">
        <f t="shared" si="336"/>
        <v>0</v>
      </c>
      <c r="AX199" s="11">
        <f t="shared" si="336"/>
        <v>0</v>
      </c>
      <c r="AY199" s="11">
        <f t="shared" si="336"/>
        <v>0</v>
      </c>
      <c r="AZ199" s="11">
        <f t="shared" si="336"/>
        <v>0</v>
      </c>
      <c r="BA199" s="11">
        <f t="shared" si="336"/>
        <v>0</v>
      </c>
      <c r="BB199" s="11">
        <f t="shared" si="336"/>
        <v>0</v>
      </c>
      <c r="BC199" s="11">
        <f t="shared" si="336"/>
        <v>0</v>
      </c>
      <c r="BD199" s="11">
        <f t="shared" si="336"/>
        <v>0</v>
      </c>
      <c r="BE199" s="11">
        <f t="shared" si="336"/>
        <v>0</v>
      </c>
      <c r="BF199" s="11">
        <f t="shared" si="336"/>
        <v>0</v>
      </c>
      <c r="BG199" s="11">
        <f t="shared" si="336"/>
        <v>0</v>
      </c>
      <c r="BH199" s="11">
        <f t="shared" si="336"/>
        <v>0</v>
      </c>
      <c r="BI199" s="11">
        <f t="shared" si="336"/>
        <v>0</v>
      </c>
      <c r="BJ199" s="11">
        <f t="shared" si="336"/>
        <v>0</v>
      </c>
      <c r="BK199" s="11">
        <f t="shared" si="336"/>
        <v>0</v>
      </c>
      <c r="BL199" s="11">
        <f t="shared" si="336"/>
        <v>0</v>
      </c>
      <c r="BM199" s="11">
        <f t="shared" si="336"/>
        <v>0</v>
      </c>
      <c r="BN199" s="11">
        <f t="shared" si="336"/>
        <v>0</v>
      </c>
      <c r="BO199" s="11">
        <f t="shared" si="336"/>
        <v>0</v>
      </c>
      <c r="BP199" s="11">
        <f t="shared" ref="BP199:CU199" si="337">BP$117*BP85</f>
        <v>0</v>
      </c>
      <c r="BQ199" s="11">
        <f t="shared" si="337"/>
        <v>0</v>
      </c>
      <c r="BR199" s="11">
        <f t="shared" si="337"/>
        <v>0</v>
      </c>
      <c r="BS199" s="11">
        <f t="shared" si="337"/>
        <v>0</v>
      </c>
      <c r="BT199" s="11">
        <f t="shared" si="337"/>
        <v>0</v>
      </c>
      <c r="BU199" s="11">
        <f t="shared" si="337"/>
        <v>0</v>
      </c>
      <c r="BV199" s="11">
        <f t="shared" si="337"/>
        <v>0</v>
      </c>
      <c r="BW199" s="11">
        <f t="shared" si="337"/>
        <v>0</v>
      </c>
      <c r="BX199" s="11">
        <f t="shared" si="337"/>
        <v>0</v>
      </c>
      <c r="BY199" s="11">
        <f t="shared" si="337"/>
        <v>0</v>
      </c>
      <c r="BZ199" s="11">
        <f t="shared" si="337"/>
        <v>0</v>
      </c>
      <c r="CA199" s="11">
        <f t="shared" si="337"/>
        <v>0</v>
      </c>
      <c r="CB199" s="11">
        <f t="shared" si="337"/>
        <v>0</v>
      </c>
      <c r="CC199" s="11">
        <f t="shared" si="337"/>
        <v>0</v>
      </c>
      <c r="CD199" s="11">
        <f t="shared" si="337"/>
        <v>0</v>
      </c>
      <c r="CE199" s="11">
        <f t="shared" si="337"/>
        <v>0</v>
      </c>
      <c r="CF199" s="11">
        <f t="shared" si="337"/>
        <v>0</v>
      </c>
      <c r="CG199" s="11">
        <f t="shared" si="337"/>
        <v>0</v>
      </c>
      <c r="CH199" s="11">
        <f t="shared" si="337"/>
        <v>0</v>
      </c>
      <c r="CI199" s="11">
        <f t="shared" si="337"/>
        <v>0</v>
      </c>
      <c r="CJ199" s="11">
        <f t="shared" si="337"/>
        <v>0</v>
      </c>
      <c r="CK199" s="11">
        <f t="shared" si="337"/>
        <v>0</v>
      </c>
      <c r="CL199" s="11">
        <f t="shared" si="337"/>
        <v>0</v>
      </c>
      <c r="CM199" s="11">
        <f t="shared" si="337"/>
        <v>0</v>
      </c>
      <c r="CN199" s="11">
        <f t="shared" si="337"/>
        <v>0</v>
      </c>
      <c r="CO199" s="11">
        <f t="shared" si="337"/>
        <v>0</v>
      </c>
      <c r="CP199" s="11">
        <f t="shared" si="337"/>
        <v>0</v>
      </c>
      <c r="CQ199" s="11">
        <f t="shared" si="337"/>
        <v>0</v>
      </c>
      <c r="CR199" s="11">
        <f t="shared" si="337"/>
        <v>0</v>
      </c>
      <c r="CS199" s="11">
        <f t="shared" si="337"/>
        <v>0</v>
      </c>
      <c r="CT199" s="11">
        <f t="shared" si="337"/>
        <v>0</v>
      </c>
      <c r="CU199" s="11">
        <f t="shared" si="337"/>
        <v>0</v>
      </c>
      <c r="CV199" s="11">
        <f t="shared" ref="CV199:DG199" si="338">CV$117*CV85</f>
        <v>0</v>
      </c>
      <c r="CW199" s="11">
        <f t="shared" si="338"/>
        <v>0</v>
      </c>
      <c r="CX199" s="11">
        <f t="shared" si="338"/>
        <v>0</v>
      </c>
      <c r="CY199" s="11">
        <f t="shared" si="338"/>
        <v>0</v>
      </c>
      <c r="CZ199" s="11">
        <f t="shared" si="338"/>
        <v>0</v>
      </c>
      <c r="DA199" s="11">
        <f t="shared" si="338"/>
        <v>0</v>
      </c>
      <c r="DB199" s="11">
        <f t="shared" si="338"/>
        <v>0</v>
      </c>
      <c r="DC199" s="11">
        <f t="shared" si="338"/>
        <v>0</v>
      </c>
      <c r="DD199" s="11">
        <f t="shared" si="338"/>
        <v>0</v>
      </c>
      <c r="DE199" s="11">
        <f t="shared" si="338"/>
        <v>0</v>
      </c>
      <c r="DF199" s="11">
        <f t="shared" si="338"/>
        <v>0</v>
      </c>
      <c r="DG199" s="11">
        <f t="shared" si="338"/>
        <v>0</v>
      </c>
      <c r="DH199" s="11">
        <f t="shared" si="266"/>
        <v>0</v>
      </c>
      <c r="DI199" s="240"/>
    </row>
    <row r="200" spans="2:113" x14ac:dyDescent="0.15">
      <c r="B200" s="10" t="s">
        <v>224</v>
      </c>
      <c r="C200" s="4" t="s">
        <v>963</v>
      </c>
      <c r="D200" s="11">
        <f t="shared" ref="D200:AI200" si="339">D$117*D86</f>
        <v>0</v>
      </c>
      <c r="E200" s="11">
        <f t="shared" si="339"/>
        <v>0</v>
      </c>
      <c r="F200" s="11">
        <f t="shared" si="339"/>
        <v>0</v>
      </c>
      <c r="G200" s="11">
        <f t="shared" si="339"/>
        <v>0</v>
      </c>
      <c r="H200" s="11">
        <f t="shared" si="339"/>
        <v>0</v>
      </c>
      <c r="I200" s="11">
        <f t="shared" si="339"/>
        <v>0</v>
      </c>
      <c r="J200" s="11">
        <f t="shared" si="339"/>
        <v>0</v>
      </c>
      <c r="K200" s="11">
        <f t="shared" si="339"/>
        <v>0</v>
      </c>
      <c r="L200" s="11">
        <f t="shared" si="339"/>
        <v>0</v>
      </c>
      <c r="M200" s="11">
        <f t="shared" si="339"/>
        <v>0</v>
      </c>
      <c r="N200" s="11">
        <f t="shared" si="339"/>
        <v>0</v>
      </c>
      <c r="O200" s="11">
        <f t="shared" si="339"/>
        <v>0</v>
      </c>
      <c r="P200" s="11">
        <f t="shared" si="339"/>
        <v>0</v>
      </c>
      <c r="Q200" s="11">
        <f t="shared" si="339"/>
        <v>0</v>
      </c>
      <c r="R200" s="11">
        <f t="shared" si="339"/>
        <v>0</v>
      </c>
      <c r="S200" s="11">
        <f t="shared" si="339"/>
        <v>0</v>
      </c>
      <c r="T200" s="11">
        <f t="shared" si="339"/>
        <v>0</v>
      </c>
      <c r="U200" s="11">
        <f t="shared" si="339"/>
        <v>0</v>
      </c>
      <c r="V200" s="11">
        <f t="shared" si="339"/>
        <v>0</v>
      </c>
      <c r="W200" s="11">
        <f t="shared" si="339"/>
        <v>0</v>
      </c>
      <c r="X200" s="11">
        <f t="shared" si="339"/>
        <v>0</v>
      </c>
      <c r="Y200" s="11">
        <f t="shared" si="339"/>
        <v>0</v>
      </c>
      <c r="Z200" s="11">
        <f t="shared" si="339"/>
        <v>0</v>
      </c>
      <c r="AA200" s="11">
        <f t="shared" si="339"/>
        <v>0</v>
      </c>
      <c r="AB200" s="11">
        <f t="shared" si="339"/>
        <v>0</v>
      </c>
      <c r="AC200" s="11">
        <f t="shared" si="339"/>
        <v>0</v>
      </c>
      <c r="AD200" s="11">
        <f t="shared" si="339"/>
        <v>0</v>
      </c>
      <c r="AE200" s="11">
        <f t="shared" si="339"/>
        <v>0</v>
      </c>
      <c r="AF200" s="11">
        <f t="shared" si="339"/>
        <v>0</v>
      </c>
      <c r="AG200" s="11">
        <f t="shared" si="339"/>
        <v>0</v>
      </c>
      <c r="AH200" s="11">
        <f t="shared" si="339"/>
        <v>0</v>
      </c>
      <c r="AI200" s="11">
        <f t="shared" si="339"/>
        <v>0</v>
      </c>
      <c r="AJ200" s="11">
        <f t="shared" ref="AJ200:BO200" si="340">AJ$117*AJ86</f>
        <v>0</v>
      </c>
      <c r="AK200" s="11">
        <f t="shared" si="340"/>
        <v>0</v>
      </c>
      <c r="AL200" s="11">
        <f t="shared" si="340"/>
        <v>0</v>
      </c>
      <c r="AM200" s="11">
        <f t="shared" si="340"/>
        <v>0</v>
      </c>
      <c r="AN200" s="11">
        <f t="shared" si="340"/>
        <v>0</v>
      </c>
      <c r="AO200" s="11">
        <f t="shared" si="340"/>
        <v>0</v>
      </c>
      <c r="AP200" s="11">
        <f t="shared" si="340"/>
        <v>0</v>
      </c>
      <c r="AQ200" s="11">
        <f t="shared" si="340"/>
        <v>0</v>
      </c>
      <c r="AR200" s="11">
        <f t="shared" si="340"/>
        <v>0</v>
      </c>
      <c r="AS200" s="11">
        <f t="shared" si="340"/>
        <v>0</v>
      </c>
      <c r="AT200" s="11">
        <f t="shared" si="340"/>
        <v>0</v>
      </c>
      <c r="AU200" s="11">
        <f t="shared" si="340"/>
        <v>0</v>
      </c>
      <c r="AV200" s="11">
        <f t="shared" si="340"/>
        <v>0</v>
      </c>
      <c r="AW200" s="11">
        <f t="shared" si="340"/>
        <v>0</v>
      </c>
      <c r="AX200" s="11">
        <f t="shared" si="340"/>
        <v>0</v>
      </c>
      <c r="AY200" s="11">
        <f t="shared" si="340"/>
        <v>0</v>
      </c>
      <c r="AZ200" s="11">
        <f t="shared" si="340"/>
        <v>0</v>
      </c>
      <c r="BA200" s="11">
        <f t="shared" si="340"/>
        <v>0</v>
      </c>
      <c r="BB200" s="11">
        <f t="shared" si="340"/>
        <v>0</v>
      </c>
      <c r="BC200" s="11">
        <f t="shared" si="340"/>
        <v>0</v>
      </c>
      <c r="BD200" s="11">
        <f t="shared" si="340"/>
        <v>0</v>
      </c>
      <c r="BE200" s="11">
        <f t="shared" si="340"/>
        <v>0</v>
      </c>
      <c r="BF200" s="11">
        <f t="shared" si="340"/>
        <v>0</v>
      </c>
      <c r="BG200" s="11">
        <f t="shared" si="340"/>
        <v>0</v>
      </c>
      <c r="BH200" s="11">
        <f t="shared" si="340"/>
        <v>0</v>
      </c>
      <c r="BI200" s="11">
        <f t="shared" si="340"/>
        <v>0</v>
      </c>
      <c r="BJ200" s="11">
        <f t="shared" si="340"/>
        <v>0</v>
      </c>
      <c r="BK200" s="11">
        <f t="shared" si="340"/>
        <v>0</v>
      </c>
      <c r="BL200" s="11">
        <f t="shared" si="340"/>
        <v>0</v>
      </c>
      <c r="BM200" s="11">
        <f t="shared" si="340"/>
        <v>0</v>
      </c>
      <c r="BN200" s="11">
        <f t="shared" si="340"/>
        <v>0</v>
      </c>
      <c r="BO200" s="11">
        <f t="shared" si="340"/>
        <v>0</v>
      </c>
      <c r="BP200" s="11">
        <f t="shared" ref="BP200:CU200" si="341">BP$117*BP86</f>
        <v>0</v>
      </c>
      <c r="BQ200" s="11">
        <f t="shared" si="341"/>
        <v>0</v>
      </c>
      <c r="BR200" s="11">
        <f t="shared" si="341"/>
        <v>0</v>
      </c>
      <c r="BS200" s="11">
        <f t="shared" si="341"/>
        <v>0</v>
      </c>
      <c r="BT200" s="11">
        <f t="shared" si="341"/>
        <v>0</v>
      </c>
      <c r="BU200" s="11">
        <f t="shared" si="341"/>
        <v>0</v>
      </c>
      <c r="BV200" s="11">
        <f t="shared" si="341"/>
        <v>0</v>
      </c>
      <c r="BW200" s="11">
        <f t="shared" si="341"/>
        <v>0</v>
      </c>
      <c r="BX200" s="11">
        <f t="shared" si="341"/>
        <v>0</v>
      </c>
      <c r="BY200" s="11">
        <f t="shared" si="341"/>
        <v>0</v>
      </c>
      <c r="BZ200" s="11">
        <f t="shared" si="341"/>
        <v>0</v>
      </c>
      <c r="CA200" s="11">
        <f t="shared" si="341"/>
        <v>0</v>
      </c>
      <c r="CB200" s="11">
        <f t="shared" si="341"/>
        <v>0</v>
      </c>
      <c r="CC200" s="11">
        <f t="shared" si="341"/>
        <v>0</v>
      </c>
      <c r="CD200" s="11">
        <f t="shared" si="341"/>
        <v>0</v>
      </c>
      <c r="CE200" s="11">
        <f t="shared" si="341"/>
        <v>0</v>
      </c>
      <c r="CF200" s="11">
        <f t="shared" si="341"/>
        <v>0</v>
      </c>
      <c r="CG200" s="11">
        <f t="shared" si="341"/>
        <v>0</v>
      </c>
      <c r="CH200" s="11">
        <f t="shared" si="341"/>
        <v>0</v>
      </c>
      <c r="CI200" s="11">
        <f t="shared" si="341"/>
        <v>0</v>
      </c>
      <c r="CJ200" s="11">
        <f t="shared" si="341"/>
        <v>0</v>
      </c>
      <c r="CK200" s="11">
        <f t="shared" si="341"/>
        <v>0</v>
      </c>
      <c r="CL200" s="11">
        <f t="shared" si="341"/>
        <v>0</v>
      </c>
      <c r="CM200" s="11">
        <f t="shared" si="341"/>
        <v>0</v>
      </c>
      <c r="CN200" s="11">
        <f t="shared" si="341"/>
        <v>0</v>
      </c>
      <c r="CO200" s="11">
        <f t="shared" si="341"/>
        <v>0</v>
      </c>
      <c r="CP200" s="11">
        <f t="shared" si="341"/>
        <v>0</v>
      </c>
      <c r="CQ200" s="11">
        <f t="shared" si="341"/>
        <v>0</v>
      </c>
      <c r="CR200" s="11">
        <f t="shared" si="341"/>
        <v>0</v>
      </c>
      <c r="CS200" s="11">
        <f t="shared" si="341"/>
        <v>0</v>
      </c>
      <c r="CT200" s="11">
        <f t="shared" si="341"/>
        <v>0</v>
      </c>
      <c r="CU200" s="11">
        <f t="shared" si="341"/>
        <v>0</v>
      </c>
      <c r="CV200" s="11">
        <f t="shared" ref="CV200:DG200" si="342">CV$117*CV86</f>
        <v>0</v>
      </c>
      <c r="CW200" s="11">
        <f t="shared" si="342"/>
        <v>0</v>
      </c>
      <c r="CX200" s="11">
        <f t="shared" si="342"/>
        <v>0</v>
      </c>
      <c r="CY200" s="11">
        <f t="shared" si="342"/>
        <v>0</v>
      </c>
      <c r="CZ200" s="11">
        <f t="shared" si="342"/>
        <v>0</v>
      </c>
      <c r="DA200" s="11">
        <f t="shared" si="342"/>
        <v>0</v>
      </c>
      <c r="DB200" s="11">
        <f t="shared" si="342"/>
        <v>0</v>
      </c>
      <c r="DC200" s="11">
        <f t="shared" si="342"/>
        <v>0</v>
      </c>
      <c r="DD200" s="11">
        <f t="shared" si="342"/>
        <v>0</v>
      </c>
      <c r="DE200" s="11">
        <f t="shared" si="342"/>
        <v>0</v>
      </c>
      <c r="DF200" s="11">
        <f t="shared" si="342"/>
        <v>0</v>
      </c>
      <c r="DG200" s="11">
        <f t="shared" si="342"/>
        <v>0</v>
      </c>
      <c r="DH200" s="11">
        <f t="shared" si="266"/>
        <v>0</v>
      </c>
      <c r="DI200" s="240"/>
    </row>
    <row r="201" spans="2:113" x14ac:dyDescent="0.15">
      <c r="B201" s="10" t="s">
        <v>225</v>
      </c>
      <c r="C201" s="4" t="s">
        <v>964</v>
      </c>
      <c r="D201" s="11">
        <f t="shared" ref="D201:AI201" si="343">D$117*D87</f>
        <v>0</v>
      </c>
      <c r="E201" s="11">
        <f t="shared" si="343"/>
        <v>0</v>
      </c>
      <c r="F201" s="11">
        <f t="shared" si="343"/>
        <v>0</v>
      </c>
      <c r="G201" s="11">
        <f t="shared" si="343"/>
        <v>0</v>
      </c>
      <c r="H201" s="11">
        <f t="shared" si="343"/>
        <v>0</v>
      </c>
      <c r="I201" s="11">
        <f t="shared" si="343"/>
        <v>0</v>
      </c>
      <c r="J201" s="11">
        <f t="shared" si="343"/>
        <v>0</v>
      </c>
      <c r="K201" s="11">
        <f t="shared" si="343"/>
        <v>0</v>
      </c>
      <c r="L201" s="11">
        <f t="shared" si="343"/>
        <v>0</v>
      </c>
      <c r="M201" s="11">
        <f t="shared" si="343"/>
        <v>0</v>
      </c>
      <c r="N201" s="11">
        <f t="shared" si="343"/>
        <v>0</v>
      </c>
      <c r="O201" s="11">
        <f t="shared" si="343"/>
        <v>0</v>
      </c>
      <c r="P201" s="11">
        <f t="shared" si="343"/>
        <v>0</v>
      </c>
      <c r="Q201" s="11">
        <f t="shared" si="343"/>
        <v>0</v>
      </c>
      <c r="R201" s="11">
        <f t="shared" si="343"/>
        <v>0</v>
      </c>
      <c r="S201" s="11">
        <f t="shared" si="343"/>
        <v>0</v>
      </c>
      <c r="T201" s="11">
        <f t="shared" si="343"/>
        <v>0</v>
      </c>
      <c r="U201" s="11">
        <f t="shared" si="343"/>
        <v>0</v>
      </c>
      <c r="V201" s="11">
        <f t="shared" si="343"/>
        <v>0</v>
      </c>
      <c r="W201" s="11">
        <f t="shared" si="343"/>
        <v>0</v>
      </c>
      <c r="X201" s="11">
        <f t="shared" si="343"/>
        <v>0</v>
      </c>
      <c r="Y201" s="11">
        <f t="shared" si="343"/>
        <v>0</v>
      </c>
      <c r="Z201" s="11">
        <f t="shared" si="343"/>
        <v>0</v>
      </c>
      <c r="AA201" s="11">
        <f t="shared" si="343"/>
        <v>0</v>
      </c>
      <c r="AB201" s="11">
        <f t="shared" si="343"/>
        <v>0</v>
      </c>
      <c r="AC201" s="11">
        <f t="shared" si="343"/>
        <v>0</v>
      </c>
      <c r="AD201" s="11">
        <f t="shared" si="343"/>
        <v>0</v>
      </c>
      <c r="AE201" s="11">
        <f t="shared" si="343"/>
        <v>0</v>
      </c>
      <c r="AF201" s="11">
        <f t="shared" si="343"/>
        <v>0</v>
      </c>
      <c r="AG201" s="11">
        <f t="shared" si="343"/>
        <v>0</v>
      </c>
      <c r="AH201" s="11">
        <f t="shared" si="343"/>
        <v>0</v>
      </c>
      <c r="AI201" s="11">
        <f t="shared" si="343"/>
        <v>0</v>
      </c>
      <c r="AJ201" s="11">
        <f t="shared" ref="AJ201:BO201" si="344">AJ$117*AJ87</f>
        <v>0</v>
      </c>
      <c r="AK201" s="11">
        <f t="shared" si="344"/>
        <v>0</v>
      </c>
      <c r="AL201" s="11">
        <f t="shared" si="344"/>
        <v>0</v>
      </c>
      <c r="AM201" s="11">
        <f t="shared" si="344"/>
        <v>0</v>
      </c>
      <c r="AN201" s="11">
        <f t="shared" si="344"/>
        <v>0</v>
      </c>
      <c r="AO201" s="11">
        <f t="shared" si="344"/>
        <v>0</v>
      </c>
      <c r="AP201" s="11">
        <f t="shared" si="344"/>
        <v>0</v>
      </c>
      <c r="AQ201" s="11">
        <f t="shared" si="344"/>
        <v>0</v>
      </c>
      <c r="AR201" s="11">
        <f t="shared" si="344"/>
        <v>0</v>
      </c>
      <c r="AS201" s="11">
        <f t="shared" si="344"/>
        <v>0</v>
      </c>
      <c r="AT201" s="11">
        <f t="shared" si="344"/>
        <v>0</v>
      </c>
      <c r="AU201" s="11">
        <f t="shared" si="344"/>
        <v>0</v>
      </c>
      <c r="AV201" s="11">
        <f t="shared" si="344"/>
        <v>0</v>
      </c>
      <c r="AW201" s="11">
        <f t="shared" si="344"/>
        <v>0</v>
      </c>
      <c r="AX201" s="11">
        <f t="shared" si="344"/>
        <v>0</v>
      </c>
      <c r="AY201" s="11">
        <f t="shared" si="344"/>
        <v>0</v>
      </c>
      <c r="AZ201" s="11">
        <f t="shared" si="344"/>
        <v>0</v>
      </c>
      <c r="BA201" s="11">
        <f t="shared" si="344"/>
        <v>0</v>
      </c>
      <c r="BB201" s="11">
        <f t="shared" si="344"/>
        <v>0</v>
      </c>
      <c r="BC201" s="11">
        <f t="shared" si="344"/>
        <v>0</v>
      </c>
      <c r="BD201" s="11">
        <f t="shared" si="344"/>
        <v>0</v>
      </c>
      <c r="BE201" s="11">
        <f t="shared" si="344"/>
        <v>0</v>
      </c>
      <c r="BF201" s="11">
        <f t="shared" si="344"/>
        <v>0</v>
      </c>
      <c r="BG201" s="11">
        <f t="shared" si="344"/>
        <v>0</v>
      </c>
      <c r="BH201" s="11">
        <f t="shared" si="344"/>
        <v>0</v>
      </c>
      <c r="BI201" s="11">
        <f t="shared" si="344"/>
        <v>0</v>
      </c>
      <c r="BJ201" s="11">
        <f t="shared" si="344"/>
        <v>0</v>
      </c>
      <c r="BK201" s="11">
        <f t="shared" si="344"/>
        <v>0</v>
      </c>
      <c r="BL201" s="11">
        <f t="shared" si="344"/>
        <v>0</v>
      </c>
      <c r="BM201" s="11">
        <f t="shared" si="344"/>
        <v>0</v>
      </c>
      <c r="BN201" s="11">
        <f t="shared" si="344"/>
        <v>0</v>
      </c>
      <c r="BO201" s="11">
        <f t="shared" si="344"/>
        <v>0</v>
      </c>
      <c r="BP201" s="11">
        <f t="shared" ref="BP201:CU201" si="345">BP$117*BP87</f>
        <v>0</v>
      </c>
      <c r="BQ201" s="11">
        <f t="shared" si="345"/>
        <v>0</v>
      </c>
      <c r="BR201" s="11">
        <f t="shared" si="345"/>
        <v>0</v>
      </c>
      <c r="BS201" s="11">
        <f t="shared" si="345"/>
        <v>0</v>
      </c>
      <c r="BT201" s="11">
        <f t="shared" si="345"/>
        <v>0</v>
      </c>
      <c r="BU201" s="11">
        <f t="shared" si="345"/>
        <v>0</v>
      </c>
      <c r="BV201" s="11">
        <f t="shared" si="345"/>
        <v>0</v>
      </c>
      <c r="BW201" s="11">
        <f t="shared" si="345"/>
        <v>0</v>
      </c>
      <c r="BX201" s="11">
        <f t="shared" si="345"/>
        <v>0</v>
      </c>
      <c r="BY201" s="11">
        <f t="shared" si="345"/>
        <v>0</v>
      </c>
      <c r="BZ201" s="11">
        <f t="shared" si="345"/>
        <v>0</v>
      </c>
      <c r="CA201" s="11">
        <f t="shared" si="345"/>
        <v>0</v>
      </c>
      <c r="CB201" s="11">
        <f t="shared" si="345"/>
        <v>0</v>
      </c>
      <c r="CC201" s="11">
        <f t="shared" si="345"/>
        <v>0</v>
      </c>
      <c r="CD201" s="11">
        <f t="shared" si="345"/>
        <v>0</v>
      </c>
      <c r="CE201" s="11">
        <f t="shared" si="345"/>
        <v>0</v>
      </c>
      <c r="CF201" s="11">
        <f t="shared" si="345"/>
        <v>0</v>
      </c>
      <c r="CG201" s="11">
        <f t="shared" si="345"/>
        <v>0</v>
      </c>
      <c r="CH201" s="11">
        <f t="shared" si="345"/>
        <v>0</v>
      </c>
      <c r="CI201" s="11">
        <f t="shared" si="345"/>
        <v>0</v>
      </c>
      <c r="CJ201" s="11">
        <f t="shared" si="345"/>
        <v>0</v>
      </c>
      <c r="CK201" s="11">
        <f t="shared" si="345"/>
        <v>0</v>
      </c>
      <c r="CL201" s="11">
        <f t="shared" si="345"/>
        <v>0</v>
      </c>
      <c r="CM201" s="11">
        <f t="shared" si="345"/>
        <v>0</v>
      </c>
      <c r="CN201" s="11">
        <f t="shared" si="345"/>
        <v>0</v>
      </c>
      <c r="CO201" s="11">
        <f t="shared" si="345"/>
        <v>0</v>
      </c>
      <c r="CP201" s="11">
        <f t="shared" si="345"/>
        <v>0</v>
      </c>
      <c r="CQ201" s="11">
        <f t="shared" si="345"/>
        <v>0</v>
      </c>
      <c r="CR201" s="11">
        <f t="shared" si="345"/>
        <v>0</v>
      </c>
      <c r="CS201" s="11">
        <f t="shared" si="345"/>
        <v>0</v>
      </c>
      <c r="CT201" s="11">
        <f t="shared" si="345"/>
        <v>0</v>
      </c>
      <c r="CU201" s="11">
        <f t="shared" si="345"/>
        <v>0</v>
      </c>
      <c r="CV201" s="11">
        <f t="shared" ref="CV201:DG201" si="346">CV$117*CV87</f>
        <v>0</v>
      </c>
      <c r="CW201" s="11">
        <f t="shared" si="346"/>
        <v>0</v>
      </c>
      <c r="CX201" s="11">
        <f t="shared" si="346"/>
        <v>0</v>
      </c>
      <c r="CY201" s="11">
        <f t="shared" si="346"/>
        <v>0</v>
      </c>
      <c r="CZ201" s="11">
        <f t="shared" si="346"/>
        <v>0</v>
      </c>
      <c r="DA201" s="11">
        <f t="shared" si="346"/>
        <v>0</v>
      </c>
      <c r="DB201" s="11">
        <f t="shared" si="346"/>
        <v>0</v>
      </c>
      <c r="DC201" s="11">
        <f t="shared" si="346"/>
        <v>0</v>
      </c>
      <c r="DD201" s="11">
        <f t="shared" si="346"/>
        <v>0</v>
      </c>
      <c r="DE201" s="11">
        <f t="shared" si="346"/>
        <v>0</v>
      </c>
      <c r="DF201" s="11">
        <f t="shared" si="346"/>
        <v>0</v>
      </c>
      <c r="DG201" s="11">
        <f t="shared" si="346"/>
        <v>0</v>
      </c>
      <c r="DH201" s="11">
        <f t="shared" si="266"/>
        <v>0</v>
      </c>
      <c r="DI201" s="240"/>
    </row>
    <row r="202" spans="2:113" x14ac:dyDescent="0.15">
      <c r="B202" s="674" t="s">
        <v>226</v>
      </c>
      <c r="C202" s="675" t="s">
        <v>965</v>
      </c>
      <c r="D202" s="539">
        <f t="shared" ref="D202:AI202" si="347">D$117*D88</f>
        <v>0</v>
      </c>
      <c r="E202" s="539">
        <f t="shared" si="347"/>
        <v>0</v>
      </c>
      <c r="F202" s="539">
        <f t="shared" si="347"/>
        <v>0</v>
      </c>
      <c r="G202" s="539">
        <f t="shared" si="347"/>
        <v>0</v>
      </c>
      <c r="H202" s="539">
        <f t="shared" si="347"/>
        <v>0</v>
      </c>
      <c r="I202" s="539">
        <f t="shared" si="347"/>
        <v>0</v>
      </c>
      <c r="J202" s="539">
        <f t="shared" si="347"/>
        <v>0</v>
      </c>
      <c r="K202" s="539">
        <f t="shared" si="347"/>
        <v>0</v>
      </c>
      <c r="L202" s="539">
        <f t="shared" si="347"/>
        <v>0</v>
      </c>
      <c r="M202" s="539">
        <f t="shared" si="347"/>
        <v>0</v>
      </c>
      <c r="N202" s="539">
        <f t="shared" si="347"/>
        <v>0</v>
      </c>
      <c r="O202" s="539">
        <f t="shared" si="347"/>
        <v>0</v>
      </c>
      <c r="P202" s="539">
        <f t="shared" si="347"/>
        <v>0</v>
      </c>
      <c r="Q202" s="539">
        <f t="shared" si="347"/>
        <v>0</v>
      </c>
      <c r="R202" s="539">
        <f t="shared" si="347"/>
        <v>0</v>
      </c>
      <c r="S202" s="539">
        <f t="shared" si="347"/>
        <v>0</v>
      </c>
      <c r="T202" s="539">
        <f t="shared" si="347"/>
        <v>0</v>
      </c>
      <c r="U202" s="539">
        <f t="shared" si="347"/>
        <v>0</v>
      </c>
      <c r="V202" s="539">
        <f t="shared" si="347"/>
        <v>0</v>
      </c>
      <c r="W202" s="539">
        <f t="shared" si="347"/>
        <v>0</v>
      </c>
      <c r="X202" s="539">
        <f t="shared" si="347"/>
        <v>0</v>
      </c>
      <c r="Y202" s="539">
        <f t="shared" si="347"/>
        <v>0</v>
      </c>
      <c r="Z202" s="539">
        <f t="shared" si="347"/>
        <v>0</v>
      </c>
      <c r="AA202" s="539">
        <f t="shared" si="347"/>
        <v>0</v>
      </c>
      <c r="AB202" s="539">
        <f t="shared" si="347"/>
        <v>0</v>
      </c>
      <c r="AC202" s="539">
        <f t="shared" si="347"/>
        <v>0</v>
      </c>
      <c r="AD202" s="539">
        <f t="shared" si="347"/>
        <v>0</v>
      </c>
      <c r="AE202" s="539">
        <f t="shared" si="347"/>
        <v>0</v>
      </c>
      <c r="AF202" s="539">
        <f t="shared" si="347"/>
        <v>0</v>
      </c>
      <c r="AG202" s="539">
        <f t="shared" si="347"/>
        <v>0</v>
      </c>
      <c r="AH202" s="539">
        <f t="shared" si="347"/>
        <v>0</v>
      </c>
      <c r="AI202" s="539">
        <f t="shared" si="347"/>
        <v>0</v>
      </c>
      <c r="AJ202" s="539">
        <f t="shared" ref="AJ202:BO202" si="348">AJ$117*AJ88</f>
        <v>0</v>
      </c>
      <c r="AK202" s="539">
        <f t="shared" si="348"/>
        <v>0</v>
      </c>
      <c r="AL202" s="539">
        <f t="shared" si="348"/>
        <v>0</v>
      </c>
      <c r="AM202" s="539">
        <f t="shared" si="348"/>
        <v>0</v>
      </c>
      <c r="AN202" s="539">
        <f t="shared" si="348"/>
        <v>0</v>
      </c>
      <c r="AO202" s="539">
        <f t="shared" si="348"/>
        <v>0</v>
      </c>
      <c r="AP202" s="539">
        <f t="shared" si="348"/>
        <v>0</v>
      </c>
      <c r="AQ202" s="539">
        <f t="shared" si="348"/>
        <v>0</v>
      </c>
      <c r="AR202" s="539">
        <f t="shared" si="348"/>
        <v>0</v>
      </c>
      <c r="AS202" s="539">
        <f t="shared" si="348"/>
        <v>0</v>
      </c>
      <c r="AT202" s="539">
        <f t="shared" si="348"/>
        <v>0</v>
      </c>
      <c r="AU202" s="539">
        <f t="shared" si="348"/>
        <v>0</v>
      </c>
      <c r="AV202" s="539">
        <f t="shared" si="348"/>
        <v>0</v>
      </c>
      <c r="AW202" s="539">
        <f t="shared" si="348"/>
        <v>0</v>
      </c>
      <c r="AX202" s="539">
        <f t="shared" si="348"/>
        <v>0</v>
      </c>
      <c r="AY202" s="539">
        <f t="shared" si="348"/>
        <v>0</v>
      </c>
      <c r="AZ202" s="539">
        <f t="shared" si="348"/>
        <v>0</v>
      </c>
      <c r="BA202" s="539">
        <f t="shared" si="348"/>
        <v>0</v>
      </c>
      <c r="BB202" s="539">
        <f t="shared" si="348"/>
        <v>0</v>
      </c>
      <c r="BC202" s="539">
        <f t="shared" si="348"/>
        <v>0</v>
      </c>
      <c r="BD202" s="539">
        <f t="shared" si="348"/>
        <v>0</v>
      </c>
      <c r="BE202" s="539">
        <f t="shared" si="348"/>
        <v>0</v>
      </c>
      <c r="BF202" s="539">
        <f t="shared" si="348"/>
        <v>0</v>
      </c>
      <c r="BG202" s="539">
        <f t="shared" si="348"/>
        <v>0</v>
      </c>
      <c r="BH202" s="539">
        <f t="shared" si="348"/>
        <v>0</v>
      </c>
      <c r="BI202" s="539">
        <f t="shared" si="348"/>
        <v>0</v>
      </c>
      <c r="BJ202" s="539">
        <f t="shared" si="348"/>
        <v>0</v>
      </c>
      <c r="BK202" s="539">
        <f t="shared" si="348"/>
        <v>0</v>
      </c>
      <c r="BL202" s="539">
        <f t="shared" si="348"/>
        <v>0</v>
      </c>
      <c r="BM202" s="539">
        <f t="shared" si="348"/>
        <v>0</v>
      </c>
      <c r="BN202" s="539">
        <f t="shared" si="348"/>
        <v>0</v>
      </c>
      <c r="BO202" s="539">
        <f t="shared" si="348"/>
        <v>0</v>
      </c>
      <c r="BP202" s="539">
        <f t="shared" ref="BP202:CU202" si="349">BP$117*BP88</f>
        <v>0</v>
      </c>
      <c r="BQ202" s="539">
        <f t="shared" si="349"/>
        <v>0</v>
      </c>
      <c r="BR202" s="539">
        <f t="shared" si="349"/>
        <v>0</v>
      </c>
      <c r="BS202" s="539">
        <f t="shared" si="349"/>
        <v>0</v>
      </c>
      <c r="BT202" s="539">
        <f t="shared" si="349"/>
        <v>0</v>
      </c>
      <c r="BU202" s="539">
        <f t="shared" si="349"/>
        <v>0</v>
      </c>
      <c r="BV202" s="539">
        <f t="shared" si="349"/>
        <v>0</v>
      </c>
      <c r="BW202" s="539">
        <f t="shared" si="349"/>
        <v>0</v>
      </c>
      <c r="BX202" s="539">
        <f t="shared" si="349"/>
        <v>0</v>
      </c>
      <c r="BY202" s="539">
        <f t="shared" si="349"/>
        <v>0</v>
      </c>
      <c r="BZ202" s="539">
        <f t="shared" si="349"/>
        <v>0</v>
      </c>
      <c r="CA202" s="539">
        <f t="shared" si="349"/>
        <v>0</v>
      </c>
      <c r="CB202" s="539">
        <f t="shared" si="349"/>
        <v>0</v>
      </c>
      <c r="CC202" s="539">
        <f t="shared" si="349"/>
        <v>0</v>
      </c>
      <c r="CD202" s="539">
        <f t="shared" si="349"/>
        <v>0</v>
      </c>
      <c r="CE202" s="539">
        <f t="shared" si="349"/>
        <v>0</v>
      </c>
      <c r="CF202" s="539">
        <f t="shared" si="349"/>
        <v>0</v>
      </c>
      <c r="CG202" s="539">
        <f t="shared" si="349"/>
        <v>0</v>
      </c>
      <c r="CH202" s="539">
        <f t="shared" si="349"/>
        <v>0</v>
      </c>
      <c r="CI202" s="539">
        <f t="shared" si="349"/>
        <v>0</v>
      </c>
      <c r="CJ202" s="539">
        <f t="shared" si="349"/>
        <v>0</v>
      </c>
      <c r="CK202" s="539">
        <f t="shared" si="349"/>
        <v>0</v>
      </c>
      <c r="CL202" s="539">
        <f t="shared" si="349"/>
        <v>0</v>
      </c>
      <c r="CM202" s="539">
        <f t="shared" si="349"/>
        <v>0</v>
      </c>
      <c r="CN202" s="539">
        <f t="shared" si="349"/>
        <v>0</v>
      </c>
      <c r="CO202" s="539">
        <f t="shared" si="349"/>
        <v>0</v>
      </c>
      <c r="CP202" s="539">
        <f t="shared" si="349"/>
        <v>0</v>
      </c>
      <c r="CQ202" s="539">
        <f t="shared" si="349"/>
        <v>0</v>
      </c>
      <c r="CR202" s="539">
        <f t="shared" si="349"/>
        <v>0</v>
      </c>
      <c r="CS202" s="539">
        <f t="shared" si="349"/>
        <v>0</v>
      </c>
      <c r="CT202" s="539">
        <f t="shared" si="349"/>
        <v>0</v>
      </c>
      <c r="CU202" s="539">
        <f t="shared" si="349"/>
        <v>0</v>
      </c>
      <c r="CV202" s="539">
        <f t="shared" ref="CV202:DG202" si="350">CV$117*CV88</f>
        <v>0</v>
      </c>
      <c r="CW202" s="539">
        <f t="shared" si="350"/>
        <v>0</v>
      </c>
      <c r="CX202" s="539">
        <f t="shared" si="350"/>
        <v>0</v>
      </c>
      <c r="CY202" s="539">
        <f t="shared" si="350"/>
        <v>0</v>
      </c>
      <c r="CZ202" s="539">
        <f t="shared" si="350"/>
        <v>0</v>
      </c>
      <c r="DA202" s="539">
        <f t="shared" si="350"/>
        <v>0</v>
      </c>
      <c r="DB202" s="539">
        <f t="shared" si="350"/>
        <v>0</v>
      </c>
      <c r="DC202" s="539">
        <f t="shared" si="350"/>
        <v>0</v>
      </c>
      <c r="DD202" s="539">
        <f t="shared" si="350"/>
        <v>0</v>
      </c>
      <c r="DE202" s="539">
        <f t="shared" si="350"/>
        <v>0</v>
      </c>
      <c r="DF202" s="539">
        <f t="shared" si="350"/>
        <v>0</v>
      </c>
      <c r="DG202" s="539">
        <f t="shared" si="350"/>
        <v>0</v>
      </c>
      <c r="DH202" s="539">
        <f t="shared" si="266"/>
        <v>0</v>
      </c>
      <c r="DI202" s="240"/>
    </row>
    <row r="203" spans="2:113" x14ac:dyDescent="0.15">
      <c r="B203" s="10" t="s">
        <v>227</v>
      </c>
      <c r="C203" s="4" t="s">
        <v>966</v>
      </c>
      <c r="D203" s="11">
        <f t="shared" ref="D203:AI203" si="351">D$117*D89</f>
        <v>0</v>
      </c>
      <c r="E203" s="11">
        <f t="shared" si="351"/>
        <v>0</v>
      </c>
      <c r="F203" s="11">
        <f t="shared" si="351"/>
        <v>0</v>
      </c>
      <c r="G203" s="11">
        <f t="shared" si="351"/>
        <v>0</v>
      </c>
      <c r="H203" s="11">
        <f t="shared" si="351"/>
        <v>0</v>
      </c>
      <c r="I203" s="11">
        <f t="shared" si="351"/>
        <v>0</v>
      </c>
      <c r="J203" s="11">
        <f t="shared" si="351"/>
        <v>0</v>
      </c>
      <c r="K203" s="11">
        <f t="shared" si="351"/>
        <v>0</v>
      </c>
      <c r="L203" s="11">
        <f t="shared" si="351"/>
        <v>0</v>
      </c>
      <c r="M203" s="11">
        <f t="shared" si="351"/>
        <v>0</v>
      </c>
      <c r="N203" s="11">
        <f t="shared" si="351"/>
        <v>0</v>
      </c>
      <c r="O203" s="11">
        <f t="shared" si="351"/>
        <v>0</v>
      </c>
      <c r="P203" s="11">
        <f t="shared" si="351"/>
        <v>0</v>
      </c>
      <c r="Q203" s="11">
        <f t="shared" si="351"/>
        <v>0</v>
      </c>
      <c r="R203" s="11">
        <f t="shared" si="351"/>
        <v>0</v>
      </c>
      <c r="S203" s="11">
        <f t="shared" si="351"/>
        <v>0</v>
      </c>
      <c r="T203" s="11">
        <f t="shared" si="351"/>
        <v>0</v>
      </c>
      <c r="U203" s="11">
        <f t="shared" si="351"/>
        <v>0</v>
      </c>
      <c r="V203" s="11">
        <f t="shared" si="351"/>
        <v>0</v>
      </c>
      <c r="W203" s="11">
        <f t="shared" si="351"/>
        <v>0</v>
      </c>
      <c r="X203" s="11">
        <f t="shared" si="351"/>
        <v>0</v>
      </c>
      <c r="Y203" s="11">
        <f t="shared" si="351"/>
        <v>0</v>
      </c>
      <c r="Z203" s="11">
        <f t="shared" si="351"/>
        <v>0</v>
      </c>
      <c r="AA203" s="11">
        <f t="shared" si="351"/>
        <v>0</v>
      </c>
      <c r="AB203" s="11">
        <f t="shared" si="351"/>
        <v>0</v>
      </c>
      <c r="AC203" s="11">
        <f t="shared" si="351"/>
        <v>0</v>
      </c>
      <c r="AD203" s="11">
        <f t="shared" si="351"/>
        <v>0</v>
      </c>
      <c r="AE203" s="11">
        <f t="shared" si="351"/>
        <v>0</v>
      </c>
      <c r="AF203" s="11">
        <f t="shared" si="351"/>
        <v>0</v>
      </c>
      <c r="AG203" s="11">
        <f t="shared" si="351"/>
        <v>0</v>
      </c>
      <c r="AH203" s="11">
        <f t="shared" si="351"/>
        <v>0</v>
      </c>
      <c r="AI203" s="11">
        <f t="shared" si="351"/>
        <v>0</v>
      </c>
      <c r="AJ203" s="11">
        <f t="shared" ref="AJ203:BO203" si="352">AJ$117*AJ89</f>
        <v>0</v>
      </c>
      <c r="AK203" s="11">
        <f t="shared" si="352"/>
        <v>0</v>
      </c>
      <c r="AL203" s="11">
        <f t="shared" si="352"/>
        <v>0</v>
      </c>
      <c r="AM203" s="11">
        <f t="shared" si="352"/>
        <v>0</v>
      </c>
      <c r="AN203" s="11">
        <f t="shared" si="352"/>
        <v>0</v>
      </c>
      <c r="AO203" s="11">
        <f t="shared" si="352"/>
        <v>0</v>
      </c>
      <c r="AP203" s="11">
        <f t="shared" si="352"/>
        <v>0</v>
      </c>
      <c r="AQ203" s="11">
        <f t="shared" si="352"/>
        <v>0</v>
      </c>
      <c r="AR203" s="11">
        <f t="shared" si="352"/>
        <v>0</v>
      </c>
      <c r="AS203" s="11">
        <f t="shared" si="352"/>
        <v>0</v>
      </c>
      <c r="AT203" s="11">
        <f t="shared" si="352"/>
        <v>0</v>
      </c>
      <c r="AU203" s="11">
        <f t="shared" si="352"/>
        <v>0</v>
      </c>
      <c r="AV203" s="11">
        <f t="shared" si="352"/>
        <v>0</v>
      </c>
      <c r="AW203" s="11">
        <f t="shared" si="352"/>
        <v>0</v>
      </c>
      <c r="AX203" s="11">
        <f t="shared" si="352"/>
        <v>0</v>
      </c>
      <c r="AY203" s="11">
        <f t="shared" si="352"/>
        <v>0</v>
      </c>
      <c r="AZ203" s="11">
        <f t="shared" si="352"/>
        <v>0</v>
      </c>
      <c r="BA203" s="11">
        <f t="shared" si="352"/>
        <v>0</v>
      </c>
      <c r="BB203" s="11">
        <f t="shared" si="352"/>
        <v>0</v>
      </c>
      <c r="BC203" s="11">
        <f t="shared" si="352"/>
        <v>0</v>
      </c>
      <c r="BD203" s="11">
        <f t="shared" si="352"/>
        <v>0</v>
      </c>
      <c r="BE203" s="11">
        <f t="shared" si="352"/>
        <v>0</v>
      </c>
      <c r="BF203" s="11">
        <f t="shared" si="352"/>
        <v>0</v>
      </c>
      <c r="BG203" s="11">
        <f t="shared" si="352"/>
        <v>0</v>
      </c>
      <c r="BH203" s="11">
        <f t="shared" si="352"/>
        <v>0</v>
      </c>
      <c r="BI203" s="11">
        <f t="shared" si="352"/>
        <v>0</v>
      </c>
      <c r="BJ203" s="11">
        <f t="shared" si="352"/>
        <v>0</v>
      </c>
      <c r="BK203" s="11">
        <f t="shared" si="352"/>
        <v>0</v>
      </c>
      <c r="BL203" s="11">
        <f t="shared" si="352"/>
        <v>0</v>
      </c>
      <c r="BM203" s="11">
        <f t="shared" si="352"/>
        <v>0</v>
      </c>
      <c r="BN203" s="11">
        <f t="shared" si="352"/>
        <v>0</v>
      </c>
      <c r="BO203" s="11">
        <f t="shared" si="352"/>
        <v>0</v>
      </c>
      <c r="BP203" s="11">
        <f t="shared" ref="BP203:CU203" si="353">BP$117*BP89</f>
        <v>0</v>
      </c>
      <c r="BQ203" s="11">
        <f t="shared" si="353"/>
        <v>0</v>
      </c>
      <c r="BR203" s="11">
        <f t="shared" si="353"/>
        <v>0</v>
      </c>
      <c r="BS203" s="11">
        <f t="shared" si="353"/>
        <v>0</v>
      </c>
      <c r="BT203" s="11">
        <f t="shared" si="353"/>
        <v>0</v>
      </c>
      <c r="BU203" s="11">
        <f t="shared" si="353"/>
        <v>0</v>
      </c>
      <c r="BV203" s="11">
        <f t="shared" si="353"/>
        <v>0</v>
      </c>
      <c r="BW203" s="11">
        <f t="shared" si="353"/>
        <v>0</v>
      </c>
      <c r="BX203" s="11">
        <f t="shared" si="353"/>
        <v>0</v>
      </c>
      <c r="BY203" s="11">
        <f t="shared" si="353"/>
        <v>0</v>
      </c>
      <c r="BZ203" s="11">
        <f t="shared" si="353"/>
        <v>0</v>
      </c>
      <c r="CA203" s="11">
        <f t="shared" si="353"/>
        <v>0</v>
      </c>
      <c r="CB203" s="11">
        <f t="shared" si="353"/>
        <v>0</v>
      </c>
      <c r="CC203" s="11">
        <f t="shared" si="353"/>
        <v>0</v>
      </c>
      <c r="CD203" s="11">
        <f t="shared" si="353"/>
        <v>0</v>
      </c>
      <c r="CE203" s="11">
        <f t="shared" si="353"/>
        <v>0</v>
      </c>
      <c r="CF203" s="11">
        <f t="shared" si="353"/>
        <v>0</v>
      </c>
      <c r="CG203" s="11">
        <f t="shared" si="353"/>
        <v>0</v>
      </c>
      <c r="CH203" s="11">
        <f t="shared" si="353"/>
        <v>0</v>
      </c>
      <c r="CI203" s="11">
        <f t="shared" si="353"/>
        <v>0</v>
      </c>
      <c r="CJ203" s="11">
        <f t="shared" si="353"/>
        <v>0</v>
      </c>
      <c r="CK203" s="11">
        <f t="shared" si="353"/>
        <v>0</v>
      </c>
      <c r="CL203" s="11">
        <f t="shared" si="353"/>
        <v>0</v>
      </c>
      <c r="CM203" s="11">
        <f t="shared" si="353"/>
        <v>0</v>
      </c>
      <c r="CN203" s="11">
        <f t="shared" si="353"/>
        <v>0</v>
      </c>
      <c r="CO203" s="11">
        <f t="shared" si="353"/>
        <v>0</v>
      </c>
      <c r="CP203" s="11">
        <f t="shared" si="353"/>
        <v>0</v>
      </c>
      <c r="CQ203" s="11">
        <f t="shared" si="353"/>
        <v>0</v>
      </c>
      <c r="CR203" s="11">
        <f t="shared" si="353"/>
        <v>0</v>
      </c>
      <c r="CS203" s="11">
        <f t="shared" si="353"/>
        <v>0</v>
      </c>
      <c r="CT203" s="11">
        <f t="shared" si="353"/>
        <v>0</v>
      </c>
      <c r="CU203" s="11">
        <f t="shared" si="353"/>
        <v>0</v>
      </c>
      <c r="CV203" s="11">
        <f t="shared" ref="CV203:DG203" si="354">CV$117*CV89</f>
        <v>0</v>
      </c>
      <c r="CW203" s="11">
        <f t="shared" si="354"/>
        <v>0</v>
      </c>
      <c r="CX203" s="11">
        <f t="shared" si="354"/>
        <v>0</v>
      </c>
      <c r="CY203" s="11">
        <f t="shared" si="354"/>
        <v>0</v>
      </c>
      <c r="CZ203" s="11">
        <f t="shared" si="354"/>
        <v>0</v>
      </c>
      <c r="DA203" s="11">
        <f t="shared" si="354"/>
        <v>0</v>
      </c>
      <c r="DB203" s="11">
        <f t="shared" si="354"/>
        <v>0</v>
      </c>
      <c r="DC203" s="11">
        <f t="shared" si="354"/>
        <v>0</v>
      </c>
      <c r="DD203" s="11">
        <f t="shared" si="354"/>
        <v>0</v>
      </c>
      <c r="DE203" s="11">
        <f t="shared" si="354"/>
        <v>0</v>
      </c>
      <c r="DF203" s="11">
        <f t="shared" si="354"/>
        <v>0</v>
      </c>
      <c r="DG203" s="11">
        <f t="shared" si="354"/>
        <v>0</v>
      </c>
      <c r="DH203" s="11">
        <f t="shared" si="266"/>
        <v>0</v>
      </c>
      <c r="DI203" s="240"/>
    </row>
    <row r="204" spans="2:113" x14ac:dyDescent="0.15">
      <c r="B204" s="10" t="s">
        <v>228</v>
      </c>
      <c r="C204" s="4" t="s">
        <v>967</v>
      </c>
      <c r="D204" s="11">
        <f t="shared" ref="D204:AI204" si="355">D$117*D90</f>
        <v>0</v>
      </c>
      <c r="E204" s="11">
        <f t="shared" si="355"/>
        <v>0</v>
      </c>
      <c r="F204" s="11">
        <f t="shared" si="355"/>
        <v>0</v>
      </c>
      <c r="G204" s="11">
        <f t="shared" si="355"/>
        <v>0</v>
      </c>
      <c r="H204" s="11">
        <f t="shared" si="355"/>
        <v>0</v>
      </c>
      <c r="I204" s="11">
        <f t="shared" si="355"/>
        <v>0</v>
      </c>
      <c r="J204" s="11">
        <f t="shared" si="355"/>
        <v>0</v>
      </c>
      <c r="K204" s="11">
        <f t="shared" si="355"/>
        <v>0</v>
      </c>
      <c r="L204" s="11">
        <f t="shared" si="355"/>
        <v>0</v>
      </c>
      <c r="M204" s="11">
        <f t="shared" si="355"/>
        <v>0</v>
      </c>
      <c r="N204" s="11">
        <f t="shared" si="355"/>
        <v>0</v>
      </c>
      <c r="O204" s="11">
        <f t="shared" si="355"/>
        <v>0</v>
      </c>
      <c r="P204" s="11">
        <f t="shared" si="355"/>
        <v>0</v>
      </c>
      <c r="Q204" s="11">
        <f t="shared" si="355"/>
        <v>0</v>
      </c>
      <c r="R204" s="11">
        <f t="shared" si="355"/>
        <v>0</v>
      </c>
      <c r="S204" s="11">
        <f t="shared" si="355"/>
        <v>0</v>
      </c>
      <c r="T204" s="11">
        <f t="shared" si="355"/>
        <v>0</v>
      </c>
      <c r="U204" s="11">
        <f t="shared" si="355"/>
        <v>0</v>
      </c>
      <c r="V204" s="11">
        <f t="shared" si="355"/>
        <v>0</v>
      </c>
      <c r="W204" s="11">
        <f t="shared" si="355"/>
        <v>0</v>
      </c>
      <c r="X204" s="11">
        <f t="shared" si="355"/>
        <v>0</v>
      </c>
      <c r="Y204" s="11">
        <f t="shared" si="355"/>
        <v>0</v>
      </c>
      <c r="Z204" s="11">
        <f t="shared" si="355"/>
        <v>0</v>
      </c>
      <c r="AA204" s="11">
        <f t="shared" si="355"/>
        <v>0</v>
      </c>
      <c r="AB204" s="11">
        <f t="shared" si="355"/>
        <v>0</v>
      </c>
      <c r="AC204" s="11">
        <f t="shared" si="355"/>
        <v>0</v>
      </c>
      <c r="AD204" s="11">
        <f t="shared" si="355"/>
        <v>0</v>
      </c>
      <c r="AE204" s="11">
        <f t="shared" si="355"/>
        <v>0</v>
      </c>
      <c r="AF204" s="11">
        <f t="shared" si="355"/>
        <v>0</v>
      </c>
      <c r="AG204" s="11">
        <f t="shared" si="355"/>
        <v>0</v>
      </c>
      <c r="AH204" s="11">
        <f t="shared" si="355"/>
        <v>0</v>
      </c>
      <c r="AI204" s="11">
        <f t="shared" si="355"/>
        <v>0</v>
      </c>
      <c r="AJ204" s="11">
        <f t="shared" ref="AJ204:BO204" si="356">AJ$117*AJ90</f>
        <v>0</v>
      </c>
      <c r="AK204" s="11">
        <f t="shared" si="356"/>
        <v>0</v>
      </c>
      <c r="AL204" s="11">
        <f t="shared" si="356"/>
        <v>0</v>
      </c>
      <c r="AM204" s="11">
        <f t="shared" si="356"/>
        <v>0</v>
      </c>
      <c r="AN204" s="11">
        <f t="shared" si="356"/>
        <v>0</v>
      </c>
      <c r="AO204" s="11">
        <f t="shared" si="356"/>
        <v>0</v>
      </c>
      <c r="AP204" s="11">
        <f t="shared" si="356"/>
        <v>0</v>
      </c>
      <c r="AQ204" s="11">
        <f t="shared" si="356"/>
        <v>0</v>
      </c>
      <c r="AR204" s="11">
        <f t="shared" si="356"/>
        <v>0</v>
      </c>
      <c r="AS204" s="11">
        <f t="shared" si="356"/>
        <v>0</v>
      </c>
      <c r="AT204" s="11">
        <f t="shared" si="356"/>
        <v>0</v>
      </c>
      <c r="AU204" s="11">
        <f t="shared" si="356"/>
        <v>0</v>
      </c>
      <c r="AV204" s="11">
        <f t="shared" si="356"/>
        <v>0</v>
      </c>
      <c r="AW204" s="11">
        <f t="shared" si="356"/>
        <v>0</v>
      </c>
      <c r="AX204" s="11">
        <f t="shared" si="356"/>
        <v>0</v>
      </c>
      <c r="AY204" s="11">
        <f t="shared" si="356"/>
        <v>0</v>
      </c>
      <c r="AZ204" s="11">
        <f t="shared" si="356"/>
        <v>0</v>
      </c>
      <c r="BA204" s="11">
        <f t="shared" si="356"/>
        <v>0</v>
      </c>
      <c r="BB204" s="11">
        <f t="shared" si="356"/>
        <v>0</v>
      </c>
      <c r="BC204" s="11">
        <f t="shared" si="356"/>
        <v>0</v>
      </c>
      <c r="BD204" s="11">
        <f t="shared" si="356"/>
        <v>0</v>
      </c>
      <c r="BE204" s="11">
        <f t="shared" si="356"/>
        <v>0</v>
      </c>
      <c r="BF204" s="11">
        <f t="shared" si="356"/>
        <v>0</v>
      </c>
      <c r="BG204" s="11">
        <f t="shared" si="356"/>
        <v>0</v>
      </c>
      <c r="BH204" s="11">
        <f t="shared" si="356"/>
        <v>0</v>
      </c>
      <c r="BI204" s="11">
        <f t="shared" si="356"/>
        <v>0</v>
      </c>
      <c r="BJ204" s="11">
        <f t="shared" si="356"/>
        <v>0</v>
      </c>
      <c r="BK204" s="11">
        <f t="shared" si="356"/>
        <v>0</v>
      </c>
      <c r="BL204" s="11">
        <f t="shared" si="356"/>
        <v>0</v>
      </c>
      <c r="BM204" s="11">
        <f t="shared" si="356"/>
        <v>0</v>
      </c>
      <c r="BN204" s="11">
        <f t="shared" si="356"/>
        <v>0</v>
      </c>
      <c r="BO204" s="11">
        <f t="shared" si="356"/>
        <v>0</v>
      </c>
      <c r="BP204" s="11">
        <f t="shared" ref="BP204:CU204" si="357">BP$117*BP90</f>
        <v>0</v>
      </c>
      <c r="BQ204" s="11">
        <f t="shared" si="357"/>
        <v>0</v>
      </c>
      <c r="BR204" s="11">
        <f t="shared" si="357"/>
        <v>0</v>
      </c>
      <c r="BS204" s="11">
        <f t="shared" si="357"/>
        <v>0</v>
      </c>
      <c r="BT204" s="11">
        <f t="shared" si="357"/>
        <v>0</v>
      </c>
      <c r="BU204" s="11">
        <f t="shared" si="357"/>
        <v>0</v>
      </c>
      <c r="BV204" s="11">
        <f t="shared" si="357"/>
        <v>0</v>
      </c>
      <c r="BW204" s="11">
        <f t="shared" si="357"/>
        <v>0</v>
      </c>
      <c r="BX204" s="11">
        <f t="shared" si="357"/>
        <v>0</v>
      </c>
      <c r="BY204" s="11">
        <f t="shared" si="357"/>
        <v>0</v>
      </c>
      <c r="BZ204" s="11">
        <f t="shared" si="357"/>
        <v>0</v>
      </c>
      <c r="CA204" s="11">
        <f t="shared" si="357"/>
        <v>0</v>
      </c>
      <c r="CB204" s="11">
        <f t="shared" si="357"/>
        <v>0</v>
      </c>
      <c r="CC204" s="11">
        <f t="shared" si="357"/>
        <v>0</v>
      </c>
      <c r="CD204" s="11">
        <f t="shared" si="357"/>
        <v>0</v>
      </c>
      <c r="CE204" s="11">
        <f t="shared" si="357"/>
        <v>0</v>
      </c>
      <c r="CF204" s="11">
        <f t="shared" si="357"/>
        <v>0</v>
      </c>
      <c r="CG204" s="11">
        <f t="shared" si="357"/>
        <v>0</v>
      </c>
      <c r="CH204" s="11">
        <f t="shared" si="357"/>
        <v>0</v>
      </c>
      <c r="CI204" s="11">
        <f t="shared" si="357"/>
        <v>0</v>
      </c>
      <c r="CJ204" s="11">
        <f t="shared" si="357"/>
        <v>0</v>
      </c>
      <c r="CK204" s="11">
        <f t="shared" si="357"/>
        <v>0</v>
      </c>
      <c r="CL204" s="11">
        <f t="shared" si="357"/>
        <v>0</v>
      </c>
      <c r="CM204" s="11">
        <f t="shared" si="357"/>
        <v>0</v>
      </c>
      <c r="CN204" s="11">
        <f t="shared" si="357"/>
        <v>0</v>
      </c>
      <c r="CO204" s="11">
        <f t="shared" si="357"/>
        <v>0</v>
      </c>
      <c r="CP204" s="11">
        <f t="shared" si="357"/>
        <v>0</v>
      </c>
      <c r="CQ204" s="11">
        <f t="shared" si="357"/>
        <v>0</v>
      </c>
      <c r="CR204" s="11">
        <f t="shared" si="357"/>
        <v>0</v>
      </c>
      <c r="CS204" s="11">
        <f t="shared" si="357"/>
        <v>0</v>
      </c>
      <c r="CT204" s="11">
        <f t="shared" si="357"/>
        <v>0</v>
      </c>
      <c r="CU204" s="11">
        <f t="shared" si="357"/>
        <v>0</v>
      </c>
      <c r="CV204" s="11">
        <f t="shared" ref="CV204:DG204" si="358">CV$117*CV90</f>
        <v>0</v>
      </c>
      <c r="CW204" s="11">
        <f t="shared" si="358"/>
        <v>0</v>
      </c>
      <c r="CX204" s="11">
        <f t="shared" si="358"/>
        <v>0</v>
      </c>
      <c r="CY204" s="11">
        <f t="shared" si="358"/>
        <v>0</v>
      </c>
      <c r="CZ204" s="11">
        <f t="shared" si="358"/>
        <v>0</v>
      </c>
      <c r="DA204" s="11">
        <f t="shared" si="358"/>
        <v>0</v>
      </c>
      <c r="DB204" s="11">
        <f t="shared" si="358"/>
        <v>0</v>
      </c>
      <c r="DC204" s="11">
        <f t="shared" si="358"/>
        <v>0</v>
      </c>
      <c r="DD204" s="11">
        <f t="shared" si="358"/>
        <v>0</v>
      </c>
      <c r="DE204" s="11">
        <f t="shared" si="358"/>
        <v>0</v>
      </c>
      <c r="DF204" s="11">
        <f t="shared" si="358"/>
        <v>0</v>
      </c>
      <c r="DG204" s="11">
        <f t="shared" si="358"/>
        <v>0</v>
      </c>
      <c r="DH204" s="11">
        <f t="shared" si="266"/>
        <v>0</v>
      </c>
      <c r="DI204" s="240"/>
    </row>
    <row r="205" spans="2:113" x14ac:dyDescent="0.15">
      <c r="B205" s="10" t="s">
        <v>229</v>
      </c>
      <c r="C205" s="4" t="s">
        <v>968</v>
      </c>
      <c r="D205" s="11">
        <f t="shared" ref="D205:AI205" si="359">D$117*D91</f>
        <v>0</v>
      </c>
      <c r="E205" s="11">
        <f t="shared" si="359"/>
        <v>0</v>
      </c>
      <c r="F205" s="11">
        <f t="shared" si="359"/>
        <v>0</v>
      </c>
      <c r="G205" s="11">
        <f t="shared" si="359"/>
        <v>0</v>
      </c>
      <c r="H205" s="11">
        <f t="shared" si="359"/>
        <v>0</v>
      </c>
      <c r="I205" s="11">
        <f t="shared" si="359"/>
        <v>0</v>
      </c>
      <c r="J205" s="11">
        <f t="shared" si="359"/>
        <v>0</v>
      </c>
      <c r="K205" s="11">
        <f t="shared" si="359"/>
        <v>0</v>
      </c>
      <c r="L205" s="11">
        <f t="shared" si="359"/>
        <v>0</v>
      </c>
      <c r="M205" s="11">
        <f t="shared" si="359"/>
        <v>0</v>
      </c>
      <c r="N205" s="11">
        <f t="shared" si="359"/>
        <v>0</v>
      </c>
      <c r="O205" s="11">
        <f t="shared" si="359"/>
        <v>0</v>
      </c>
      <c r="P205" s="11">
        <f t="shared" si="359"/>
        <v>0</v>
      </c>
      <c r="Q205" s="11">
        <f t="shared" si="359"/>
        <v>0</v>
      </c>
      <c r="R205" s="11">
        <f t="shared" si="359"/>
        <v>0</v>
      </c>
      <c r="S205" s="11">
        <f t="shared" si="359"/>
        <v>0</v>
      </c>
      <c r="T205" s="11">
        <f t="shared" si="359"/>
        <v>0</v>
      </c>
      <c r="U205" s="11">
        <f t="shared" si="359"/>
        <v>0</v>
      </c>
      <c r="V205" s="11">
        <f t="shared" si="359"/>
        <v>0</v>
      </c>
      <c r="W205" s="11">
        <f t="shared" si="359"/>
        <v>0</v>
      </c>
      <c r="X205" s="11">
        <f t="shared" si="359"/>
        <v>0</v>
      </c>
      <c r="Y205" s="11">
        <f t="shared" si="359"/>
        <v>0</v>
      </c>
      <c r="Z205" s="11">
        <f t="shared" si="359"/>
        <v>0</v>
      </c>
      <c r="AA205" s="11">
        <f t="shared" si="359"/>
        <v>0</v>
      </c>
      <c r="AB205" s="11">
        <f t="shared" si="359"/>
        <v>0</v>
      </c>
      <c r="AC205" s="11">
        <f t="shared" si="359"/>
        <v>0</v>
      </c>
      <c r="AD205" s="11">
        <f t="shared" si="359"/>
        <v>0</v>
      </c>
      <c r="AE205" s="11">
        <f t="shared" si="359"/>
        <v>0</v>
      </c>
      <c r="AF205" s="11">
        <f t="shared" si="359"/>
        <v>0</v>
      </c>
      <c r="AG205" s="11">
        <f t="shared" si="359"/>
        <v>0</v>
      </c>
      <c r="AH205" s="11">
        <f t="shared" si="359"/>
        <v>0</v>
      </c>
      <c r="AI205" s="11">
        <f t="shared" si="359"/>
        <v>0</v>
      </c>
      <c r="AJ205" s="11">
        <f t="shared" ref="AJ205:BO205" si="360">AJ$117*AJ91</f>
        <v>0</v>
      </c>
      <c r="AK205" s="11">
        <f t="shared" si="360"/>
        <v>0</v>
      </c>
      <c r="AL205" s="11">
        <f t="shared" si="360"/>
        <v>0</v>
      </c>
      <c r="AM205" s="11">
        <f t="shared" si="360"/>
        <v>0</v>
      </c>
      <c r="AN205" s="11">
        <f t="shared" si="360"/>
        <v>0</v>
      </c>
      <c r="AO205" s="11">
        <f t="shared" si="360"/>
        <v>0</v>
      </c>
      <c r="AP205" s="11">
        <f t="shared" si="360"/>
        <v>0</v>
      </c>
      <c r="AQ205" s="11">
        <f t="shared" si="360"/>
        <v>0</v>
      </c>
      <c r="AR205" s="11">
        <f t="shared" si="360"/>
        <v>0</v>
      </c>
      <c r="AS205" s="11">
        <f t="shared" si="360"/>
        <v>0</v>
      </c>
      <c r="AT205" s="11">
        <f t="shared" si="360"/>
        <v>0</v>
      </c>
      <c r="AU205" s="11">
        <f t="shared" si="360"/>
        <v>0</v>
      </c>
      <c r="AV205" s="11">
        <f t="shared" si="360"/>
        <v>0</v>
      </c>
      <c r="AW205" s="11">
        <f t="shared" si="360"/>
        <v>0</v>
      </c>
      <c r="AX205" s="11">
        <f t="shared" si="360"/>
        <v>0</v>
      </c>
      <c r="AY205" s="11">
        <f t="shared" si="360"/>
        <v>0</v>
      </c>
      <c r="AZ205" s="11">
        <f t="shared" si="360"/>
        <v>0</v>
      </c>
      <c r="BA205" s="11">
        <f t="shared" si="360"/>
        <v>0</v>
      </c>
      <c r="BB205" s="11">
        <f t="shared" si="360"/>
        <v>0</v>
      </c>
      <c r="BC205" s="11">
        <f t="shared" si="360"/>
        <v>0</v>
      </c>
      <c r="BD205" s="11">
        <f t="shared" si="360"/>
        <v>0</v>
      </c>
      <c r="BE205" s="11">
        <f t="shared" si="360"/>
        <v>0</v>
      </c>
      <c r="BF205" s="11">
        <f t="shared" si="360"/>
        <v>0</v>
      </c>
      <c r="BG205" s="11">
        <f t="shared" si="360"/>
        <v>0</v>
      </c>
      <c r="BH205" s="11">
        <f t="shared" si="360"/>
        <v>0</v>
      </c>
      <c r="BI205" s="11">
        <f t="shared" si="360"/>
        <v>0</v>
      </c>
      <c r="BJ205" s="11">
        <f t="shared" si="360"/>
        <v>0</v>
      </c>
      <c r="BK205" s="11">
        <f t="shared" si="360"/>
        <v>0</v>
      </c>
      <c r="BL205" s="11">
        <f t="shared" si="360"/>
        <v>0</v>
      </c>
      <c r="BM205" s="11">
        <f t="shared" si="360"/>
        <v>0</v>
      </c>
      <c r="BN205" s="11">
        <f t="shared" si="360"/>
        <v>0</v>
      </c>
      <c r="BO205" s="11">
        <f t="shared" si="360"/>
        <v>0</v>
      </c>
      <c r="BP205" s="11">
        <f t="shared" ref="BP205:CU205" si="361">BP$117*BP91</f>
        <v>0</v>
      </c>
      <c r="BQ205" s="11">
        <f t="shared" si="361"/>
        <v>0</v>
      </c>
      <c r="BR205" s="11">
        <f t="shared" si="361"/>
        <v>0</v>
      </c>
      <c r="BS205" s="11">
        <f t="shared" si="361"/>
        <v>0</v>
      </c>
      <c r="BT205" s="11">
        <f t="shared" si="361"/>
        <v>0</v>
      </c>
      <c r="BU205" s="11">
        <f t="shared" si="361"/>
        <v>0</v>
      </c>
      <c r="BV205" s="11">
        <f t="shared" si="361"/>
        <v>0</v>
      </c>
      <c r="BW205" s="11">
        <f t="shared" si="361"/>
        <v>0</v>
      </c>
      <c r="BX205" s="11">
        <f t="shared" si="361"/>
        <v>0</v>
      </c>
      <c r="BY205" s="11">
        <f t="shared" si="361"/>
        <v>0</v>
      </c>
      <c r="BZ205" s="11">
        <f t="shared" si="361"/>
        <v>0</v>
      </c>
      <c r="CA205" s="11">
        <f t="shared" si="361"/>
        <v>0</v>
      </c>
      <c r="CB205" s="11">
        <f t="shared" si="361"/>
        <v>0</v>
      </c>
      <c r="CC205" s="11">
        <f t="shared" si="361"/>
        <v>0</v>
      </c>
      <c r="CD205" s="11">
        <f t="shared" si="361"/>
        <v>0</v>
      </c>
      <c r="CE205" s="11">
        <f t="shared" si="361"/>
        <v>0</v>
      </c>
      <c r="CF205" s="11">
        <f t="shared" si="361"/>
        <v>0</v>
      </c>
      <c r="CG205" s="11">
        <f t="shared" si="361"/>
        <v>0</v>
      </c>
      <c r="CH205" s="11">
        <f t="shared" si="361"/>
        <v>0</v>
      </c>
      <c r="CI205" s="11">
        <f t="shared" si="361"/>
        <v>0</v>
      </c>
      <c r="CJ205" s="11">
        <f t="shared" si="361"/>
        <v>0</v>
      </c>
      <c r="CK205" s="11">
        <f t="shared" si="361"/>
        <v>0</v>
      </c>
      <c r="CL205" s="11">
        <f t="shared" si="361"/>
        <v>0</v>
      </c>
      <c r="CM205" s="11">
        <f t="shared" si="361"/>
        <v>0</v>
      </c>
      <c r="CN205" s="11">
        <f t="shared" si="361"/>
        <v>0</v>
      </c>
      <c r="CO205" s="11">
        <f t="shared" si="361"/>
        <v>0</v>
      </c>
      <c r="CP205" s="11">
        <f t="shared" si="361"/>
        <v>0</v>
      </c>
      <c r="CQ205" s="11">
        <f t="shared" si="361"/>
        <v>0</v>
      </c>
      <c r="CR205" s="11">
        <f t="shared" si="361"/>
        <v>0</v>
      </c>
      <c r="CS205" s="11">
        <f t="shared" si="361"/>
        <v>0</v>
      </c>
      <c r="CT205" s="11">
        <f t="shared" si="361"/>
        <v>0</v>
      </c>
      <c r="CU205" s="11">
        <f t="shared" si="361"/>
        <v>0</v>
      </c>
      <c r="CV205" s="11">
        <f t="shared" ref="CV205:DG205" si="362">CV$117*CV91</f>
        <v>0</v>
      </c>
      <c r="CW205" s="11">
        <f t="shared" si="362"/>
        <v>0</v>
      </c>
      <c r="CX205" s="11">
        <f t="shared" si="362"/>
        <v>0</v>
      </c>
      <c r="CY205" s="11">
        <f t="shared" si="362"/>
        <v>0</v>
      </c>
      <c r="CZ205" s="11">
        <f t="shared" si="362"/>
        <v>0</v>
      </c>
      <c r="DA205" s="11">
        <f t="shared" si="362"/>
        <v>0</v>
      </c>
      <c r="DB205" s="11">
        <f t="shared" si="362"/>
        <v>0</v>
      </c>
      <c r="DC205" s="11">
        <f t="shared" si="362"/>
        <v>0</v>
      </c>
      <c r="DD205" s="11">
        <f t="shared" si="362"/>
        <v>0</v>
      </c>
      <c r="DE205" s="11">
        <f t="shared" si="362"/>
        <v>0</v>
      </c>
      <c r="DF205" s="11">
        <f t="shared" si="362"/>
        <v>0</v>
      </c>
      <c r="DG205" s="11">
        <f t="shared" si="362"/>
        <v>0</v>
      </c>
      <c r="DH205" s="11">
        <f t="shared" si="266"/>
        <v>0</v>
      </c>
      <c r="DI205" s="240"/>
    </row>
    <row r="206" spans="2:113" x14ac:dyDescent="0.15">
      <c r="B206" s="10" t="s">
        <v>230</v>
      </c>
      <c r="C206" s="4" t="s">
        <v>969</v>
      </c>
      <c r="D206" s="11">
        <f t="shared" ref="D206:AI206" si="363">D$117*D92</f>
        <v>0</v>
      </c>
      <c r="E206" s="11">
        <f t="shared" si="363"/>
        <v>0</v>
      </c>
      <c r="F206" s="11">
        <f t="shared" si="363"/>
        <v>0</v>
      </c>
      <c r="G206" s="11">
        <f t="shared" si="363"/>
        <v>0</v>
      </c>
      <c r="H206" s="11">
        <f t="shared" si="363"/>
        <v>0</v>
      </c>
      <c r="I206" s="11">
        <f t="shared" si="363"/>
        <v>0</v>
      </c>
      <c r="J206" s="11">
        <f t="shared" si="363"/>
        <v>0</v>
      </c>
      <c r="K206" s="11">
        <f t="shared" si="363"/>
        <v>0</v>
      </c>
      <c r="L206" s="11">
        <f t="shared" si="363"/>
        <v>0</v>
      </c>
      <c r="M206" s="11">
        <f t="shared" si="363"/>
        <v>0</v>
      </c>
      <c r="N206" s="11">
        <f t="shared" si="363"/>
        <v>0</v>
      </c>
      <c r="O206" s="11">
        <f t="shared" si="363"/>
        <v>0</v>
      </c>
      <c r="P206" s="11">
        <f t="shared" si="363"/>
        <v>0</v>
      </c>
      <c r="Q206" s="11">
        <f t="shared" si="363"/>
        <v>0</v>
      </c>
      <c r="R206" s="11">
        <f t="shared" si="363"/>
        <v>0</v>
      </c>
      <c r="S206" s="11">
        <f t="shared" si="363"/>
        <v>0</v>
      </c>
      <c r="T206" s="11">
        <f t="shared" si="363"/>
        <v>0</v>
      </c>
      <c r="U206" s="11">
        <f t="shared" si="363"/>
        <v>0</v>
      </c>
      <c r="V206" s="11">
        <f t="shared" si="363"/>
        <v>0</v>
      </c>
      <c r="W206" s="11">
        <f t="shared" si="363"/>
        <v>0</v>
      </c>
      <c r="X206" s="11">
        <f t="shared" si="363"/>
        <v>0</v>
      </c>
      <c r="Y206" s="11">
        <f t="shared" si="363"/>
        <v>0</v>
      </c>
      <c r="Z206" s="11">
        <f t="shared" si="363"/>
        <v>0</v>
      </c>
      <c r="AA206" s="11">
        <f t="shared" si="363"/>
        <v>0</v>
      </c>
      <c r="AB206" s="11">
        <f t="shared" si="363"/>
        <v>0</v>
      </c>
      <c r="AC206" s="11">
        <f t="shared" si="363"/>
        <v>0</v>
      </c>
      <c r="AD206" s="11">
        <f t="shared" si="363"/>
        <v>0</v>
      </c>
      <c r="AE206" s="11">
        <f t="shared" si="363"/>
        <v>0</v>
      </c>
      <c r="AF206" s="11">
        <f t="shared" si="363"/>
        <v>0</v>
      </c>
      <c r="AG206" s="11">
        <f t="shared" si="363"/>
        <v>0</v>
      </c>
      <c r="AH206" s="11">
        <f t="shared" si="363"/>
        <v>0</v>
      </c>
      <c r="AI206" s="11">
        <f t="shared" si="363"/>
        <v>0</v>
      </c>
      <c r="AJ206" s="11">
        <f t="shared" ref="AJ206:BO206" si="364">AJ$117*AJ92</f>
        <v>0</v>
      </c>
      <c r="AK206" s="11">
        <f t="shared" si="364"/>
        <v>0</v>
      </c>
      <c r="AL206" s="11">
        <f t="shared" si="364"/>
        <v>0</v>
      </c>
      <c r="AM206" s="11">
        <f t="shared" si="364"/>
        <v>0</v>
      </c>
      <c r="AN206" s="11">
        <f t="shared" si="364"/>
        <v>0</v>
      </c>
      <c r="AO206" s="11">
        <f t="shared" si="364"/>
        <v>0</v>
      </c>
      <c r="AP206" s="11">
        <f t="shared" si="364"/>
        <v>0</v>
      </c>
      <c r="AQ206" s="11">
        <f t="shared" si="364"/>
        <v>0</v>
      </c>
      <c r="AR206" s="11">
        <f t="shared" si="364"/>
        <v>0</v>
      </c>
      <c r="AS206" s="11">
        <f t="shared" si="364"/>
        <v>0</v>
      </c>
      <c r="AT206" s="11">
        <f t="shared" si="364"/>
        <v>0</v>
      </c>
      <c r="AU206" s="11">
        <f t="shared" si="364"/>
        <v>0</v>
      </c>
      <c r="AV206" s="11">
        <f t="shared" si="364"/>
        <v>0</v>
      </c>
      <c r="AW206" s="11">
        <f t="shared" si="364"/>
        <v>0</v>
      </c>
      <c r="AX206" s="11">
        <f t="shared" si="364"/>
        <v>0</v>
      </c>
      <c r="AY206" s="11">
        <f t="shared" si="364"/>
        <v>0</v>
      </c>
      <c r="AZ206" s="11">
        <f t="shared" si="364"/>
        <v>0</v>
      </c>
      <c r="BA206" s="11">
        <f t="shared" si="364"/>
        <v>0</v>
      </c>
      <c r="BB206" s="11">
        <f t="shared" si="364"/>
        <v>0</v>
      </c>
      <c r="BC206" s="11">
        <f t="shared" si="364"/>
        <v>0</v>
      </c>
      <c r="BD206" s="11">
        <f t="shared" si="364"/>
        <v>0</v>
      </c>
      <c r="BE206" s="11">
        <f t="shared" si="364"/>
        <v>0</v>
      </c>
      <c r="BF206" s="11">
        <f t="shared" si="364"/>
        <v>0</v>
      </c>
      <c r="BG206" s="11">
        <f t="shared" si="364"/>
        <v>0</v>
      </c>
      <c r="BH206" s="11">
        <f t="shared" si="364"/>
        <v>0</v>
      </c>
      <c r="BI206" s="11">
        <f t="shared" si="364"/>
        <v>0</v>
      </c>
      <c r="BJ206" s="11">
        <f t="shared" si="364"/>
        <v>0</v>
      </c>
      <c r="BK206" s="11">
        <f t="shared" si="364"/>
        <v>0</v>
      </c>
      <c r="BL206" s="11">
        <f t="shared" si="364"/>
        <v>0</v>
      </c>
      <c r="BM206" s="11">
        <f t="shared" si="364"/>
        <v>0</v>
      </c>
      <c r="BN206" s="11">
        <f t="shared" si="364"/>
        <v>0</v>
      </c>
      <c r="BO206" s="11">
        <f t="shared" si="364"/>
        <v>0</v>
      </c>
      <c r="BP206" s="11">
        <f t="shared" ref="BP206:CU206" si="365">BP$117*BP92</f>
        <v>0</v>
      </c>
      <c r="BQ206" s="11">
        <f t="shared" si="365"/>
        <v>0</v>
      </c>
      <c r="BR206" s="11">
        <f t="shared" si="365"/>
        <v>0</v>
      </c>
      <c r="BS206" s="11">
        <f t="shared" si="365"/>
        <v>0</v>
      </c>
      <c r="BT206" s="11">
        <f t="shared" si="365"/>
        <v>0</v>
      </c>
      <c r="BU206" s="11">
        <f t="shared" si="365"/>
        <v>0</v>
      </c>
      <c r="BV206" s="11">
        <f t="shared" si="365"/>
        <v>0</v>
      </c>
      <c r="BW206" s="11">
        <f t="shared" si="365"/>
        <v>0</v>
      </c>
      <c r="BX206" s="11">
        <f t="shared" si="365"/>
        <v>0</v>
      </c>
      <c r="BY206" s="11">
        <f t="shared" si="365"/>
        <v>0</v>
      </c>
      <c r="BZ206" s="11">
        <f t="shared" si="365"/>
        <v>0</v>
      </c>
      <c r="CA206" s="11">
        <f t="shared" si="365"/>
        <v>0</v>
      </c>
      <c r="CB206" s="11">
        <f t="shared" si="365"/>
        <v>0</v>
      </c>
      <c r="CC206" s="11">
        <f t="shared" si="365"/>
        <v>0</v>
      </c>
      <c r="CD206" s="11">
        <f t="shared" si="365"/>
        <v>0</v>
      </c>
      <c r="CE206" s="11">
        <f t="shared" si="365"/>
        <v>0</v>
      </c>
      <c r="CF206" s="11">
        <f t="shared" si="365"/>
        <v>0</v>
      </c>
      <c r="CG206" s="11">
        <f t="shared" si="365"/>
        <v>0</v>
      </c>
      <c r="CH206" s="11">
        <f t="shared" si="365"/>
        <v>0</v>
      </c>
      <c r="CI206" s="11">
        <f t="shared" si="365"/>
        <v>0</v>
      </c>
      <c r="CJ206" s="11">
        <f t="shared" si="365"/>
        <v>0</v>
      </c>
      <c r="CK206" s="11">
        <f t="shared" si="365"/>
        <v>0</v>
      </c>
      <c r="CL206" s="11">
        <f t="shared" si="365"/>
        <v>0</v>
      </c>
      <c r="CM206" s="11">
        <f t="shared" si="365"/>
        <v>0</v>
      </c>
      <c r="CN206" s="11">
        <f t="shared" si="365"/>
        <v>0</v>
      </c>
      <c r="CO206" s="11">
        <f t="shared" si="365"/>
        <v>0</v>
      </c>
      <c r="CP206" s="11">
        <f t="shared" si="365"/>
        <v>0</v>
      </c>
      <c r="CQ206" s="11">
        <f t="shared" si="365"/>
        <v>0</v>
      </c>
      <c r="CR206" s="11">
        <f t="shared" si="365"/>
        <v>0</v>
      </c>
      <c r="CS206" s="11">
        <f t="shared" si="365"/>
        <v>0</v>
      </c>
      <c r="CT206" s="11">
        <f t="shared" si="365"/>
        <v>0</v>
      </c>
      <c r="CU206" s="11">
        <f t="shared" si="365"/>
        <v>0</v>
      </c>
      <c r="CV206" s="11">
        <f t="shared" ref="CV206:DG206" si="366">CV$117*CV92</f>
        <v>0</v>
      </c>
      <c r="CW206" s="11">
        <f t="shared" si="366"/>
        <v>0</v>
      </c>
      <c r="CX206" s="11">
        <f t="shared" si="366"/>
        <v>0</v>
      </c>
      <c r="CY206" s="11">
        <f t="shared" si="366"/>
        <v>0</v>
      </c>
      <c r="CZ206" s="11">
        <f t="shared" si="366"/>
        <v>0</v>
      </c>
      <c r="DA206" s="11">
        <f t="shared" si="366"/>
        <v>0</v>
      </c>
      <c r="DB206" s="11">
        <f t="shared" si="366"/>
        <v>0</v>
      </c>
      <c r="DC206" s="11">
        <f t="shared" si="366"/>
        <v>0</v>
      </c>
      <c r="DD206" s="11">
        <f t="shared" si="366"/>
        <v>0</v>
      </c>
      <c r="DE206" s="11">
        <f t="shared" si="366"/>
        <v>0</v>
      </c>
      <c r="DF206" s="11">
        <f t="shared" si="366"/>
        <v>0</v>
      </c>
      <c r="DG206" s="11">
        <f t="shared" si="366"/>
        <v>0</v>
      </c>
      <c r="DH206" s="11">
        <f t="shared" si="266"/>
        <v>0</v>
      </c>
      <c r="DI206" s="240"/>
    </row>
    <row r="207" spans="2:113" x14ac:dyDescent="0.15">
      <c r="B207" s="10" t="s">
        <v>231</v>
      </c>
      <c r="C207" s="4" t="s">
        <v>970</v>
      </c>
      <c r="D207" s="11">
        <f t="shared" ref="D207:AI207" si="367">D$117*D93</f>
        <v>0</v>
      </c>
      <c r="E207" s="11">
        <f t="shared" si="367"/>
        <v>0</v>
      </c>
      <c r="F207" s="11">
        <f t="shared" si="367"/>
        <v>0</v>
      </c>
      <c r="G207" s="11">
        <f t="shared" si="367"/>
        <v>0</v>
      </c>
      <c r="H207" s="11">
        <f t="shared" si="367"/>
        <v>0</v>
      </c>
      <c r="I207" s="11">
        <f t="shared" si="367"/>
        <v>0</v>
      </c>
      <c r="J207" s="11">
        <f t="shared" si="367"/>
        <v>0</v>
      </c>
      <c r="K207" s="11">
        <f t="shared" si="367"/>
        <v>0</v>
      </c>
      <c r="L207" s="11">
        <f t="shared" si="367"/>
        <v>0</v>
      </c>
      <c r="M207" s="11">
        <f t="shared" si="367"/>
        <v>0</v>
      </c>
      <c r="N207" s="11">
        <f t="shared" si="367"/>
        <v>0</v>
      </c>
      <c r="O207" s="11">
        <f t="shared" si="367"/>
        <v>0</v>
      </c>
      <c r="P207" s="11">
        <f t="shared" si="367"/>
        <v>0</v>
      </c>
      <c r="Q207" s="11">
        <f t="shared" si="367"/>
        <v>0</v>
      </c>
      <c r="R207" s="11">
        <f t="shared" si="367"/>
        <v>0</v>
      </c>
      <c r="S207" s="11">
        <f t="shared" si="367"/>
        <v>0</v>
      </c>
      <c r="T207" s="11">
        <f t="shared" si="367"/>
        <v>0</v>
      </c>
      <c r="U207" s="11">
        <f t="shared" si="367"/>
        <v>0</v>
      </c>
      <c r="V207" s="11">
        <f t="shared" si="367"/>
        <v>0</v>
      </c>
      <c r="W207" s="11">
        <f t="shared" si="367"/>
        <v>0</v>
      </c>
      <c r="X207" s="11">
        <f t="shared" si="367"/>
        <v>0</v>
      </c>
      <c r="Y207" s="11">
        <f t="shared" si="367"/>
        <v>0</v>
      </c>
      <c r="Z207" s="11">
        <f t="shared" si="367"/>
        <v>0</v>
      </c>
      <c r="AA207" s="11">
        <f t="shared" si="367"/>
        <v>0</v>
      </c>
      <c r="AB207" s="11">
        <f t="shared" si="367"/>
        <v>0</v>
      </c>
      <c r="AC207" s="11">
        <f t="shared" si="367"/>
        <v>0</v>
      </c>
      <c r="AD207" s="11">
        <f t="shared" si="367"/>
        <v>0</v>
      </c>
      <c r="AE207" s="11">
        <f t="shared" si="367"/>
        <v>0</v>
      </c>
      <c r="AF207" s="11">
        <f t="shared" si="367"/>
        <v>0</v>
      </c>
      <c r="AG207" s="11">
        <f t="shared" si="367"/>
        <v>0</v>
      </c>
      <c r="AH207" s="11">
        <f t="shared" si="367"/>
        <v>0</v>
      </c>
      <c r="AI207" s="11">
        <f t="shared" si="367"/>
        <v>0</v>
      </c>
      <c r="AJ207" s="11">
        <f t="shared" ref="AJ207:BO207" si="368">AJ$117*AJ93</f>
        <v>0</v>
      </c>
      <c r="AK207" s="11">
        <f t="shared" si="368"/>
        <v>0</v>
      </c>
      <c r="AL207" s="11">
        <f t="shared" si="368"/>
        <v>0</v>
      </c>
      <c r="AM207" s="11">
        <f t="shared" si="368"/>
        <v>0</v>
      </c>
      <c r="AN207" s="11">
        <f t="shared" si="368"/>
        <v>0</v>
      </c>
      <c r="AO207" s="11">
        <f t="shared" si="368"/>
        <v>0</v>
      </c>
      <c r="AP207" s="11">
        <f t="shared" si="368"/>
        <v>0</v>
      </c>
      <c r="AQ207" s="11">
        <f t="shared" si="368"/>
        <v>0</v>
      </c>
      <c r="AR207" s="11">
        <f t="shared" si="368"/>
        <v>0</v>
      </c>
      <c r="AS207" s="11">
        <f t="shared" si="368"/>
        <v>0</v>
      </c>
      <c r="AT207" s="11">
        <f t="shared" si="368"/>
        <v>0</v>
      </c>
      <c r="AU207" s="11">
        <f t="shared" si="368"/>
        <v>0</v>
      </c>
      <c r="AV207" s="11">
        <f t="shared" si="368"/>
        <v>0</v>
      </c>
      <c r="AW207" s="11">
        <f t="shared" si="368"/>
        <v>0</v>
      </c>
      <c r="AX207" s="11">
        <f t="shared" si="368"/>
        <v>0</v>
      </c>
      <c r="AY207" s="11">
        <f t="shared" si="368"/>
        <v>0</v>
      </c>
      <c r="AZ207" s="11">
        <f t="shared" si="368"/>
        <v>0</v>
      </c>
      <c r="BA207" s="11">
        <f t="shared" si="368"/>
        <v>0</v>
      </c>
      <c r="BB207" s="11">
        <f t="shared" si="368"/>
        <v>0</v>
      </c>
      <c r="BC207" s="11">
        <f t="shared" si="368"/>
        <v>0</v>
      </c>
      <c r="BD207" s="11">
        <f t="shared" si="368"/>
        <v>0</v>
      </c>
      <c r="BE207" s="11">
        <f t="shared" si="368"/>
        <v>0</v>
      </c>
      <c r="BF207" s="11">
        <f t="shared" si="368"/>
        <v>0</v>
      </c>
      <c r="BG207" s="11">
        <f t="shared" si="368"/>
        <v>0</v>
      </c>
      <c r="BH207" s="11">
        <f t="shared" si="368"/>
        <v>0</v>
      </c>
      <c r="BI207" s="11">
        <f t="shared" si="368"/>
        <v>0</v>
      </c>
      <c r="BJ207" s="11">
        <f t="shared" si="368"/>
        <v>0</v>
      </c>
      <c r="BK207" s="11">
        <f t="shared" si="368"/>
        <v>0</v>
      </c>
      <c r="BL207" s="11">
        <f t="shared" si="368"/>
        <v>0</v>
      </c>
      <c r="BM207" s="11">
        <f t="shared" si="368"/>
        <v>0</v>
      </c>
      <c r="BN207" s="11">
        <f t="shared" si="368"/>
        <v>0</v>
      </c>
      <c r="BO207" s="11">
        <f t="shared" si="368"/>
        <v>0</v>
      </c>
      <c r="BP207" s="11">
        <f t="shared" ref="BP207:CU207" si="369">BP$117*BP93</f>
        <v>0</v>
      </c>
      <c r="BQ207" s="11">
        <f t="shared" si="369"/>
        <v>0</v>
      </c>
      <c r="BR207" s="11">
        <f t="shared" si="369"/>
        <v>0</v>
      </c>
      <c r="BS207" s="11">
        <f t="shared" si="369"/>
        <v>0</v>
      </c>
      <c r="BT207" s="11">
        <f t="shared" si="369"/>
        <v>0</v>
      </c>
      <c r="BU207" s="11">
        <f t="shared" si="369"/>
        <v>0</v>
      </c>
      <c r="BV207" s="11">
        <f t="shared" si="369"/>
        <v>0</v>
      </c>
      <c r="BW207" s="11">
        <f t="shared" si="369"/>
        <v>0</v>
      </c>
      <c r="BX207" s="11">
        <f t="shared" si="369"/>
        <v>0</v>
      </c>
      <c r="BY207" s="11">
        <f t="shared" si="369"/>
        <v>0</v>
      </c>
      <c r="BZ207" s="11">
        <f t="shared" si="369"/>
        <v>0</v>
      </c>
      <c r="CA207" s="11">
        <f t="shared" si="369"/>
        <v>0</v>
      </c>
      <c r="CB207" s="11">
        <f t="shared" si="369"/>
        <v>0</v>
      </c>
      <c r="CC207" s="11">
        <f t="shared" si="369"/>
        <v>0</v>
      </c>
      <c r="CD207" s="11">
        <f t="shared" si="369"/>
        <v>0</v>
      </c>
      <c r="CE207" s="11">
        <f t="shared" si="369"/>
        <v>0</v>
      </c>
      <c r="CF207" s="11">
        <f t="shared" si="369"/>
        <v>0</v>
      </c>
      <c r="CG207" s="11">
        <f t="shared" si="369"/>
        <v>0</v>
      </c>
      <c r="CH207" s="11">
        <f t="shared" si="369"/>
        <v>0</v>
      </c>
      <c r="CI207" s="11">
        <f t="shared" si="369"/>
        <v>0</v>
      </c>
      <c r="CJ207" s="11">
        <f t="shared" si="369"/>
        <v>0</v>
      </c>
      <c r="CK207" s="11">
        <f t="shared" si="369"/>
        <v>0</v>
      </c>
      <c r="CL207" s="11">
        <f t="shared" si="369"/>
        <v>0</v>
      </c>
      <c r="CM207" s="11">
        <f t="shared" si="369"/>
        <v>0</v>
      </c>
      <c r="CN207" s="11">
        <f t="shared" si="369"/>
        <v>0</v>
      </c>
      <c r="CO207" s="11">
        <f t="shared" si="369"/>
        <v>0</v>
      </c>
      <c r="CP207" s="11">
        <f t="shared" si="369"/>
        <v>0</v>
      </c>
      <c r="CQ207" s="11">
        <f t="shared" si="369"/>
        <v>0</v>
      </c>
      <c r="CR207" s="11">
        <f t="shared" si="369"/>
        <v>0</v>
      </c>
      <c r="CS207" s="11">
        <f t="shared" si="369"/>
        <v>0</v>
      </c>
      <c r="CT207" s="11">
        <f t="shared" si="369"/>
        <v>0</v>
      </c>
      <c r="CU207" s="11">
        <f t="shared" si="369"/>
        <v>0</v>
      </c>
      <c r="CV207" s="11">
        <f t="shared" ref="CV207:DG207" si="370">CV$117*CV93</f>
        <v>0</v>
      </c>
      <c r="CW207" s="11">
        <f t="shared" si="370"/>
        <v>0</v>
      </c>
      <c r="CX207" s="11">
        <f t="shared" si="370"/>
        <v>0</v>
      </c>
      <c r="CY207" s="11">
        <f t="shared" si="370"/>
        <v>0</v>
      </c>
      <c r="CZ207" s="11">
        <f t="shared" si="370"/>
        <v>0</v>
      </c>
      <c r="DA207" s="11">
        <f t="shared" si="370"/>
        <v>0</v>
      </c>
      <c r="DB207" s="11">
        <f t="shared" si="370"/>
        <v>0</v>
      </c>
      <c r="DC207" s="11">
        <f t="shared" si="370"/>
        <v>0</v>
      </c>
      <c r="DD207" s="11">
        <f t="shared" si="370"/>
        <v>0</v>
      </c>
      <c r="DE207" s="11">
        <f t="shared" si="370"/>
        <v>0</v>
      </c>
      <c r="DF207" s="11">
        <f t="shared" si="370"/>
        <v>0</v>
      </c>
      <c r="DG207" s="11">
        <f t="shared" si="370"/>
        <v>0</v>
      </c>
      <c r="DH207" s="11">
        <f t="shared" si="266"/>
        <v>0</v>
      </c>
      <c r="DI207" s="240"/>
    </row>
    <row r="208" spans="2:113" x14ac:dyDescent="0.15">
      <c r="B208" s="12" t="s">
        <v>232</v>
      </c>
      <c r="C208" s="357" t="s">
        <v>971</v>
      </c>
      <c r="D208" s="13">
        <f t="shared" ref="D208:AI208" si="371">D$117*D94</f>
        <v>0</v>
      </c>
      <c r="E208" s="13">
        <f t="shared" si="371"/>
        <v>0</v>
      </c>
      <c r="F208" s="13">
        <f t="shared" si="371"/>
        <v>0</v>
      </c>
      <c r="G208" s="13">
        <f t="shared" si="371"/>
        <v>0</v>
      </c>
      <c r="H208" s="13">
        <f t="shared" si="371"/>
        <v>0</v>
      </c>
      <c r="I208" s="13">
        <f t="shared" si="371"/>
        <v>0</v>
      </c>
      <c r="J208" s="13">
        <f t="shared" si="371"/>
        <v>0</v>
      </c>
      <c r="K208" s="13">
        <f t="shared" si="371"/>
        <v>0</v>
      </c>
      <c r="L208" s="13">
        <f t="shared" si="371"/>
        <v>0</v>
      </c>
      <c r="M208" s="13">
        <f t="shared" si="371"/>
        <v>0</v>
      </c>
      <c r="N208" s="13">
        <f t="shared" si="371"/>
        <v>0</v>
      </c>
      <c r="O208" s="13">
        <f t="shared" si="371"/>
        <v>0</v>
      </c>
      <c r="P208" s="13">
        <f t="shared" si="371"/>
        <v>0</v>
      </c>
      <c r="Q208" s="13">
        <f t="shared" si="371"/>
        <v>0</v>
      </c>
      <c r="R208" s="13">
        <f t="shared" si="371"/>
        <v>0</v>
      </c>
      <c r="S208" s="13">
        <f t="shared" si="371"/>
        <v>0</v>
      </c>
      <c r="T208" s="13">
        <f t="shared" si="371"/>
        <v>0</v>
      </c>
      <c r="U208" s="13">
        <f t="shared" si="371"/>
        <v>0</v>
      </c>
      <c r="V208" s="13">
        <f t="shared" si="371"/>
        <v>0</v>
      </c>
      <c r="W208" s="13">
        <f t="shared" si="371"/>
        <v>0</v>
      </c>
      <c r="X208" s="13">
        <f t="shared" si="371"/>
        <v>0</v>
      </c>
      <c r="Y208" s="13">
        <f t="shared" si="371"/>
        <v>0</v>
      </c>
      <c r="Z208" s="13">
        <f t="shared" si="371"/>
        <v>0</v>
      </c>
      <c r="AA208" s="13">
        <f t="shared" si="371"/>
        <v>0</v>
      </c>
      <c r="AB208" s="13">
        <f t="shared" si="371"/>
        <v>0</v>
      </c>
      <c r="AC208" s="13">
        <f t="shared" si="371"/>
        <v>0</v>
      </c>
      <c r="AD208" s="13">
        <f t="shared" si="371"/>
        <v>0</v>
      </c>
      <c r="AE208" s="13">
        <f t="shared" si="371"/>
        <v>0</v>
      </c>
      <c r="AF208" s="13">
        <f t="shared" si="371"/>
        <v>0</v>
      </c>
      <c r="AG208" s="13">
        <f t="shared" si="371"/>
        <v>0</v>
      </c>
      <c r="AH208" s="13">
        <f t="shared" si="371"/>
        <v>0</v>
      </c>
      <c r="AI208" s="13">
        <f t="shared" si="371"/>
        <v>0</v>
      </c>
      <c r="AJ208" s="13">
        <f t="shared" ref="AJ208:BO208" si="372">AJ$117*AJ94</f>
        <v>0</v>
      </c>
      <c r="AK208" s="13">
        <f t="shared" si="372"/>
        <v>0</v>
      </c>
      <c r="AL208" s="13">
        <f t="shared" si="372"/>
        <v>0</v>
      </c>
      <c r="AM208" s="13">
        <f t="shared" si="372"/>
        <v>0</v>
      </c>
      <c r="AN208" s="13">
        <f t="shared" si="372"/>
        <v>0</v>
      </c>
      <c r="AO208" s="13">
        <f t="shared" si="372"/>
        <v>0</v>
      </c>
      <c r="AP208" s="13">
        <f t="shared" si="372"/>
        <v>0</v>
      </c>
      <c r="AQ208" s="13">
        <f t="shared" si="372"/>
        <v>0</v>
      </c>
      <c r="AR208" s="13">
        <f t="shared" si="372"/>
        <v>0</v>
      </c>
      <c r="AS208" s="13">
        <f t="shared" si="372"/>
        <v>0</v>
      </c>
      <c r="AT208" s="13">
        <f t="shared" si="372"/>
        <v>0</v>
      </c>
      <c r="AU208" s="13">
        <f t="shared" si="372"/>
        <v>0</v>
      </c>
      <c r="AV208" s="13">
        <f t="shared" si="372"/>
        <v>0</v>
      </c>
      <c r="AW208" s="13">
        <f t="shared" si="372"/>
        <v>0</v>
      </c>
      <c r="AX208" s="13">
        <f t="shared" si="372"/>
        <v>0</v>
      </c>
      <c r="AY208" s="13">
        <f t="shared" si="372"/>
        <v>0</v>
      </c>
      <c r="AZ208" s="13">
        <f t="shared" si="372"/>
        <v>0</v>
      </c>
      <c r="BA208" s="13">
        <f t="shared" si="372"/>
        <v>0</v>
      </c>
      <c r="BB208" s="13">
        <f t="shared" si="372"/>
        <v>0</v>
      </c>
      <c r="BC208" s="13">
        <f t="shared" si="372"/>
        <v>0</v>
      </c>
      <c r="BD208" s="13">
        <f t="shared" si="372"/>
        <v>0</v>
      </c>
      <c r="BE208" s="13">
        <f t="shared" si="372"/>
        <v>0</v>
      </c>
      <c r="BF208" s="13">
        <f t="shared" si="372"/>
        <v>0</v>
      </c>
      <c r="BG208" s="13">
        <f t="shared" si="372"/>
        <v>0</v>
      </c>
      <c r="BH208" s="13">
        <f t="shared" si="372"/>
        <v>0</v>
      </c>
      <c r="BI208" s="13">
        <f t="shared" si="372"/>
        <v>0</v>
      </c>
      <c r="BJ208" s="13">
        <f t="shared" si="372"/>
        <v>0</v>
      </c>
      <c r="BK208" s="13">
        <f t="shared" si="372"/>
        <v>0</v>
      </c>
      <c r="BL208" s="13">
        <f t="shared" si="372"/>
        <v>0</v>
      </c>
      <c r="BM208" s="13">
        <f t="shared" si="372"/>
        <v>0</v>
      </c>
      <c r="BN208" s="13">
        <f t="shared" si="372"/>
        <v>0</v>
      </c>
      <c r="BO208" s="13">
        <f t="shared" si="372"/>
        <v>0</v>
      </c>
      <c r="BP208" s="13">
        <f t="shared" ref="BP208:CU208" si="373">BP$117*BP94</f>
        <v>0</v>
      </c>
      <c r="BQ208" s="13">
        <f t="shared" si="373"/>
        <v>0</v>
      </c>
      <c r="BR208" s="13">
        <f t="shared" si="373"/>
        <v>0</v>
      </c>
      <c r="BS208" s="13">
        <f t="shared" si="373"/>
        <v>0</v>
      </c>
      <c r="BT208" s="13">
        <f t="shared" si="373"/>
        <v>0</v>
      </c>
      <c r="BU208" s="13">
        <f t="shared" si="373"/>
        <v>0</v>
      </c>
      <c r="BV208" s="13">
        <f t="shared" si="373"/>
        <v>0</v>
      </c>
      <c r="BW208" s="13">
        <f t="shared" si="373"/>
        <v>0</v>
      </c>
      <c r="BX208" s="13">
        <f t="shared" si="373"/>
        <v>0</v>
      </c>
      <c r="BY208" s="13">
        <f t="shared" si="373"/>
        <v>0</v>
      </c>
      <c r="BZ208" s="13">
        <f t="shared" si="373"/>
        <v>0</v>
      </c>
      <c r="CA208" s="13">
        <f t="shared" si="373"/>
        <v>0</v>
      </c>
      <c r="CB208" s="13">
        <f t="shared" si="373"/>
        <v>0</v>
      </c>
      <c r="CC208" s="13">
        <f t="shared" si="373"/>
        <v>0</v>
      </c>
      <c r="CD208" s="13">
        <f t="shared" si="373"/>
        <v>0</v>
      </c>
      <c r="CE208" s="13">
        <f t="shared" si="373"/>
        <v>0</v>
      </c>
      <c r="CF208" s="13">
        <f t="shared" si="373"/>
        <v>0</v>
      </c>
      <c r="CG208" s="13">
        <f t="shared" si="373"/>
        <v>0</v>
      </c>
      <c r="CH208" s="13">
        <f t="shared" si="373"/>
        <v>0</v>
      </c>
      <c r="CI208" s="13">
        <f t="shared" si="373"/>
        <v>0</v>
      </c>
      <c r="CJ208" s="13">
        <f t="shared" si="373"/>
        <v>0</v>
      </c>
      <c r="CK208" s="13">
        <f t="shared" si="373"/>
        <v>0</v>
      </c>
      <c r="CL208" s="13">
        <f t="shared" si="373"/>
        <v>0</v>
      </c>
      <c r="CM208" s="13">
        <f t="shared" si="373"/>
        <v>0</v>
      </c>
      <c r="CN208" s="13">
        <f t="shared" si="373"/>
        <v>0</v>
      </c>
      <c r="CO208" s="13">
        <f t="shared" si="373"/>
        <v>0</v>
      </c>
      <c r="CP208" s="13">
        <f t="shared" si="373"/>
        <v>0</v>
      </c>
      <c r="CQ208" s="13">
        <f t="shared" si="373"/>
        <v>0</v>
      </c>
      <c r="CR208" s="13">
        <f t="shared" si="373"/>
        <v>0</v>
      </c>
      <c r="CS208" s="13">
        <f t="shared" si="373"/>
        <v>0</v>
      </c>
      <c r="CT208" s="13">
        <f t="shared" si="373"/>
        <v>0</v>
      </c>
      <c r="CU208" s="13">
        <f t="shared" si="373"/>
        <v>0</v>
      </c>
      <c r="CV208" s="13">
        <f t="shared" ref="CV208:DG208" si="374">CV$117*CV94</f>
        <v>0</v>
      </c>
      <c r="CW208" s="13">
        <f t="shared" si="374"/>
        <v>0</v>
      </c>
      <c r="CX208" s="13">
        <f t="shared" si="374"/>
        <v>0</v>
      </c>
      <c r="CY208" s="13">
        <f t="shared" si="374"/>
        <v>0</v>
      </c>
      <c r="CZ208" s="13">
        <f t="shared" si="374"/>
        <v>0</v>
      </c>
      <c r="DA208" s="13">
        <f t="shared" si="374"/>
        <v>0</v>
      </c>
      <c r="DB208" s="13">
        <f t="shared" si="374"/>
        <v>0</v>
      </c>
      <c r="DC208" s="13">
        <f t="shared" si="374"/>
        <v>0</v>
      </c>
      <c r="DD208" s="13">
        <f t="shared" si="374"/>
        <v>0</v>
      </c>
      <c r="DE208" s="13">
        <f t="shared" si="374"/>
        <v>0</v>
      </c>
      <c r="DF208" s="13">
        <f t="shared" si="374"/>
        <v>0</v>
      </c>
      <c r="DG208" s="13">
        <f t="shared" si="374"/>
        <v>0</v>
      </c>
      <c r="DH208" s="13">
        <f t="shared" si="266"/>
        <v>0</v>
      </c>
      <c r="DI208" s="240"/>
    </row>
    <row r="209" spans="2:113" x14ac:dyDescent="0.15">
      <c r="B209" s="10" t="s">
        <v>233</v>
      </c>
      <c r="C209" s="4" t="s">
        <v>972</v>
      </c>
      <c r="D209" s="11">
        <f t="shared" ref="D209:AI209" si="375">D$117*D95</f>
        <v>0</v>
      </c>
      <c r="E209" s="11">
        <f t="shared" si="375"/>
        <v>0</v>
      </c>
      <c r="F209" s="11">
        <f t="shared" si="375"/>
        <v>0</v>
      </c>
      <c r="G209" s="11">
        <f t="shared" si="375"/>
        <v>0</v>
      </c>
      <c r="H209" s="11">
        <f t="shared" si="375"/>
        <v>0</v>
      </c>
      <c r="I209" s="11">
        <f t="shared" si="375"/>
        <v>0</v>
      </c>
      <c r="J209" s="11">
        <f t="shared" si="375"/>
        <v>0</v>
      </c>
      <c r="K209" s="11">
        <f t="shared" si="375"/>
        <v>0</v>
      </c>
      <c r="L209" s="11">
        <f t="shared" si="375"/>
        <v>0</v>
      </c>
      <c r="M209" s="11">
        <f t="shared" si="375"/>
        <v>0</v>
      </c>
      <c r="N209" s="11">
        <f t="shared" si="375"/>
        <v>0</v>
      </c>
      <c r="O209" s="11">
        <f t="shared" si="375"/>
        <v>0</v>
      </c>
      <c r="P209" s="11">
        <f t="shared" si="375"/>
        <v>0</v>
      </c>
      <c r="Q209" s="11">
        <f t="shared" si="375"/>
        <v>0</v>
      </c>
      <c r="R209" s="11">
        <f t="shared" si="375"/>
        <v>0</v>
      </c>
      <c r="S209" s="11">
        <f t="shared" si="375"/>
        <v>0</v>
      </c>
      <c r="T209" s="11">
        <f t="shared" si="375"/>
        <v>0</v>
      </c>
      <c r="U209" s="11">
        <f t="shared" si="375"/>
        <v>0</v>
      </c>
      <c r="V209" s="11">
        <f t="shared" si="375"/>
        <v>0</v>
      </c>
      <c r="W209" s="11">
        <f t="shared" si="375"/>
        <v>0</v>
      </c>
      <c r="X209" s="11">
        <f t="shared" si="375"/>
        <v>0</v>
      </c>
      <c r="Y209" s="11">
        <f t="shared" si="375"/>
        <v>0</v>
      </c>
      <c r="Z209" s="11">
        <f t="shared" si="375"/>
        <v>0</v>
      </c>
      <c r="AA209" s="11">
        <f t="shared" si="375"/>
        <v>0</v>
      </c>
      <c r="AB209" s="11">
        <f t="shared" si="375"/>
        <v>0</v>
      </c>
      <c r="AC209" s="11">
        <f t="shared" si="375"/>
        <v>0</v>
      </c>
      <c r="AD209" s="11">
        <f t="shared" si="375"/>
        <v>0</v>
      </c>
      <c r="AE209" s="11">
        <f t="shared" si="375"/>
        <v>0</v>
      </c>
      <c r="AF209" s="11">
        <f t="shared" si="375"/>
        <v>0</v>
      </c>
      <c r="AG209" s="11">
        <f t="shared" si="375"/>
        <v>0</v>
      </c>
      <c r="AH209" s="11">
        <f t="shared" si="375"/>
        <v>0</v>
      </c>
      <c r="AI209" s="11">
        <f t="shared" si="375"/>
        <v>0</v>
      </c>
      <c r="AJ209" s="11">
        <f t="shared" ref="AJ209:BO209" si="376">AJ$117*AJ95</f>
        <v>0</v>
      </c>
      <c r="AK209" s="11">
        <f t="shared" si="376"/>
        <v>0</v>
      </c>
      <c r="AL209" s="11">
        <f t="shared" si="376"/>
        <v>0</v>
      </c>
      <c r="AM209" s="11">
        <f t="shared" si="376"/>
        <v>0</v>
      </c>
      <c r="AN209" s="11">
        <f t="shared" si="376"/>
        <v>0</v>
      </c>
      <c r="AO209" s="11">
        <f t="shared" si="376"/>
        <v>0</v>
      </c>
      <c r="AP209" s="11">
        <f t="shared" si="376"/>
        <v>0</v>
      </c>
      <c r="AQ209" s="11">
        <f t="shared" si="376"/>
        <v>0</v>
      </c>
      <c r="AR209" s="11">
        <f t="shared" si="376"/>
        <v>0</v>
      </c>
      <c r="AS209" s="11">
        <f t="shared" si="376"/>
        <v>0</v>
      </c>
      <c r="AT209" s="11">
        <f t="shared" si="376"/>
        <v>0</v>
      </c>
      <c r="AU209" s="11">
        <f t="shared" si="376"/>
        <v>0</v>
      </c>
      <c r="AV209" s="11">
        <f t="shared" si="376"/>
        <v>0</v>
      </c>
      <c r="AW209" s="11">
        <f t="shared" si="376"/>
        <v>0</v>
      </c>
      <c r="AX209" s="11">
        <f t="shared" si="376"/>
        <v>0</v>
      </c>
      <c r="AY209" s="11">
        <f t="shared" si="376"/>
        <v>0</v>
      </c>
      <c r="AZ209" s="11">
        <f t="shared" si="376"/>
        <v>0</v>
      </c>
      <c r="BA209" s="11">
        <f t="shared" si="376"/>
        <v>0</v>
      </c>
      <c r="BB209" s="11">
        <f t="shared" si="376"/>
        <v>0</v>
      </c>
      <c r="BC209" s="11">
        <f t="shared" si="376"/>
        <v>0</v>
      </c>
      <c r="BD209" s="11">
        <f t="shared" si="376"/>
        <v>0</v>
      </c>
      <c r="BE209" s="11">
        <f t="shared" si="376"/>
        <v>0</v>
      </c>
      <c r="BF209" s="11">
        <f t="shared" si="376"/>
        <v>0</v>
      </c>
      <c r="BG209" s="11">
        <f t="shared" si="376"/>
        <v>0</v>
      </c>
      <c r="BH209" s="11">
        <f t="shared" si="376"/>
        <v>0</v>
      </c>
      <c r="BI209" s="11">
        <f t="shared" si="376"/>
        <v>0</v>
      </c>
      <c r="BJ209" s="11">
        <f t="shared" si="376"/>
        <v>0</v>
      </c>
      <c r="BK209" s="11">
        <f t="shared" si="376"/>
        <v>0</v>
      </c>
      <c r="BL209" s="11">
        <f t="shared" si="376"/>
        <v>0</v>
      </c>
      <c r="BM209" s="11">
        <f t="shared" si="376"/>
        <v>0</v>
      </c>
      <c r="BN209" s="11">
        <f t="shared" si="376"/>
        <v>0</v>
      </c>
      <c r="BO209" s="11">
        <f t="shared" si="376"/>
        <v>0</v>
      </c>
      <c r="BP209" s="11">
        <f t="shared" ref="BP209:CU209" si="377">BP$117*BP95</f>
        <v>0</v>
      </c>
      <c r="BQ209" s="11">
        <f t="shared" si="377"/>
        <v>0</v>
      </c>
      <c r="BR209" s="11">
        <f t="shared" si="377"/>
        <v>0</v>
      </c>
      <c r="BS209" s="11">
        <f t="shared" si="377"/>
        <v>0</v>
      </c>
      <c r="BT209" s="11">
        <f t="shared" si="377"/>
        <v>0</v>
      </c>
      <c r="BU209" s="11">
        <f t="shared" si="377"/>
        <v>0</v>
      </c>
      <c r="BV209" s="11">
        <f t="shared" si="377"/>
        <v>0</v>
      </c>
      <c r="BW209" s="11">
        <f t="shared" si="377"/>
        <v>0</v>
      </c>
      <c r="BX209" s="11">
        <f t="shared" si="377"/>
        <v>0</v>
      </c>
      <c r="BY209" s="11">
        <f t="shared" si="377"/>
        <v>0</v>
      </c>
      <c r="BZ209" s="11">
        <f t="shared" si="377"/>
        <v>0</v>
      </c>
      <c r="CA209" s="11">
        <f t="shared" si="377"/>
        <v>0</v>
      </c>
      <c r="CB209" s="11">
        <f t="shared" si="377"/>
        <v>0</v>
      </c>
      <c r="CC209" s="11">
        <f t="shared" si="377"/>
        <v>0</v>
      </c>
      <c r="CD209" s="11">
        <f t="shared" si="377"/>
        <v>0</v>
      </c>
      <c r="CE209" s="11">
        <f t="shared" si="377"/>
        <v>0</v>
      </c>
      <c r="CF209" s="11">
        <f t="shared" si="377"/>
        <v>0</v>
      </c>
      <c r="CG209" s="11">
        <f t="shared" si="377"/>
        <v>0</v>
      </c>
      <c r="CH209" s="11">
        <f t="shared" si="377"/>
        <v>0</v>
      </c>
      <c r="CI209" s="11">
        <f t="shared" si="377"/>
        <v>0</v>
      </c>
      <c r="CJ209" s="11">
        <f t="shared" si="377"/>
        <v>0</v>
      </c>
      <c r="CK209" s="11">
        <f t="shared" si="377"/>
        <v>0</v>
      </c>
      <c r="CL209" s="11">
        <f t="shared" si="377"/>
        <v>0</v>
      </c>
      <c r="CM209" s="11">
        <f t="shared" si="377"/>
        <v>0</v>
      </c>
      <c r="CN209" s="11">
        <f t="shared" si="377"/>
        <v>0</v>
      </c>
      <c r="CO209" s="11">
        <f t="shared" si="377"/>
        <v>0</v>
      </c>
      <c r="CP209" s="11">
        <f t="shared" si="377"/>
        <v>0</v>
      </c>
      <c r="CQ209" s="11">
        <f t="shared" si="377"/>
        <v>0</v>
      </c>
      <c r="CR209" s="11">
        <f t="shared" si="377"/>
        <v>0</v>
      </c>
      <c r="CS209" s="11">
        <f t="shared" si="377"/>
        <v>0</v>
      </c>
      <c r="CT209" s="11">
        <f t="shared" si="377"/>
        <v>0</v>
      </c>
      <c r="CU209" s="11">
        <f t="shared" si="377"/>
        <v>0</v>
      </c>
      <c r="CV209" s="11">
        <f t="shared" ref="CV209:DG209" si="378">CV$117*CV95</f>
        <v>0</v>
      </c>
      <c r="CW209" s="11">
        <f t="shared" si="378"/>
        <v>0</v>
      </c>
      <c r="CX209" s="11">
        <f t="shared" si="378"/>
        <v>0</v>
      </c>
      <c r="CY209" s="11">
        <f t="shared" si="378"/>
        <v>0</v>
      </c>
      <c r="CZ209" s="11">
        <f t="shared" si="378"/>
        <v>0</v>
      </c>
      <c r="DA209" s="11">
        <f t="shared" si="378"/>
        <v>0</v>
      </c>
      <c r="DB209" s="11">
        <f t="shared" si="378"/>
        <v>0</v>
      </c>
      <c r="DC209" s="11">
        <f t="shared" si="378"/>
        <v>0</v>
      </c>
      <c r="DD209" s="11">
        <f t="shared" si="378"/>
        <v>0</v>
      </c>
      <c r="DE209" s="11">
        <f t="shared" si="378"/>
        <v>0</v>
      </c>
      <c r="DF209" s="11">
        <f t="shared" si="378"/>
        <v>0</v>
      </c>
      <c r="DG209" s="11">
        <f t="shared" si="378"/>
        <v>0</v>
      </c>
      <c r="DH209" s="11">
        <f t="shared" si="266"/>
        <v>0</v>
      </c>
      <c r="DI209" s="240"/>
    </row>
    <row r="210" spans="2:113" x14ac:dyDescent="0.15">
      <c r="B210" s="10" t="s">
        <v>234</v>
      </c>
      <c r="C210" s="4" t="s">
        <v>973</v>
      </c>
      <c r="D210" s="11">
        <f t="shared" ref="D210:AI210" si="379">D$117*D96</f>
        <v>0</v>
      </c>
      <c r="E210" s="11">
        <f t="shared" si="379"/>
        <v>0</v>
      </c>
      <c r="F210" s="11">
        <f t="shared" si="379"/>
        <v>0</v>
      </c>
      <c r="G210" s="11">
        <f t="shared" si="379"/>
        <v>0</v>
      </c>
      <c r="H210" s="11">
        <f t="shared" si="379"/>
        <v>0</v>
      </c>
      <c r="I210" s="11">
        <f t="shared" si="379"/>
        <v>0</v>
      </c>
      <c r="J210" s="11">
        <f t="shared" si="379"/>
        <v>0</v>
      </c>
      <c r="K210" s="11">
        <f t="shared" si="379"/>
        <v>0</v>
      </c>
      <c r="L210" s="11">
        <f t="shared" si="379"/>
        <v>0</v>
      </c>
      <c r="M210" s="11">
        <f t="shared" si="379"/>
        <v>0</v>
      </c>
      <c r="N210" s="11">
        <f t="shared" si="379"/>
        <v>0</v>
      </c>
      <c r="O210" s="11">
        <f t="shared" si="379"/>
        <v>0</v>
      </c>
      <c r="P210" s="11">
        <f t="shared" si="379"/>
        <v>0</v>
      </c>
      <c r="Q210" s="11">
        <f t="shared" si="379"/>
        <v>0</v>
      </c>
      <c r="R210" s="11">
        <f t="shared" si="379"/>
        <v>0</v>
      </c>
      <c r="S210" s="11">
        <f t="shared" si="379"/>
        <v>0</v>
      </c>
      <c r="T210" s="11">
        <f t="shared" si="379"/>
        <v>0</v>
      </c>
      <c r="U210" s="11">
        <f t="shared" si="379"/>
        <v>0</v>
      </c>
      <c r="V210" s="11">
        <f t="shared" si="379"/>
        <v>0</v>
      </c>
      <c r="W210" s="11">
        <f t="shared" si="379"/>
        <v>0</v>
      </c>
      <c r="X210" s="11">
        <f t="shared" si="379"/>
        <v>0</v>
      </c>
      <c r="Y210" s="11">
        <f t="shared" si="379"/>
        <v>0</v>
      </c>
      <c r="Z210" s="11">
        <f t="shared" si="379"/>
        <v>0</v>
      </c>
      <c r="AA210" s="11">
        <f t="shared" si="379"/>
        <v>0</v>
      </c>
      <c r="AB210" s="11">
        <f t="shared" si="379"/>
        <v>0</v>
      </c>
      <c r="AC210" s="11">
        <f t="shared" si="379"/>
        <v>0</v>
      </c>
      <c r="AD210" s="11">
        <f t="shared" si="379"/>
        <v>0</v>
      </c>
      <c r="AE210" s="11">
        <f t="shared" si="379"/>
        <v>0</v>
      </c>
      <c r="AF210" s="11">
        <f t="shared" si="379"/>
        <v>0</v>
      </c>
      <c r="AG210" s="11">
        <f t="shared" si="379"/>
        <v>0</v>
      </c>
      <c r="AH210" s="11">
        <f t="shared" si="379"/>
        <v>0</v>
      </c>
      <c r="AI210" s="11">
        <f t="shared" si="379"/>
        <v>0</v>
      </c>
      <c r="AJ210" s="11">
        <f t="shared" ref="AJ210:BO210" si="380">AJ$117*AJ96</f>
        <v>0</v>
      </c>
      <c r="AK210" s="11">
        <f t="shared" si="380"/>
        <v>0</v>
      </c>
      <c r="AL210" s="11">
        <f t="shared" si="380"/>
        <v>0</v>
      </c>
      <c r="AM210" s="11">
        <f t="shared" si="380"/>
        <v>0</v>
      </c>
      <c r="AN210" s="11">
        <f t="shared" si="380"/>
        <v>0</v>
      </c>
      <c r="AO210" s="11">
        <f t="shared" si="380"/>
        <v>0</v>
      </c>
      <c r="AP210" s="11">
        <f t="shared" si="380"/>
        <v>0</v>
      </c>
      <c r="AQ210" s="11">
        <f t="shared" si="380"/>
        <v>0</v>
      </c>
      <c r="AR210" s="11">
        <f t="shared" si="380"/>
        <v>0</v>
      </c>
      <c r="AS210" s="11">
        <f t="shared" si="380"/>
        <v>0</v>
      </c>
      <c r="AT210" s="11">
        <f t="shared" si="380"/>
        <v>0</v>
      </c>
      <c r="AU210" s="11">
        <f t="shared" si="380"/>
        <v>0</v>
      </c>
      <c r="AV210" s="11">
        <f t="shared" si="380"/>
        <v>0</v>
      </c>
      <c r="AW210" s="11">
        <f t="shared" si="380"/>
        <v>0</v>
      </c>
      <c r="AX210" s="11">
        <f t="shared" si="380"/>
        <v>0</v>
      </c>
      <c r="AY210" s="11">
        <f t="shared" si="380"/>
        <v>0</v>
      </c>
      <c r="AZ210" s="11">
        <f t="shared" si="380"/>
        <v>0</v>
      </c>
      <c r="BA210" s="11">
        <f t="shared" si="380"/>
        <v>0</v>
      </c>
      <c r="BB210" s="11">
        <f t="shared" si="380"/>
        <v>0</v>
      </c>
      <c r="BC210" s="11">
        <f t="shared" si="380"/>
        <v>0</v>
      </c>
      <c r="BD210" s="11">
        <f t="shared" si="380"/>
        <v>0</v>
      </c>
      <c r="BE210" s="11">
        <f t="shared" si="380"/>
        <v>0</v>
      </c>
      <c r="BF210" s="11">
        <f t="shared" si="380"/>
        <v>0</v>
      </c>
      <c r="BG210" s="11">
        <f t="shared" si="380"/>
        <v>0</v>
      </c>
      <c r="BH210" s="11">
        <f t="shared" si="380"/>
        <v>0</v>
      </c>
      <c r="BI210" s="11">
        <f t="shared" si="380"/>
        <v>0</v>
      </c>
      <c r="BJ210" s="11">
        <f t="shared" si="380"/>
        <v>0</v>
      </c>
      <c r="BK210" s="11">
        <f t="shared" si="380"/>
        <v>0</v>
      </c>
      <c r="BL210" s="11">
        <f t="shared" si="380"/>
        <v>0</v>
      </c>
      <c r="BM210" s="11">
        <f t="shared" si="380"/>
        <v>0</v>
      </c>
      <c r="BN210" s="11">
        <f t="shared" si="380"/>
        <v>0</v>
      </c>
      <c r="BO210" s="11">
        <f t="shared" si="380"/>
        <v>0</v>
      </c>
      <c r="BP210" s="11">
        <f t="shared" ref="BP210:CU210" si="381">BP$117*BP96</f>
        <v>0</v>
      </c>
      <c r="BQ210" s="11">
        <f t="shared" si="381"/>
        <v>0</v>
      </c>
      <c r="BR210" s="11">
        <f t="shared" si="381"/>
        <v>0</v>
      </c>
      <c r="BS210" s="11">
        <f t="shared" si="381"/>
        <v>0</v>
      </c>
      <c r="BT210" s="11">
        <f t="shared" si="381"/>
        <v>0</v>
      </c>
      <c r="BU210" s="11">
        <f t="shared" si="381"/>
        <v>0</v>
      </c>
      <c r="BV210" s="11">
        <f t="shared" si="381"/>
        <v>0</v>
      </c>
      <c r="BW210" s="11">
        <f t="shared" si="381"/>
        <v>0</v>
      </c>
      <c r="BX210" s="11">
        <f t="shared" si="381"/>
        <v>0</v>
      </c>
      <c r="BY210" s="11">
        <f t="shared" si="381"/>
        <v>0</v>
      </c>
      <c r="BZ210" s="11">
        <f t="shared" si="381"/>
        <v>0</v>
      </c>
      <c r="CA210" s="11">
        <f t="shared" si="381"/>
        <v>0</v>
      </c>
      <c r="CB210" s="11">
        <f t="shared" si="381"/>
        <v>0</v>
      </c>
      <c r="CC210" s="11">
        <f t="shared" si="381"/>
        <v>0</v>
      </c>
      <c r="CD210" s="11">
        <f t="shared" si="381"/>
        <v>0</v>
      </c>
      <c r="CE210" s="11">
        <f t="shared" si="381"/>
        <v>0</v>
      </c>
      <c r="CF210" s="11">
        <f t="shared" si="381"/>
        <v>0</v>
      </c>
      <c r="CG210" s="11">
        <f t="shared" si="381"/>
        <v>0</v>
      </c>
      <c r="CH210" s="11">
        <f t="shared" si="381"/>
        <v>0</v>
      </c>
      <c r="CI210" s="11">
        <f t="shared" si="381"/>
        <v>0</v>
      </c>
      <c r="CJ210" s="11">
        <f t="shared" si="381"/>
        <v>0</v>
      </c>
      <c r="CK210" s="11">
        <f t="shared" si="381"/>
        <v>0</v>
      </c>
      <c r="CL210" s="11">
        <f t="shared" si="381"/>
        <v>0</v>
      </c>
      <c r="CM210" s="11">
        <f t="shared" si="381"/>
        <v>0</v>
      </c>
      <c r="CN210" s="11">
        <f t="shared" si="381"/>
        <v>0</v>
      </c>
      <c r="CO210" s="11">
        <f t="shared" si="381"/>
        <v>0</v>
      </c>
      <c r="CP210" s="11">
        <f t="shared" si="381"/>
        <v>0</v>
      </c>
      <c r="CQ210" s="11">
        <f t="shared" si="381"/>
        <v>0</v>
      </c>
      <c r="CR210" s="11">
        <f t="shared" si="381"/>
        <v>0</v>
      </c>
      <c r="CS210" s="11">
        <f t="shared" si="381"/>
        <v>0</v>
      </c>
      <c r="CT210" s="11">
        <f t="shared" si="381"/>
        <v>0</v>
      </c>
      <c r="CU210" s="11">
        <f t="shared" si="381"/>
        <v>0</v>
      </c>
      <c r="CV210" s="11">
        <f t="shared" ref="CV210:DG210" si="382">CV$117*CV96</f>
        <v>0</v>
      </c>
      <c r="CW210" s="11">
        <f t="shared" si="382"/>
        <v>0</v>
      </c>
      <c r="CX210" s="11">
        <f t="shared" si="382"/>
        <v>0</v>
      </c>
      <c r="CY210" s="11">
        <f t="shared" si="382"/>
        <v>0</v>
      </c>
      <c r="CZ210" s="11">
        <f t="shared" si="382"/>
        <v>0</v>
      </c>
      <c r="DA210" s="11">
        <f t="shared" si="382"/>
        <v>0</v>
      </c>
      <c r="DB210" s="11">
        <f t="shared" si="382"/>
        <v>0</v>
      </c>
      <c r="DC210" s="11">
        <f t="shared" si="382"/>
        <v>0</v>
      </c>
      <c r="DD210" s="11">
        <f t="shared" si="382"/>
        <v>0</v>
      </c>
      <c r="DE210" s="11">
        <f t="shared" si="382"/>
        <v>0</v>
      </c>
      <c r="DF210" s="11">
        <f t="shared" si="382"/>
        <v>0</v>
      </c>
      <c r="DG210" s="11">
        <f t="shared" si="382"/>
        <v>0</v>
      </c>
      <c r="DH210" s="11">
        <f t="shared" si="266"/>
        <v>0</v>
      </c>
      <c r="DI210" s="240"/>
    </row>
    <row r="211" spans="2:113" x14ac:dyDescent="0.15">
      <c r="B211" s="10" t="s">
        <v>235</v>
      </c>
      <c r="C211" s="4" t="s">
        <v>974</v>
      </c>
      <c r="D211" s="11">
        <f t="shared" ref="D211:AI211" si="383">D$117*D97</f>
        <v>0</v>
      </c>
      <c r="E211" s="11">
        <f t="shared" si="383"/>
        <v>0</v>
      </c>
      <c r="F211" s="11">
        <f t="shared" si="383"/>
        <v>0</v>
      </c>
      <c r="G211" s="11">
        <f t="shared" si="383"/>
        <v>0</v>
      </c>
      <c r="H211" s="11">
        <f t="shared" si="383"/>
        <v>0</v>
      </c>
      <c r="I211" s="11">
        <f t="shared" si="383"/>
        <v>0</v>
      </c>
      <c r="J211" s="11">
        <f t="shared" si="383"/>
        <v>0</v>
      </c>
      <c r="K211" s="11">
        <f t="shared" si="383"/>
        <v>0</v>
      </c>
      <c r="L211" s="11">
        <f t="shared" si="383"/>
        <v>0</v>
      </c>
      <c r="M211" s="11">
        <f t="shared" si="383"/>
        <v>0</v>
      </c>
      <c r="N211" s="11">
        <f t="shared" si="383"/>
        <v>0</v>
      </c>
      <c r="O211" s="11">
        <f t="shared" si="383"/>
        <v>0</v>
      </c>
      <c r="P211" s="11">
        <f t="shared" si="383"/>
        <v>0</v>
      </c>
      <c r="Q211" s="11">
        <f t="shared" si="383"/>
        <v>0</v>
      </c>
      <c r="R211" s="11">
        <f t="shared" si="383"/>
        <v>0</v>
      </c>
      <c r="S211" s="11">
        <f t="shared" si="383"/>
        <v>0</v>
      </c>
      <c r="T211" s="11">
        <f t="shared" si="383"/>
        <v>0</v>
      </c>
      <c r="U211" s="11">
        <f t="shared" si="383"/>
        <v>0</v>
      </c>
      <c r="V211" s="11">
        <f t="shared" si="383"/>
        <v>0</v>
      </c>
      <c r="W211" s="11">
        <f t="shared" si="383"/>
        <v>0</v>
      </c>
      <c r="X211" s="11">
        <f t="shared" si="383"/>
        <v>0</v>
      </c>
      <c r="Y211" s="11">
        <f t="shared" si="383"/>
        <v>0</v>
      </c>
      <c r="Z211" s="11">
        <f t="shared" si="383"/>
        <v>0</v>
      </c>
      <c r="AA211" s="11">
        <f t="shared" si="383"/>
        <v>0</v>
      </c>
      <c r="AB211" s="11">
        <f t="shared" si="383"/>
        <v>0</v>
      </c>
      <c r="AC211" s="11">
        <f t="shared" si="383"/>
        <v>0</v>
      </c>
      <c r="AD211" s="11">
        <f t="shared" si="383"/>
        <v>0</v>
      </c>
      <c r="AE211" s="11">
        <f t="shared" si="383"/>
        <v>0</v>
      </c>
      <c r="AF211" s="11">
        <f t="shared" si="383"/>
        <v>0</v>
      </c>
      <c r="AG211" s="11">
        <f t="shared" si="383"/>
        <v>0</v>
      </c>
      <c r="AH211" s="11">
        <f t="shared" si="383"/>
        <v>0</v>
      </c>
      <c r="AI211" s="11">
        <f t="shared" si="383"/>
        <v>0</v>
      </c>
      <c r="AJ211" s="11">
        <f t="shared" ref="AJ211:BO211" si="384">AJ$117*AJ97</f>
        <v>0</v>
      </c>
      <c r="AK211" s="11">
        <f t="shared" si="384"/>
        <v>0</v>
      </c>
      <c r="AL211" s="11">
        <f t="shared" si="384"/>
        <v>0</v>
      </c>
      <c r="AM211" s="11">
        <f t="shared" si="384"/>
        <v>0</v>
      </c>
      <c r="AN211" s="11">
        <f t="shared" si="384"/>
        <v>0</v>
      </c>
      <c r="AO211" s="11">
        <f t="shared" si="384"/>
        <v>0</v>
      </c>
      <c r="AP211" s="11">
        <f t="shared" si="384"/>
        <v>0</v>
      </c>
      <c r="AQ211" s="11">
        <f t="shared" si="384"/>
        <v>0</v>
      </c>
      <c r="AR211" s="11">
        <f t="shared" si="384"/>
        <v>0</v>
      </c>
      <c r="AS211" s="11">
        <f t="shared" si="384"/>
        <v>0</v>
      </c>
      <c r="AT211" s="11">
        <f t="shared" si="384"/>
        <v>0</v>
      </c>
      <c r="AU211" s="11">
        <f t="shared" si="384"/>
        <v>0</v>
      </c>
      <c r="AV211" s="11">
        <f t="shared" si="384"/>
        <v>0</v>
      </c>
      <c r="AW211" s="11">
        <f t="shared" si="384"/>
        <v>0</v>
      </c>
      <c r="AX211" s="11">
        <f t="shared" si="384"/>
        <v>0</v>
      </c>
      <c r="AY211" s="11">
        <f t="shared" si="384"/>
        <v>0</v>
      </c>
      <c r="AZ211" s="11">
        <f t="shared" si="384"/>
        <v>0</v>
      </c>
      <c r="BA211" s="11">
        <f t="shared" si="384"/>
        <v>0</v>
      </c>
      <c r="BB211" s="11">
        <f t="shared" si="384"/>
        <v>0</v>
      </c>
      <c r="BC211" s="11">
        <f t="shared" si="384"/>
        <v>0</v>
      </c>
      <c r="BD211" s="11">
        <f t="shared" si="384"/>
        <v>0</v>
      </c>
      <c r="BE211" s="11">
        <f t="shared" si="384"/>
        <v>0</v>
      </c>
      <c r="BF211" s="11">
        <f t="shared" si="384"/>
        <v>0</v>
      </c>
      <c r="BG211" s="11">
        <f t="shared" si="384"/>
        <v>0</v>
      </c>
      <c r="BH211" s="11">
        <f t="shared" si="384"/>
        <v>0</v>
      </c>
      <c r="BI211" s="11">
        <f t="shared" si="384"/>
        <v>0</v>
      </c>
      <c r="BJ211" s="11">
        <f t="shared" si="384"/>
        <v>0</v>
      </c>
      <c r="BK211" s="11">
        <f t="shared" si="384"/>
        <v>0</v>
      </c>
      <c r="BL211" s="11">
        <f t="shared" si="384"/>
        <v>0</v>
      </c>
      <c r="BM211" s="11">
        <f t="shared" si="384"/>
        <v>0</v>
      </c>
      <c r="BN211" s="11">
        <f t="shared" si="384"/>
        <v>0</v>
      </c>
      <c r="BO211" s="11">
        <f t="shared" si="384"/>
        <v>0</v>
      </c>
      <c r="BP211" s="11">
        <f t="shared" ref="BP211:CU211" si="385">BP$117*BP97</f>
        <v>0</v>
      </c>
      <c r="BQ211" s="11">
        <f t="shared" si="385"/>
        <v>0</v>
      </c>
      <c r="BR211" s="11">
        <f t="shared" si="385"/>
        <v>0</v>
      </c>
      <c r="BS211" s="11">
        <f t="shared" si="385"/>
        <v>0</v>
      </c>
      <c r="BT211" s="11">
        <f t="shared" si="385"/>
        <v>0</v>
      </c>
      <c r="BU211" s="11">
        <f t="shared" si="385"/>
        <v>0</v>
      </c>
      <c r="BV211" s="11">
        <f t="shared" si="385"/>
        <v>0</v>
      </c>
      <c r="BW211" s="11">
        <f t="shared" si="385"/>
        <v>0</v>
      </c>
      <c r="BX211" s="11">
        <f t="shared" si="385"/>
        <v>0</v>
      </c>
      <c r="BY211" s="11">
        <f t="shared" si="385"/>
        <v>0</v>
      </c>
      <c r="BZ211" s="11">
        <f t="shared" si="385"/>
        <v>0</v>
      </c>
      <c r="CA211" s="11">
        <f t="shared" si="385"/>
        <v>0</v>
      </c>
      <c r="CB211" s="11">
        <f t="shared" si="385"/>
        <v>0</v>
      </c>
      <c r="CC211" s="11">
        <f t="shared" si="385"/>
        <v>0</v>
      </c>
      <c r="CD211" s="11">
        <f t="shared" si="385"/>
        <v>0</v>
      </c>
      <c r="CE211" s="11">
        <f t="shared" si="385"/>
        <v>0</v>
      </c>
      <c r="CF211" s="11">
        <f t="shared" si="385"/>
        <v>0</v>
      </c>
      <c r="CG211" s="11">
        <f t="shared" si="385"/>
        <v>0</v>
      </c>
      <c r="CH211" s="11">
        <f t="shared" si="385"/>
        <v>0</v>
      </c>
      <c r="CI211" s="11">
        <f t="shared" si="385"/>
        <v>0</v>
      </c>
      <c r="CJ211" s="11">
        <f t="shared" si="385"/>
        <v>0</v>
      </c>
      <c r="CK211" s="11">
        <f t="shared" si="385"/>
        <v>0</v>
      </c>
      <c r="CL211" s="11">
        <f t="shared" si="385"/>
        <v>0</v>
      </c>
      <c r="CM211" s="11">
        <f t="shared" si="385"/>
        <v>0</v>
      </c>
      <c r="CN211" s="11">
        <f t="shared" si="385"/>
        <v>0</v>
      </c>
      <c r="CO211" s="11">
        <f t="shared" si="385"/>
        <v>0</v>
      </c>
      <c r="CP211" s="11">
        <f t="shared" si="385"/>
        <v>0</v>
      </c>
      <c r="CQ211" s="11">
        <f t="shared" si="385"/>
        <v>0</v>
      </c>
      <c r="CR211" s="11">
        <f t="shared" si="385"/>
        <v>0</v>
      </c>
      <c r="CS211" s="11">
        <f t="shared" si="385"/>
        <v>0</v>
      </c>
      <c r="CT211" s="11">
        <f t="shared" si="385"/>
        <v>0</v>
      </c>
      <c r="CU211" s="11">
        <f t="shared" si="385"/>
        <v>0</v>
      </c>
      <c r="CV211" s="11">
        <f t="shared" ref="CV211:DG211" si="386">CV$117*CV97</f>
        <v>0</v>
      </c>
      <c r="CW211" s="11">
        <f t="shared" si="386"/>
        <v>0</v>
      </c>
      <c r="CX211" s="11">
        <f t="shared" si="386"/>
        <v>0</v>
      </c>
      <c r="CY211" s="11">
        <f t="shared" si="386"/>
        <v>0</v>
      </c>
      <c r="CZ211" s="11">
        <f t="shared" si="386"/>
        <v>0</v>
      </c>
      <c r="DA211" s="11">
        <f t="shared" si="386"/>
        <v>0</v>
      </c>
      <c r="DB211" s="11">
        <f t="shared" si="386"/>
        <v>0</v>
      </c>
      <c r="DC211" s="11">
        <f t="shared" si="386"/>
        <v>0</v>
      </c>
      <c r="DD211" s="11">
        <f t="shared" si="386"/>
        <v>0</v>
      </c>
      <c r="DE211" s="11">
        <f t="shared" si="386"/>
        <v>0</v>
      </c>
      <c r="DF211" s="11">
        <f t="shared" si="386"/>
        <v>0</v>
      </c>
      <c r="DG211" s="11">
        <f t="shared" si="386"/>
        <v>0</v>
      </c>
      <c r="DH211" s="11">
        <f t="shared" si="266"/>
        <v>0</v>
      </c>
      <c r="DI211" s="240"/>
    </row>
    <row r="212" spans="2:113" x14ac:dyDescent="0.15">
      <c r="B212" s="674" t="s">
        <v>236</v>
      </c>
      <c r="C212" s="675" t="s">
        <v>975</v>
      </c>
      <c r="D212" s="539">
        <f t="shared" ref="D212:AI212" si="387">D$117*D98</f>
        <v>0</v>
      </c>
      <c r="E212" s="539">
        <f t="shared" si="387"/>
        <v>0</v>
      </c>
      <c r="F212" s="539">
        <f t="shared" si="387"/>
        <v>0</v>
      </c>
      <c r="G212" s="539">
        <f t="shared" si="387"/>
        <v>0</v>
      </c>
      <c r="H212" s="539">
        <f t="shared" si="387"/>
        <v>0</v>
      </c>
      <c r="I212" s="539">
        <f t="shared" si="387"/>
        <v>0</v>
      </c>
      <c r="J212" s="539">
        <f t="shared" si="387"/>
        <v>0</v>
      </c>
      <c r="K212" s="539">
        <f t="shared" si="387"/>
        <v>0</v>
      </c>
      <c r="L212" s="539">
        <f t="shared" si="387"/>
        <v>0</v>
      </c>
      <c r="M212" s="539">
        <f t="shared" si="387"/>
        <v>0</v>
      </c>
      <c r="N212" s="539">
        <f t="shared" si="387"/>
        <v>0</v>
      </c>
      <c r="O212" s="539">
        <f t="shared" si="387"/>
        <v>0</v>
      </c>
      <c r="P212" s="539">
        <f t="shared" si="387"/>
        <v>0</v>
      </c>
      <c r="Q212" s="539">
        <f t="shared" si="387"/>
        <v>0</v>
      </c>
      <c r="R212" s="539">
        <f t="shared" si="387"/>
        <v>0</v>
      </c>
      <c r="S212" s="539">
        <f t="shared" si="387"/>
        <v>0</v>
      </c>
      <c r="T212" s="539">
        <f t="shared" si="387"/>
        <v>0</v>
      </c>
      <c r="U212" s="539">
        <f t="shared" si="387"/>
        <v>0</v>
      </c>
      <c r="V212" s="539">
        <f t="shared" si="387"/>
        <v>0</v>
      </c>
      <c r="W212" s="539">
        <f t="shared" si="387"/>
        <v>0</v>
      </c>
      <c r="X212" s="539">
        <f t="shared" si="387"/>
        <v>0</v>
      </c>
      <c r="Y212" s="539">
        <f t="shared" si="387"/>
        <v>0</v>
      </c>
      <c r="Z212" s="539">
        <f t="shared" si="387"/>
        <v>0</v>
      </c>
      <c r="AA212" s="539">
        <f t="shared" si="387"/>
        <v>0</v>
      </c>
      <c r="AB212" s="539">
        <f t="shared" si="387"/>
        <v>0</v>
      </c>
      <c r="AC212" s="539">
        <f t="shared" si="387"/>
        <v>0</v>
      </c>
      <c r="AD212" s="539">
        <f t="shared" si="387"/>
        <v>0</v>
      </c>
      <c r="AE212" s="539">
        <f t="shared" si="387"/>
        <v>0</v>
      </c>
      <c r="AF212" s="539">
        <f t="shared" si="387"/>
        <v>0</v>
      </c>
      <c r="AG212" s="539">
        <f t="shared" si="387"/>
        <v>0</v>
      </c>
      <c r="AH212" s="539">
        <f t="shared" si="387"/>
        <v>0</v>
      </c>
      <c r="AI212" s="539">
        <f t="shared" si="387"/>
        <v>0</v>
      </c>
      <c r="AJ212" s="539">
        <f t="shared" ref="AJ212:BO212" si="388">AJ$117*AJ98</f>
        <v>0</v>
      </c>
      <c r="AK212" s="539">
        <f t="shared" si="388"/>
        <v>0</v>
      </c>
      <c r="AL212" s="539">
        <f t="shared" si="388"/>
        <v>0</v>
      </c>
      <c r="AM212" s="539">
        <f t="shared" si="388"/>
        <v>0</v>
      </c>
      <c r="AN212" s="539">
        <f t="shared" si="388"/>
        <v>0</v>
      </c>
      <c r="AO212" s="539">
        <f t="shared" si="388"/>
        <v>0</v>
      </c>
      <c r="AP212" s="539">
        <f t="shared" si="388"/>
        <v>0</v>
      </c>
      <c r="AQ212" s="539">
        <f t="shared" si="388"/>
        <v>0</v>
      </c>
      <c r="AR212" s="539">
        <f t="shared" si="388"/>
        <v>0</v>
      </c>
      <c r="AS212" s="539">
        <f t="shared" si="388"/>
        <v>0</v>
      </c>
      <c r="AT212" s="539">
        <f t="shared" si="388"/>
        <v>0</v>
      </c>
      <c r="AU212" s="539">
        <f t="shared" si="388"/>
        <v>0</v>
      </c>
      <c r="AV212" s="539">
        <f t="shared" si="388"/>
        <v>0</v>
      </c>
      <c r="AW212" s="539">
        <f t="shared" si="388"/>
        <v>0</v>
      </c>
      <c r="AX212" s="539">
        <f t="shared" si="388"/>
        <v>0</v>
      </c>
      <c r="AY212" s="539">
        <f t="shared" si="388"/>
        <v>0</v>
      </c>
      <c r="AZ212" s="539">
        <f t="shared" si="388"/>
        <v>0</v>
      </c>
      <c r="BA212" s="539">
        <f t="shared" si="388"/>
        <v>0</v>
      </c>
      <c r="BB212" s="539">
        <f t="shared" si="388"/>
        <v>0</v>
      </c>
      <c r="BC212" s="539">
        <f t="shared" si="388"/>
        <v>0</v>
      </c>
      <c r="BD212" s="539">
        <f t="shared" si="388"/>
        <v>0</v>
      </c>
      <c r="BE212" s="539">
        <f t="shared" si="388"/>
        <v>0</v>
      </c>
      <c r="BF212" s="539">
        <f t="shared" si="388"/>
        <v>0</v>
      </c>
      <c r="BG212" s="539">
        <f t="shared" si="388"/>
        <v>0</v>
      </c>
      <c r="BH212" s="539">
        <f t="shared" si="388"/>
        <v>0</v>
      </c>
      <c r="BI212" s="539">
        <f t="shared" si="388"/>
        <v>0</v>
      </c>
      <c r="BJ212" s="539">
        <f t="shared" si="388"/>
        <v>0</v>
      </c>
      <c r="BK212" s="539">
        <f t="shared" si="388"/>
        <v>0</v>
      </c>
      <c r="BL212" s="539">
        <f t="shared" si="388"/>
        <v>0</v>
      </c>
      <c r="BM212" s="539">
        <f t="shared" si="388"/>
        <v>0</v>
      </c>
      <c r="BN212" s="539">
        <f t="shared" si="388"/>
        <v>0</v>
      </c>
      <c r="BO212" s="539">
        <f t="shared" si="388"/>
        <v>0</v>
      </c>
      <c r="BP212" s="539">
        <f t="shared" ref="BP212:CU212" si="389">BP$117*BP98</f>
        <v>0</v>
      </c>
      <c r="BQ212" s="539">
        <f t="shared" si="389"/>
        <v>0</v>
      </c>
      <c r="BR212" s="539">
        <f t="shared" si="389"/>
        <v>0</v>
      </c>
      <c r="BS212" s="539">
        <f t="shared" si="389"/>
        <v>0</v>
      </c>
      <c r="BT212" s="539">
        <f t="shared" si="389"/>
        <v>0</v>
      </c>
      <c r="BU212" s="539">
        <f t="shared" si="389"/>
        <v>0</v>
      </c>
      <c r="BV212" s="539">
        <f t="shared" si="389"/>
        <v>0</v>
      </c>
      <c r="BW212" s="539">
        <f t="shared" si="389"/>
        <v>0</v>
      </c>
      <c r="BX212" s="539">
        <f t="shared" si="389"/>
        <v>0</v>
      </c>
      <c r="BY212" s="539">
        <f t="shared" si="389"/>
        <v>0</v>
      </c>
      <c r="BZ212" s="539">
        <f t="shared" si="389"/>
        <v>0</v>
      </c>
      <c r="CA212" s="539">
        <f t="shared" si="389"/>
        <v>0</v>
      </c>
      <c r="CB212" s="539">
        <f t="shared" si="389"/>
        <v>0</v>
      </c>
      <c r="CC212" s="539">
        <f t="shared" si="389"/>
        <v>0</v>
      </c>
      <c r="CD212" s="539">
        <f t="shared" si="389"/>
        <v>0</v>
      </c>
      <c r="CE212" s="539">
        <f t="shared" si="389"/>
        <v>0</v>
      </c>
      <c r="CF212" s="539">
        <f t="shared" si="389"/>
        <v>0</v>
      </c>
      <c r="CG212" s="539">
        <f t="shared" si="389"/>
        <v>0</v>
      </c>
      <c r="CH212" s="539">
        <f t="shared" si="389"/>
        <v>0</v>
      </c>
      <c r="CI212" s="539">
        <f t="shared" si="389"/>
        <v>0</v>
      </c>
      <c r="CJ212" s="539">
        <f t="shared" si="389"/>
        <v>0</v>
      </c>
      <c r="CK212" s="539">
        <f t="shared" si="389"/>
        <v>0</v>
      </c>
      <c r="CL212" s="539">
        <f t="shared" si="389"/>
        <v>0</v>
      </c>
      <c r="CM212" s="539">
        <f t="shared" si="389"/>
        <v>0</v>
      </c>
      <c r="CN212" s="539">
        <f t="shared" si="389"/>
        <v>0</v>
      </c>
      <c r="CO212" s="539">
        <f t="shared" si="389"/>
        <v>0</v>
      </c>
      <c r="CP212" s="539">
        <f t="shared" si="389"/>
        <v>0</v>
      </c>
      <c r="CQ212" s="539">
        <f t="shared" si="389"/>
        <v>0</v>
      </c>
      <c r="CR212" s="539">
        <f t="shared" si="389"/>
        <v>0</v>
      </c>
      <c r="CS212" s="539">
        <f t="shared" si="389"/>
        <v>0</v>
      </c>
      <c r="CT212" s="539">
        <f t="shared" si="389"/>
        <v>0</v>
      </c>
      <c r="CU212" s="539">
        <f t="shared" si="389"/>
        <v>0</v>
      </c>
      <c r="CV212" s="539">
        <f t="shared" ref="CV212:DG212" si="390">CV$117*CV98</f>
        <v>0</v>
      </c>
      <c r="CW212" s="539">
        <f t="shared" si="390"/>
        <v>0</v>
      </c>
      <c r="CX212" s="539">
        <f t="shared" si="390"/>
        <v>0</v>
      </c>
      <c r="CY212" s="539">
        <f t="shared" si="390"/>
        <v>0</v>
      </c>
      <c r="CZ212" s="539">
        <f t="shared" si="390"/>
        <v>0</v>
      </c>
      <c r="DA212" s="539">
        <f t="shared" si="390"/>
        <v>0</v>
      </c>
      <c r="DB212" s="539">
        <f t="shared" si="390"/>
        <v>0</v>
      </c>
      <c r="DC212" s="539">
        <f t="shared" si="390"/>
        <v>0</v>
      </c>
      <c r="DD212" s="539">
        <f t="shared" si="390"/>
        <v>0</v>
      </c>
      <c r="DE212" s="539">
        <f t="shared" si="390"/>
        <v>0</v>
      </c>
      <c r="DF212" s="539">
        <f t="shared" si="390"/>
        <v>0</v>
      </c>
      <c r="DG212" s="539">
        <f t="shared" si="390"/>
        <v>0</v>
      </c>
      <c r="DH212" s="539">
        <f t="shared" si="266"/>
        <v>0</v>
      </c>
      <c r="DI212" s="240"/>
    </row>
    <row r="213" spans="2:113" x14ac:dyDescent="0.15">
      <c r="B213" s="10" t="s">
        <v>237</v>
      </c>
      <c r="C213" s="4" t="s">
        <v>464</v>
      </c>
      <c r="D213" s="11">
        <f t="shared" ref="D213:AI213" si="391">D$117*D99</f>
        <v>0</v>
      </c>
      <c r="E213" s="11">
        <f t="shared" si="391"/>
        <v>0</v>
      </c>
      <c r="F213" s="11">
        <f t="shared" si="391"/>
        <v>0</v>
      </c>
      <c r="G213" s="11">
        <f t="shared" si="391"/>
        <v>0</v>
      </c>
      <c r="H213" s="11">
        <f t="shared" si="391"/>
        <v>0</v>
      </c>
      <c r="I213" s="11">
        <f t="shared" si="391"/>
        <v>0</v>
      </c>
      <c r="J213" s="11">
        <f t="shared" si="391"/>
        <v>0</v>
      </c>
      <c r="K213" s="11">
        <f t="shared" si="391"/>
        <v>0</v>
      </c>
      <c r="L213" s="11">
        <f t="shared" si="391"/>
        <v>0</v>
      </c>
      <c r="M213" s="11">
        <f t="shared" si="391"/>
        <v>0</v>
      </c>
      <c r="N213" s="11">
        <f t="shared" si="391"/>
        <v>0</v>
      </c>
      <c r="O213" s="11">
        <f t="shared" si="391"/>
        <v>0</v>
      </c>
      <c r="P213" s="11">
        <f t="shared" si="391"/>
        <v>0</v>
      </c>
      <c r="Q213" s="11">
        <f t="shared" si="391"/>
        <v>0</v>
      </c>
      <c r="R213" s="11">
        <f t="shared" si="391"/>
        <v>0</v>
      </c>
      <c r="S213" s="11">
        <f t="shared" si="391"/>
        <v>0</v>
      </c>
      <c r="T213" s="11">
        <f t="shared" si="391"/>
        <v>0</v>
      </c>
      <c r="U213" s="11">
        <f t="shared" si="391"/>
        <v>0</v>
      </c>
      <c r="V213" s="11">
        <f t="shared" si="391"/>
        <v>0</v>
      </c>
      <c r="W213" s="11">
        <f t="shared" si="391"/>
        <v>0</v>
      </c>
      <c r="X213" s="11">
        <f t="shared" si="391"/>
        <v>0</v>
      </c>
      <c r="Y213" s="11">
        <f t="shared" si="391"/>
        <v>0</v>
      </c>
      <c r="Z213" s="11">
        <f t="shared" si="391"/>
        <v>0</v>
      </c>
      <c r="AA213" s="11">
        <f t="shared" si="391"/>
        <v>0</v>
      </c>
      <c r="AB213" s="11">
        <f t="shared" si="391"/>
        <v>0</v>
      </c>
      <c r="AC213" s="11">
        <f t="shared" si="391"/>
        <v>0</v>
      </c>
      <c r="AD213" s="11">
        <f t="shared" si="391"/>
        <v>0</v>
      </c>
      <c r="AE213" s="11">
        <f t="shared" si="391"/>
        <v>0</v>
      </c>
      <c r="AF213" s="11">
        <f t="shared" si="391"/>
        <v>0</v>
      </c>
      <c r="AG213" s="11">
        <f t="shared" si="391"/>
        <v>0</v>
      </c>
      <c r="AH213" s="11">
        <f t="shared" si="391"/>
        <v>0</v>
      </c>
      <c r="AI213" s="11">
        <f t="shared" si="391"/>
        <v>0</v>
      </c>
      <c r="AJ213" s="11">
        <f t="shared" ref="AJ213:BO213" si="392">AJ$117*AJ99</f>
        <v>0</v>
      </c>
      <c r="AK213" s="11">
        <f t="shared" si="392"/>
        <v>0</v>
      </c>
      <c r="AL213" s="11">
        <f t="shared" si="392"/>
        <v>0</v>
      </c>
      <c r="AM213" s="11">
        <f t="shared" si="392"/>
        <v>0</v>
      </c>
      <c r="AN213" s="11">
        <f t="shared" si="392"/>
        <v>0</v>
      </c>
      <c r="AO213" s="11">
        <f t="shared" si="392"/>
        <v>0</v>
      </c>
      <c r="AP213" s="11">
        <f t="shared" si="392"/>
        <v>0</v>
      </c>
      <c r="AQ213" s="11">
        <f t="shared" si="392"/>
        <v>0</v>
      </c>
      <c r="AR213" s="11">
        <f t="shared" si="392"/>
        <v>0</v>
      </c>
      <c r="AS213" s="11">
        <f t="shared" si="392"/>
        <v>0</v>
      </c>
      <c r="AT213" s="11">
        <f t="shared" si="392"/>
        <v>0</v>
      </c>
      <c r="AU213" s="11">
        <f t="shared" si="392"/>
        <v>0</v>
      </c>
      <c r="AV213" s="11">
        <f t="shared" si="392"/>
        <v>0</v>
      </c>
      <c r="AW213" s="11">
        <f t="shared" si="392"/>
        <v>0</v>
      </c>
      <c r="AX213" s="11">
        <f t="shared" si="392"/>
        <v>0</v>
      </c>
      <c r="AY213" s="11">
        <f t="shared" si="392"/>
        <v>0</v>
      </c>
      <c r="AZ213" s="11">
        <f t="shared" si="392"/>
        <v>0</v>
      </c>
      <c r="BA213" s="11">
        <f t="shared" si="392"/>
        <v>0</v>
      </c>
      <c r="BB213" s="11">
        <f t="shared" si="392"/>
        <v>0</v>
      </c>
      <c r="BC213" s="11">
        <f t="shared" si="392"/>
        <v>0</v>
      </c>
      <c r="BD213" s="11">
        <f t="shared" si="392"/>
        <v>0</v>
      </c>
      <c r="BE213" s="11">
        <f t="shared" si="392"/>
        <v>0</v>
      </c>
      <c r="BF213" s="11">
        <f t="shared" si="392"/>
        <v>0</v>
      </c>
      <c r="BG213" s="11">
        <f t="shared" si="392"/>
        <v>0</v>
      </c>
      <c r="BH213" s="11">
        <f t="shared" si="392"/>
        <v>0</v>
      </c>
      <c r="BI213" s="11">
        <f t="shared" si="392"/>
        <v>0</v>
      </c>
      <c r="BJ213" s="11">
        <f t="shared" si="392"/>
        <v>0</v>
      </c>
      <c r="BK213" s="11">
        <f t="shared" si="392"/>
        <v>0</v>
      </c>
      <c r="BL213" s="11">
        <f t="shared" si="392"/>
        <v>0</v>
      </c>
      <c r="BM213" s="11">
        <f t="shared" si="392"/>
        <v>0</v>
      </c>
      <c r="BN213" s="11">
        <f t="shared" si="392"/>
        <v>0</v>
      </c>
      <c r="BO213" s="11">
        <f t="shared" si="392"/>
        <v>0</v>
      </c>
      <c r="BP213" s="11">
        <f t="shared" ref="BP213:CU213" si="393">BP$117*BP99</f>
        <v>0</v>
      </c>
      <c r="BQ213" s="11">
        <f t="shared" si="393"/>
        <v>0</v>
      </c>
      <c r="BR213" s="11">
        <f t="shared" si="393"/>
        <v>0</v>
      </c>
      <c r="BS213" s="11">
        <f t="shared" si="393"/>
        <v>0</v>
      </c>
      <c r="BT213" s="11">
        <f t="shared" si="393"/>
        <v>0</v>
      </c>
      <c r="BU213" s="11">
        <f t="shared" si="393"/>
        <v>0</v>
      </c>
      <c r="BV213" s="11">
        <f t="shared" si="393"/>
        <v>0</v>
      </c>
      <c r="BW213" s="11">
        <f t="shared" si="393"/>
        <v>0</v>
      </c>
      <c r="BX213" s="11">
        <f t="shared" si="393"/>
        <v>0</v>
      </c>
      <c r="BY213" s="11">
        <f t="shared" si="393"/>
        <v>0</v>
      </c>
      <c r="BZ213" s="11">
        <f t="shared" si="393"/>
        <v>0</v>
      </c>
      <c r="CA213" s="11">
        <f t="shared" si="393"/>
        <v>0</v>
      </c>
      <c r="CB213" s="11">
        <f t="shared" si="393"/>
        <v>0</v>
      </c>
      <c r="CC213" s="11">
        <f t="shared" si="393"/>
        <v>0</v>
      </c>
      <c r="CD213" s="11">
        <f t="shared" si="393"/>
        <v>0</v>
      </c>
      <c r="CE213" s="11">
        <f t="shared" si="393"/>
        <v>0</v>
      </c>
      <c r="CF213" s="11">
        <f t="shared" si="393"/>
        <v>0</v>
      </c>
      <c r="CG213" s="11">
        <f t="shared" si="393"/>
        <v>0</v>
      </c>
      <c r="CH213" s="11">
        <f t="shared" si="393"/>
        <v>0</v>
      </c>
      <c r="CI213" s="11">
        <f t="shared" si="393"/>
        <v>0</v>
      </c>
      <c r="CJ213" s="11">
        <f t="shared" si="393"/>
        <v>0</v>
      </c>
      <c r="CK213" s="11">
        <f t="shared" si="393"/>
        <v>0</v>
      </c>
      <c r="CL213" s="11">
        <f t="shared" si="393"/>
        <v>0</v>
      </c>
      <c r="CM213" s="11">
        <f t="shared" si="393"/>
        <v>0</v>
      </c>
      <c r="CN213" s="11">
        <f t="shared" si="393"/>
        <v>0</v>
      </c>
      <c r="CO213" s="11">
        <f t="shared" si="393"/>
        <v>0</v>
      </c>
      <c r="CP213" s="11">
        <f t="shared" si="393"/>
        <v>0</v>
      </c>
      <c r="CQ213" s="11">
        <f t="shared" si="393"/>
        <v>0</v>
      </c>
      <c r="CR213" s="11">
        <f t="shared" si="393"/>
        <v>0</v>
      </c>
      <c r="CS213" s="11">
        <f t="shared" si="393"/>
        <v>0</v>
      </c>
      <c r="CT213" s="11">
        <f t="shared" si="393"/>
        <v>0</v>
      </c>
      <c r="CU213" s="11">
        <f t="shared" si="393"/>
        <v>0</v>
      </c>
      <c r="CV213" s="11">
        <f t="shared" ref="CV213:DG213" si="394">CV$117*CV99</f>
        <v>0</v>
      </c>
      <c r="CW213" s="11">
        <f t="shared" si="394"/>
        <v>0</v>
      </c>
      <c r="CX213" s="11">
        <f t="shared" si="394"/>
        <v>0</v>
      </c>
      <c r="CY213" s="11">
        <f t="shared" si="394"/>
        <v>0</v>
      </c>
      <c r="CZ213" s="11">
        <f t="shared" si="394"/>
        <v>0</v>
      </c>
      <c r="DA213" s="11">
        <f t="shared" si="394"/>
        <v>0</v>
      </c>
      <c r="DB213" s="11">
        <f t="shared" si="394"/>
        <v>0</v>
      </c>
      <c r="DC213" s="11">
        <f t="shared" si="394"/>
        <v>0</v>
      </c>
      <c r="DD213" s="11">
        <f t="shared" si="394"/>
        <v>0</v>
      </c>
      <c r="DE213" s="11">
        <f t="shared" si="394"/>
        <v>0</v>
      </c>
      <c r="DF213" s="11">
        <f t="shared" si="394"/>
        <v>0</v>
      </c>
      <c r="DG213" s="11">
        <f t="shared" si="394"/>
        <v>0</v>
      </c>
      <c r="DH213" s="11">
        <f t="shared" ref="DH213:DH225" si="395">SUM(D213:DG213)</f>
        <v>0</v>
      </c>
      <c r="DI213" s="240"/>
    </row>
    <row r="214" spans="2:113" x14ac:dyDescent="0.15">
      <c r="B214" s="10" t="s">
        <v>238</v>
      </c>
      <c r="C214" s="4" t="s">
        <v>976</v>
      </c>
      <c r="D214" s="11">
        <f t="shared" ref="D214:AI214" si="396">D$117*D100</f>
        <v>0</v>
      </c>
      <c r="E214" s="11">
        <f t="shared" si="396"/>
        <v>0</v>
      </c>
      <c r="F214" s="11">
        <f t="shared" si="396"/>
        <v>0</v>
      </c>
      <c r="G214" s="11">
        <f t="shared" si="396"/>
        <v>0</v>
      </c>
      <c r="H214" s="11">
        <f t="shared" si="396"/>
        <v>0</v>
      </c>
      <c r="I214" s="11">
        <f t="shared" si="396"/>
        <v>0</v>
      </c>
      <c r="J214" s="11">
        <f t="shared" si="396"/>
        <v>0</v>
      </c>
      <c r="K214" s="11">
        <f t="shared" si="396"/>
        <v>0</v>
      </c>
      <c r="L214" s="11">
        <f t="shared" si="396"/>
        <v>0</v>
      </c>
      <c r="M214" s="11">
        <f t="shared" si="396"/>
        <v>0</v>
      </c>
      <c r="N214" s="11">
        <f t="shared" si="396"/>
        <v>0</v>
      </c>
      <c r="O214" s="11">
        <f t="shared" si="396"/>
        <v>0</v>
      </c>
      <c r="P214" s="11">
        <f t="shared" si="396"/>
        <v>0</v>
      </c>
      <c r="Q214" s="11">
        <f t="shared" si="396"/>
        <v>0</v>
      </c>
      <c r="R214" s="11">
        <f t="shared" si="396"/>
        <v>0</v>
      </c>
      <c r="S214" s="11">
        <f t="shared" si="396"/>
        <v>0</v>
      </c>
      <c r="T214" s="11">
        <f t="shared" si="396"/>
        <v>0</v>
      </c>
      <c r="U214" s="11">
        <f t="shared" si="396"/>
        <v>0</v>
      </c>
      <c r="V214" s="11">
        <f t="shared" si="396"/>
        <v>0</v>
      </c>
      <c r="W214" s="11">
        <f t="shared" si="396"/>
        <v>0</v>
      </c>
      <c r="X214" s="11">
        <f t="shared" si="396"/>
        <v>0</v>
      </c>
      <c r="Y214" s="11">
        <f t="shared" si="396"/>
        <v>0</v>
      </c>
      <c r="Z214" s="11">
        <f t="shared" si="396"/>
        <v>0</v>
      </c>
      <c r="AA214" s="11">
        <f t="shared" si="396"/>
        <v>0</v>
      </c>
      <c r="AB214" s="11">
        <f t="shared" si="396"/>
        <v>0</v>
      </c>
      <c r="AC214" s="11">
        <f t="shared" si="396"/>
        <v>0</v>
      </c>
      <c r="AD214" s="11">
        <f t="shared" si="396"/>
        <v>0</v>
      </c>
      <c r="AE214" s="11">
        <f t="shared" si="396"/>
        <v>0</v>
      </c>
      <c r="AF214" s="11">
        <f t="shared" si="396"/>
        <v>0</v>
      </c>
      <c r="AG214" s="11">
        <f t="shared" si="396"/>
        <v>0</v>
      </c>
      <c r="AH214" s="11">
        <f t="shared" si="396"/>
        <v>0</v>
      </c>
      <c r="AI214" s="11">
        <f t="shared" si="396"/>
        <v>0</v>
      </c>
      <c r="AJ214" s="11">
        <f t="shared" ref="AJ214:BO214" si="397">AJ$117*AJ100</f>
        <v>0</v>
      </c>
      <c r="AK214" s="11">
        <f t="shared" si="397"/>
        <v>0</v>
      </c>
      <c r="AL214" s="11">
        <f t="shared" si="397"/>
        <v>0</v>
      </c>
      <c r="AM214" s="11">
        <f t="shared" si="397"/>
        <v>0</v>
      </c>
      <c r="AN214" s="11">
        <f t="shared" si="397"/>
        <v>0</v>
      </c>
      <c r="AO214" s="11">
        <f t="shared" si="397"/>
        <v>0</v>
      </c>
      <c r="AP214" s="11">
        <f t="shared" si="397"/>
        <v>0</v>
      </c>
      <c r="AQ214" s="11">
        <f t="shared" si="397"/>
        <v>0</v>
      </c>
      <c r="AR214" s="11">
        <f t="shared" si="397"/>
        <v>0</v>
      </c>
      <c r="AS214" s="11">
        <f t="shared" si="397"/>
        <v>0</v>
      </c>
      <c r="AT214" s="11">
        <f t="shared" si="397"/>
        <v>0</v>
      </c>
      <c r="AU214" s="11">
        <f t="shared" si="397"/>
        <v>0</v>
      </c>
      <c r="AV214" s="11">
        <f t="shared" si="397"/>
        <v>0</v>
      </c>
      <c r="AW214" s="11">
        <f t="shared" si="397"/>
        <v>0</v>
      </c>
      <c r="AX214" s="11">
        <f t="shared" si="397"/>
        <v>0</v>
      </c>
      <c r="AY214" s="11">
        <f t="shared" si="397"/>
        <v>0</v>
      </c>
      <c r="AZ214" s="11">
        <f t="shared" si="397"/>
        <v>0</v>
      </c>
      <c r="BA214" s="11">
        <f t="shared" si="397"/>
        <v>0</v>
      </c>
      <c r="BB214" s="11">
        <f t="shared" si="397"/>
        <v>0</v>
      </c>
      <c r="BC214" s="11">
        <f t="shared" si="397"/>
        <v>0</v>
      </c>
      <c r="BD214" s="11">
        <f t="shared" si="397"/>
        <v>0</v>
      </c>
      <c r="BE214" s="11">
        <f t="shared" si="397"/>
        <v>0</v>
      </c>
      <c r="BF214" s="11">
        <f t="shared" si="397"/>
        <v>0</v>
      </c>
      <c r="BG214" s="11">
        <f t="shared" si="397"/>
        <v>0</v>
      </c>
      <c r="BH214" s="11">
        <f t="shared" si="397"/>
        <v>0</v>
      </c>
      <c r="BI214" s="11">
        <f t="shared" si="397"/>
        <v>0</v>
      </c>
      <c r="BJ214" s="11">
        <f t="shared" si="397"/>
        <v>0</v>
      </c>
      <c r="BK214" s="11">
        <f t="shared" si="397"/>
        <v>0</v>
      </c>
      <c r="BL214" s="11">
        <f t="shared" si="397"/>
        <v>0</v>
      </c>
      <c r="BM214" s="11">
        <f t="shared" si="397"/>
        <v>0</v>
      </c>
      <c r="BN214" s="11">
        <f t="shared" si="397"/>
        <v>0</v>
      </c>
      <c r="BO214" s="11">
        <f t="shared" si="397"/>
        <v>0</v>
      </c>
      <c r="BP214" s="11">
        <f t="shared" ref="BP214:CU214" si="398">BP$117*BP100</f>
        <v>0</v>
      </c>
      <c r="BQ214" s="11">
        <f t="shared" si="398"/>
        <v>0</v>
      </c>
      <c r="BR214" s="11">
        <f t="shared" si="398"/>
        <v>0</v>
      </c>
      <c r="BS214" s="11">
        <f t="shared" si="398"/>
        <v>0</v>
      </c>
      <c r="BT214" s="11">
        <f t="shared" si="398"/>
        <v>0</v>
      </c>
      <c r="BU214" s="11">
        <f t="shared" si="398"/>
        <v>0</v>
      </c>
      <c r="BV214" s="11">
        <f t="shared" si="398"/>
        <v>0</v>
      </c>
      <c r="BW214" s="11">
        <f t="shared" si="398"/>
        <v>0</v>
      </c>
      <c r="BX214" s="11">
        <f t="shared" si="398"/>
        <v>0</v>
      </c>
      <c r="BY214" s="11">
        <f t="shared" si="398"/>
        <v>0</v>
      </c>
      <c r="BZ214" s="11">
        <f t="shared" si="398"/>
        <v>0</v>
      </c>
      <c r="CA214" s="11">
        <f t="shared" si="398"/>
        <v>0</v>
      </c>
      <c r="CB214" s="11">
        <f t="shared" si="398"/>
        <v>0</v>
      </c>
      <c r="CC214" s="11">
        <f t="shared" si="398"/>
        <v>0</v>
      </c>
      <c r="CD214" s="11">
        <f t="shared" si="398"/>
        <v>0</v>
      </c>
      <c r="CE214" s="11">
        <f t="shared" si="398"/>
        <v>0</v>
      </c>
      <c r="CF214" s="11">
        <f t="shared" si="398"/>
        <v>0</v>
      </c>
      <c r="CG214" s="11">
        <f t="shared" si="398"/>
        <v>0</v>
      </c>
      <c r="CH214" s="11">
        <f t="shared" si="398"/>
        <v>0</v>
      </c>
      <c r="CI214" s="11">
        <f t="shared" si="398"/>
        <v>0</v>
      </c>
      <c r="CJ214" s="11">
        <f t="shared" si="398"/>
        <v>0</v>
      </c>
      <c r="CK214" s="11">
        <f t="shared" si="398"/>
        <v>0</v>
      </c>
      <c r="CL214" s="11">
        <f t="shared" si="398"/>
        <v>0</v>
      </c>
      <c r="CM214" s="11">
        <f t="shared" si="398"/>
        <v>0</v>
      </c>
      <c r="CN214" s="11">
        <f t="shared" si="398"/>
        <v>0</v>
      </c>
      <c r="CO214" s="11">
        <f t="shared" si="398"/>
        <v>0</v>
      </c>
      <c r="CP214" s="11">
        <f t="shared" si="398"/>
        <v>0</v>
      </c>
      <c r="CQ214" s="11">
        <f t="shared" si="398"/>
        <v>0</v>
      </c>
      <c r="CR214" s="11">
        <f t="shared" si="398"/>
        <v>0</v>
      </c>
      <c r="CS214" s="11">
        <f t="shared" si="398"/>
        <v>0</v>
      </c>
      <c r="CT214" s="11">
        <f t="shared" si="398"/>
        <v>0</v>
      </c>
      <c r="CU214" s="11">
        <f t="shared" si="398"/>
        <v>0</v>
      </c>
      <c r="CV214" s="11">
        <f t="shared" ref="CV214:DG214" si="399">CV$117*CV100</f>
        <v>0</v>
      </c>
      <c r="CW214" s="11">
        <f t="shared" si="399"/>
        <v>0</v>
      </c>
      <c r="CX214" s="11">
        <f t="shared" si="399"/>
        <v>0</v>
      </c>
      <c r="CY214" s="11">
        <f t="shared" si="399"/>
        <v>0</v>
      </c>
      <c r="CZ214" s="11">
        <f t="shared" si="399"/>
        <v>0</v>
      </c>
      <c r="DA214" s="11">
        <f t="shared" si="399"/>
        <v>0</v>
      </c>
      <c r="DB214" s="11">
        <f t="shared" si="399"/>
        <v>0</v>
      </c>
      <c r="DC214" s="11">
        <f t="shared" si="399"/>
        <v>0</v>
      </c>
      <c r="DD214" s="11">
        <f t="shared" si="399"/>
        <v>0</v>
      </c>
      <c r="DE214" s="11">
        <f t="shared" si="399"/>
        <v>0</v>
      </c>
      <c r="DF214" s="11">
        <f t="shared" si="399"/>
        <v>0</v>
      </c>
      <c r="DG214" s="11">
        <f t="shared" si="399"/>
        <v>0</v>
      </c>
      <c r="DH214" s="11">
        <f t="shared" si="395"/>
        <v>0</v>
      </c>
      <c r="DI214" s="240"/>
    </row>
    <row r="215" spans="2:113" x14ac:dyDescent="0.15">
      <c r="B215" s="10" t="s">
        <v>239</v>
      </c>
      <c r="C215" s="4" t="s">
        <v>977</v>
      </c>
      <c r="D215" s="11">
        <f t="shared" ref="D215:AI215" si="400">D$117*D101</f>
        <v>0</v>
      </c>
      <c r="E215" s="11">
        <f t="shared" si="400"/>
        <v>0</v>
      </c>
      <c r="F215" s="11">
        <f t="shared" si="400"/>
        <v>0</v>
      </c>
      <c r="G215" s="11">
        <f t="shared" si="400"/>
        <v>0</v>
      </c>
      <c r="H215" s="11">
        <f t="shared" si="400"/>
        <v>0</v>
      </c>
      <c r="I215" s="11">
        <f t="shared" si="400"/>
        <v>0</v>
      </c>
      <c r="J215" s="11">
        <f t="shared" si="400"/>
        <v>0</v>
      </c>
      <c r="K215" s="11">
        <f t="shared" si="400"/>
        <v>0</v>
      </c>
      <c r="L215" s="11">
        <f t="shared" si="400"/>
        <v>0</v>
      </c>
      <c r="M215" s="11">
        <f t="shared" si="400"/>
        <v>0</v>
      </c>
      <c r="N215" s="11">
        <f t="shared" si="400"/>
        <v>0</v>
      </c>
      <c r="O215" s="11">
        <f t="shared" si="400"/>
        <v>0</v>
      </c>
      <c r="P215" s="11">
        <f t="shared" si="400"/>
        <v>0</v>
      </c>
      <c r="Q215" s="11">
        <f t="shared" si="400"/>
        <v>0</v>
      </c>
      <c r="R215" s="11">
        <f t="shared" si="400"/>
        <v>0</v>
      </c>
      <c r="S215" s="11">
        <f t="shared" si="400"/>
        <v>0</v>
      </c>
      <c r="T215" s="11">
        <f t="shared" si="400"/>
        <v>0</v>
      </c>
      <c r="U215" s="11">
        <f t="shared" si="400"/>
        <v>0</v>
      </c>
      <c r="V215" s="11">
        <f t="shared" si="400"/>
        <v>0</v>
      </c>
      <c r="W215" s="11">
        <f t="shared" si="400"/>
        <v>0</v>
      </c>
      <c r="X215" s="11">
        <f t="shared" si="400"/>
        <v>0</v>
      </c>
      <c r="Y215" s="11">
        <f t="shared" si="400"/>
        <v>0</v>
      </c>
      <c r="Z215" s="11">
        <f t="shared" si="400"/>
        <v>0</v>
      </c>
      <c r="AA215" s="11">
        <f t="shared" si="400"/>
        <v>0</v>
      </c>
      <c r="AB215" s="11">
        <f t="shared" si="400"/>
        <v>0</v>
      </c>
      <c r="AC215" s="11">
        <f t="shared" si="400"/>
        <v>0</v>
      </c>
      <c r="AD215" s="11">
        <f t="shared" si="400"/>
        <v>0</v>
      </c>
      <c r="AE215" s="11">
        <f t="shared" si="400"/>
        <v>0</v>
      </c>
      <c r="AF215" s="11">
        <f t="shared" si="400"/>
        <v>0</v>
      </c>
      <c r="AG215" s="11">
        <f t="shared" si="400"/>
        <v>0</v>
      </c>
      <c r="AH215" s="11">
        <f t="shared" si="400"/>
        <v>0</v>
      </c>
      <c r="AI215" s="11">
        <f t="shared" si="400"/>
        <v>0</v>
      </c>
      <c r="AJ215" s="11">
        <f t="shared" ref="AJ215:BO215" si="401">AJ$117*AJ101</f>
        <v>0</v>
      </c>
      <c r="AK215" s="11">
        <f t="shared" si="401"/>
        <v>0</v>
      </c>
      <c r="AL215" s="11">
        <f t="shared" si="401"/>
        <v>0</v>
      </c>
      <c r="AM215" s="11">
        <f t="shared" si="401"/>
        <v>0</v>
      </c>
      <c r="AN215" s="11">
        <f t="shared" si="401"/>
        <v>0</v>
      </c>
      <c r="AO215" s="11">
        <f t="shared" si="401"/>
        <v>0</v>
      </c>
      <c r="AP215" s="11">
        <f t="shared" si="401"/>
        <v>0</v>
      </c>
      <c r="AQ215" s="11">
        <f t="shared" si="401"/>
        <v>0</v>
      </c>
      <c r="AR215" s="11">
        <f t="shared" si="401"/>
        <v>0</v>
      </c>
      <c r="AS215" s="11">
        <f t="shared" si="401"/>
        <v>0</v>
      </c>
      <c r="AT215" s="11">
        <f t="shared" si="401"/>
        <v>0</v>
      </c>
      <c r="AU215" s="11">
        <f t="shared" si="401"/>
        <v>0</v>
      </c>
      <c r="AV215" s="11">
        <f t="shared" si="401"/>
        <v>0</v>
      </c>
      <c r="AW215" s="11">
        <f t="shared" si="401"/>
        <v>0</v>
      </c>
      <c r="AX215" s="11">
        <f t="shared" si="401"/>
        <v>0</v>
      </c>
      <c r="AY215" s="11">
        <f t="shared" si="401"/>
        <v>0</v>
      </c>
      <c r="AZ215" s="11">
        <f t="shared" si="401"/>
        <v>0</v>
      </c>
      <c r="BA215" s="11">
        <f t="shared" si="401"/>
        <v>0</v>
      </c>
      <c r="BB215" s="11">
        <f t="shared" si="401"/>
        <v>0</v>
      </c>
      <c r="BC215" s="11">
        <f t="shared" si="401"/>
        <v>0</v>
      </c>
      <c r="BD215" s="11">
        <f t="shared" si="401"/>
        <v>0</v>
      </c>
      <c r="BE215" s="11">
        <f t="shared" si="401"/>
        <v>0</v>
      </c>
      <c r="BF215" s="11">
        <f t="shared" si="401"/>
        <v>0</v>
      </c>
      <c r="BG215" s="11">
        <f t="shared" si="401"/>
        <v>0</v>
      </c>
      <c r="BH215" s="11">
        <f t="shared" si="401"/>
        <v>0</v>
      </c>
      <c r="BI215" s="11">
        <f t="shared" si="401"/>
        <v>0</v>
      </c>
      <c r="BJ215" s="11">
        <f t="shared" si="401"/>
        <v>0</v>
      </c>
      <c r="BK215" s="11">
        <f t="shared" si="401"/>
        <v>0</v>
      </c>
      <c r="BL215" s="11">
        <f t="shared" si="401"/>
        <v>0</v>
      </c>
      <c r="BM215" s="11">
        <f t="shared" si="401"/>
        <v>0</v>
      </c>
      <c r="BN215" s="11">
        <f t="shared" si="401"/>
        <v>0</v>
      </c>
      <c r="BO215" s="11">
        <f t="shared" si="401"/>
        <v>0</v>
      </c>
      <c r="BP215" s="11">
        <f t="shared" ref="BP215:CU215" si="402">BP$117*BP101</f>
        <v>0</v>
      </c>
      <c r="BQ215" s="11">
        <f t="shared" si="402"/>
        <v>0</v>
      </c>
      <c r="BR215" s="11">
        <f t="shared" si="402"/>
        <v>0</v>
      </c>
      <c r="BS215" s="11">
        <f t="shared" si="402"/>
        <v>0</v>
      </c>
      <c r="BT215" s="11">
        <f t="shared" si="402"/>
        <v>0</v>
      </c>
      <c r="BU215" s="11">
        <f t="shared" si="402"/>
        <v>0</v>
      </c>
      <c r="BV215" s="11">
        <f t="shared" si="402"/>
        <v>0</v>
      </c>
      <c r="BW215" s="11">
        <f t="shared" si="402"/>
        <v>0</v>
      </c>
      <c r="BX215" s="11">
        <f t="shared" si="402"/>
        <v>0</v>
      </c>
      <c r="BY215" s="11">
        <f t="shared" si="402"/>
        <v>0</v>
      </c>
      <c r="BZ215" s="11">
        <f t="shared" si="402"/>
        <v>0</v>
      </c>
      <c r="CA215" s="11">
        <f t="shared" si="402"/>
        <v>0</v>
      </c>
      <c r="CB215" s="11">
        <f t="shared" si="402"/>
        <v>0</v>
      </c>
      <c r="CC215" s="11">
        <f t="shared" si="402"/>
        <v>0</v>
      </c>
      <c r="CD215" s="11">
        <f t="shared" si="402"/>
        <v>0</v>
      </c>
      <c r="CE215" s="11">
        <f t="shared" si="402"/>
        <v>0</v>
      </c>
      <c r="CF215" s="11">
        <f t="shared" si="402"/>
        <v>0</v>
      </c>
      <c r="CG215" s="11">
        <f t="shared" si="402"/>
        <v>0</v>
      </c>
      <c r="CH215" s="11">
        <f t="shared" si="402"/>
        <v>0</v>
      </c>
      <c r="CI215" s="11">
        <f t="shared" si="402"/>
        <v>0</v>
      </c>
      <c r="CJ215" s="11">
        <f t="shared" si="402"/>
        <v>0</v>
      </c>
      <c r="CK215" s="11">
        <f t="shared" si="402"/>
        <v>0</v>
      </c>
      <c r="CL215" s="11">
        <f t="shared" si="402"/>
        <v>0</v>
      </c>
      <c r="CM215" s="11">
        <f t="shared" si="402"/>
        <v>0</v>
      </c>
      <c r="CN215" s="11">
        <f t="shared" si="402"/>
        <v>0</v>
      </c>
      <c r="CO215" s="11">
        <f t="shared" si="402"/>
        <v>0</v>
      </c>
      <c r="CP215" s="11">
        <f t="shared" si="402"/>
        <v>0</v>
      </c>
      <c r="CQ215" s="11">
        <f t="shared" si="402"/>
        <v>0</v>
      </c>
      <c r="CR215" s="11">
        <f t="shared" si="402"/>
        <v>0</v>
      </c>
      <c r="CS215" s="11">
        <f t="shared" si="402"/>
        <v>0</v>
      </c>
      <c r="CT215" s="11">
        <f t="shared" si="402"/>
        <v>0</v>
      </c>
      <c r="CU215" s="11">
        <f t="shared" si="402"/>
        <v>0</v>
      </c>
      <c r="CV215" s="11">
        <f t="shared" ref="CV215:DG215" si="403">CV$117*CV101</f>
        <v>0</v>
      </c>
      <c r="CW215" s="11">
        <f t="shared" si="403"/>
        <v>0</v>
      </c>
      <c r="CX215" s="11">
        <f t="shared" si="403"/>
        <v>0</v>
      </c>
      <c r="CY215" s="11">
        <f t="shared" si="403"/>
        <v>0</v>
      </c>
      <c r="CZ215" s="11">
        <f t="shared" si="403"/>
        <v>0</v>
      </c>
      <c r="DA215" s="11">
        <f t="shared" si="403"/>
        <v>0</v>
      </c>
      <c r="DB215" s="11">
        <f t="shared" si="403"/>
        <v>0</v>
      </c>
      <c r="DC215" s="11">
        <f t="shared" si="403"/>
        <v>0</v>
      </c>
      <c r="DD215" s="11">
        <f t="shared" si="403"/>
        <v>0</v>
      </c>
      <c r="DE215" s="11">
        <f t="shared" si="403"/>
        <v>0</v>
      </c>
      <c r="DF215" s="11">
        <f t="shared" si="403"/>
        <v>0</v>
      </c>
      <c r="DG215" s="11">
        <f t="shared" si="403"/>
        <v>0</v>
      </c>
      <c r="DH215" s="11">
        <f t="shared" si="395"/>
        <v>0</v>
      </c>
      <c r="DI215" s="240"/>
    </row>
    <row r="216" spans="2:113" x14ac:dyDescent="0.15">
      <c r="B216" s="10" t="s">
        <v>240</v>
      </c>
      <c r="C216" s="4" t="s">
        <v>978</v>
      </c>
      <c r="D216" s="11">
        <f t="shared" ref="D216:AI216" si="404">D$117*D102</f>
        <v>0</v>
      </c>
      <c r="E216" s="11">
        <f t="shared" si="404"/>
        <v>0</v>
      </c>
      <c r="F216" s="11">
        <f t="shared" si="404"/>
        <v>0</v>
      </c>
      <c r="G216" s="11">
        <f t="shared" si="404"/>
        <v>0</v>
      </c>
      <c r="H216" s="11">
        <f t="shared" si="404"/>
        <v>0</v>
      </c>
      <c r="I216" s="11">
        <f t="shared" si="404"/>
        <v>0</v>
      </c>
      <c r="J216" s="11">
        <f t="shared" si="404"/>
        <v>0</v>
      </c>
      <c r="K216" s="11">
        <f t="shared" si="404"/>
        <v>0</v>
      </c>
      <c r="L216" s="11">
        <f t="shared" si="404"/>
        <v>0</v>
      </c>
      <c r="M216" s="11">
        <f t="shared" si="404"/>
        <v>0</v>
      </c>
      <c r="N216" s="11">
        <f t="shared" si="404"/>
        <v>0</v>
      </c>
      <c r="O216" s="11">
        <f t="shared" si="404"/>
        <v>0</v>
      </c>
      <c r="P216" s="11">
        <f t="shared" si="404"/>
        <v>0</v>
      </c>
      <c r="Q216" s="11">
        <f t="shared" si="404"/>
        <v>0</v>
      </c>
      <c r="R216" s="11">
        <f t="shared" si="404"/>
        <v>0</v>
      </c>
      <c r="S216" s="11">
        <f t="shared" si="404"/>
        <v>0</v>
      </c>
      <c r="T216" s="11">
        <f t="shared" si="404"/>
        <v>0</v>
      </c>
      <c r="U216" s="11">
        <f t="shared" si="404"/>
        <v>0</v>
      </c>
      <c r="V216" s="11">
        <f t="shared" si="404"/>
        <v>0</v>
      </c>
      <c r="W216" s="11">
        <f t="shared" si="404"/>
        <v>0</v>
      </c>
      <c r="X216" s="11">
        <f t="shared" si="404"/>
        <v>0</v>
      </c>
      <c r="Y216" s="11">
        <f t="shared" si="404"/>
        <v>0</v>
      </c>
      <c r="Z216" s="11">
        <f t="shared" si="404"/>
        <v>0</v>
      </c>
      <c r="AA216" s="11">
        <f t="shared" si="404"/>
        <v>0</v>
      </c>
      <c r="AB216" s="11">
        <f t="shared" si="404"/>
        <v>0</v>
      </c>
      <c r="AC216" s="11">
        <f t="shared" si="404"/>
        <v>0</v>
      </c>
      <c r="AD216" s="11">
        <f t="shared" si="404"/>
        <v>0</v>
      </c>
      <c r="AE216" s="11">
        <f t="shared" si="404"/>
        <v>0</v>
      </c>
      <c r="AF216" s="11">
        <f t="shared" si="404"/>
        <v>0</v>
      </c>
      <c r="AG216" s="11">
        <f t="shared" si="404"/>
        <v>0</v>
      </c>
      <c r="AH216" s="11">
        <f t="shared" si="404"/>
        <v>0</v>
      </c>
      <c r="AI216" s="11">
        <f t="shared" si="404"/>
        <v>0</v>
      </c>
      <c r="AJ216" s="11">
        <f t="shared" ref="AJ216:BO216" si="405">AJ$117*AJ102</f>
        <v>0</v>
      </c>
      <c r="AK216" s="11">
        <f t="shared" si="405"/>
        <v>0</v>
      </c>
      <c r="AL216" s="11">
        <f t="shared" si="405"/>
        <v>0</v>
      </c>
      <c r="AM216" s="11">
        <f t="shared" si="405"/>
        <v>0</v>
      </c>
      <c r="AN216" s="11">
        <f t="shared" si="405"/>
        <v>0</v>
      </c>
      <c r="AO216" s="11">
        <f t="shared" si="405"/>
        <v>0</v>
      </c>
      <c r="AP216" s="11">
        <f t="shared" si="405"/>
        <v>0</v>
      </c>
      <c r="AQ216" s="11">
        <f t="shared" si="405"/>
        <v>0</v>
      </c>
      <c r="AR216" s="11">
        <f t="shared" si="405"/>
        <v>0</v>
      </c>
      <c r="AS216" s="11">
        <f t="shared" si="405"/>
        <v>0</v>
      </c>
      <c r="AT216" s="11">
        <f t="shared" si="405"/>
        <v>0</v>
      </c>
      <c r="AU216" s="11">
        <f t="shared" si="405"/>
        <v>0</v>
      </c>
      <c r="AV216" s="11">
        <f t="shared" si="405"/>
        <v>0</v>
      </c>
      <c r="AW216" s="11">
        <f t="shared" si="405"/>
        <v>0</v>
      </c>
      <c r="AX216" s="11">
        <f t="shared" si="405"/>
        <v>0</v>
      </c>
      <c r="AY216" s="11">
        <f t="shared" si="405"/>
        <v>0</v>
      </c>
      <c r="AZ216" s="11">
        <f t="shared" si="405"/>
        <v>0</v>
      </c>
      <c r="BA216" s="11">
        <f t="shared" si="405"/>
        <v>0</v>
      </c>
      <c r="BB216" s="11">
        <f t="shared" si="405"/>
        <v>0</v>
      </c>
      <c r="BC216" s="11">
        <f t="shared" si="405"/>
        <v>0</v>
      </c>
      <c r="BD216" s="11">
        <f t="shared" si="405"/>
        <v>0</v>
      </c>
      <c r="BE216" s="11">
        <f t="shared" si="405"/>
        <v>0</v>
      </c>
      <c r="BF216" s="11">
        <f t="shared" si="405"/>
        <v>0</v>
      </c>
      <c r="BG216" s="11">
        <f t="shared" si="405"/>
        <v>0</v>
      </c>
      <c r="BH216" s="11">
        <f t="shared" si="405"/>
        <v>0</v>
      </c>
      <c r="BI216" s="11">
        <f t="shared" si="405"/>
        <v>0</v>
      </c>
      <c r="BJ216" s="11">
        <f t="shared" si="405"/>
        <v>0</v>
      </c>
      <c r="BK216" s="11">
        <f t="shared" si="405"/>
        <v>0</v>
      </c>
      <c r="BL216" s="11">
        <f t="shared" si="405"/>
        <v>0</v>
      </c>
      <c r="BM216" s="11">
        <f t="shared" si="405"/>
        <v>0</v>
      </c>
      <c r="BN216" s="11">
        <f t="shared" si="405"/>
        <v>0</v>
      </c>
      <c r="BO216" s="11">
        <f t="shared" si="405"/>
        <v>0</v>
      </c>
      <c r="BP216" s="11">
        <f t="shared" ref="BP216:CU216" si="406">BP$117*BP102</f>
        <v>0</v>
      </c>
      <c r="BQ216" s="11">
        <f t="shared" si="406"/>
        <v>0</v>
      </c>
      <c r="BR216" s="11">
        <f t="shared" si="406"/>
        <v>0</v>
      </c>
      <c r="BS216" s="11">
        <f t="shared" si="406"/>
        <v>0</v>
      </c>
      <c r="BT216" s="11">
        <f t="shared" si="406"/>
        <v>0</v>
      </c>
      <c r="BU216" s="11">
        <f t="shared" si="406"/>
        <v>0</v>
      </c>
      <c r="BV216" s="11">
        <f t="shared" si="406"/>
        <v>0</v>
      </c>
      <c r="BW216" s="11">
        <f t="shared" si="406"/>
        <v>0</v>
      </c>
      <c r="BX216" s="11">
        <f t="shared" si="406"/>
        <v>0</v>
      </c>
      <c r="BY216" s="11">
        <f t="shared" si="406"/>
        <v>0</v>
      </c>
      <c r="BZ216" s="11">
        <f t="shared" si="406"/>
        <v>0</v>
      </c>
      <c r="CA216" s="11">
        <f t="shared" si="406"/>
        <v>0</v>
      </c>
      <c r="CB216" s="11">
        <f t="shared" si="406"/>
        <v>0</v>
      </c>
      <c r="CC216" s="11">
        <f t="shared" si="406"/>
        <v>0</v>
      </c>
      <c r="CD216" s="11">
        <f t="shared" si="406"/>
        <v>0</v>
      </c>
      <c r="CE216" s="11">
        <f t="shared" si="406"/>
        <v>0</v>
      </c>
      <c r="CF216" s="11">
        <f t="shared" si="406"/>
        <v>0</v>
      </c>
      <c r="CG216" s="11">
        <f t="shared" si="406"/>
        <v>0</v>
      </c>
      <c r="CH216" s="11">
        <f t="shared" si="406"/>
        <v>0</v>
      </c>
      <c r="CI216" s="11">
        <f t="shared" si="406"/>
        <v>0</v>
      </c>
      <c r="CJ216" s="11">
        <f t="shared" si="406"/>
        <v>0</v>
      </c>
      <c r="CK216" s="11">
        <f t="shared" si="406"/>
        <v>0</v>
      </c>
      <c r="CL216" s="11">
        <f t="shared" si="406"/>
        <v>0</v>
      </c>
      <c r="CM216" s="11">
        <f t="shared" si="406"/>
        <v>0</v>
      </c>
      <c r="CN216" s="11">
        <f t="shared" si="406"/>
        <v>0</v>
      </c>
      <c r="CO216" s="11">
        <f t="shared" si="406"/>
        <v>0</v>
      </c>
      <c r="CP216" s="11">
        <f t="shared" si="406"/>
        <v>0</v>
      </c>
      <c r="CQ216" s="11">
        <f t="shared" si="406"/>
        <v>0</v>
      </c>
      <c r="CR216" s="11">
        <f t="shared" si="406"/>
        <v>0</v>
      </c>
      <c r="CS216" s="11">
        <f t="shared" si="406"/>
        <v>0</v>
      </c>
      <c r="CT216" s="11">
        <f t="shared" si="406"/>
        <v>0</v>
      </c>
      <c r="CU216" s="11">
        <f t="shared" si="406"/>
        <v>0</v>
      </c>
      <c r="CV216" s="11">
        <f t="shared" ref="CV216:DG216" si="407">CV$117*CV102</f>
        <v>0</v>
      </c>
      <c r="CW216" s="11">
        <f t="shared" si="407"/>
        <v>0</v>
      </c>
      <c r="CX216" s="11">
        <f t="shared" si="407"/>
        <v>0</v>
      </c>
      <c r="CY216" s="11">
        <f t="shared" si="407"/>
        <v>0</v>
      </c>
      <c r="CZ216" s="11">
        <f t="shared" si="407"/>
        <v>0</v>
      </c>
      <c r="DA216" s="11">
        <f t="shared" si="407"/>
        <v>0</v>
      </c>
      <c r="DB216" s="11">
        <f t="shared" si="407"/>
        <v>0</v>
      </c>
      <c r="DC216" s="11">
        <f t="shared" si="407"/>
        <v>0</v>
      </c>
      <c r="DD216" s="11">
        <f t="shared" si="407"/>
        <v>0</v>
      </c>
      <c r="DE216" s="11">
        <f t="shared" si="407"/>
        <v>0</v>
      </c>
      <c r="DF216" s="11">
        <f t="shared" si="407"/>
        <v>0</v>
      </c>
      <c r="DG216" s="11">
        <f t="shared" si="407"/>
        <v>0</v>
      </c>
      <c r="DH216" s="11">
        <f t="shared" si="395"/>
        <v>0</v>
      </c>
      <c r="DI216" s="240"/>
    </row>
    <row r="217" spans="2:113" x14ac:dyDescent="0.15">
      <c r="B217" s="10" t="s">
        <v>241</v>
      </c>
      <c r="C217" s="4" t="s">
        <v>979</v>
      </c>
      <c r="D217" s="11">
        <f t="shared" ref="D217:AI217" si="408">D$117*D103</f>
        <v>0</v>
      </c>
      <c r="E217" s="11">
        <f t="shared" si="408"/>
        <v>0</v>
      </c>
      <c r="F217" s="11">
        <f t="shared" si="408"/>
        <v>0</v>
      </c>
      <c r="G217" s="11">
        <f t="shared" si="408"/>
        <v>0</v>
      </c>
      <c r="H217" s="11">
        <f t="shared" si="408"/>
        <v>0</v>
      </c>
      <c r="I217" s="11">
        <f t="shared" si="408"/>
        <v>0</v>
      </c>
      <c r="J217" s="11">
        <f t="shared" si="408"/>
        <v>0</v>
      </c>
      <c r="K217" s="11">
        <f t="shared" si="408"/>
        <v>0</v>
      </c>
      <c r="L217" s="11">
        <f t="shared" si="408"/>
        <v>0</v>
      </c>
      <c r="M217" s="11">
        <f t="shared" si="408"/>
        <v>0</v>
      </c>
      <c r="N217" s="11">
        <f t="shared" si="408"/>
        <v>0</v>
      </c>
      <c r="O217" s="11">
        <f t="shared" si="408"/>
        <v>0</v>
      </c>
      <c r="P217" s="11">
        <f t="shared" si="408"/>
        <v>0</v>
      </c>
      <c r="Q217" s="11">
        <f t="shared" si="408"/>
        <v>0</v>
      </c>
      <c r="R217" s="11">
        <f t="shared" si="408"/>
        <v>0</v>
      </c>
      <c r="S217" s="11">
        <f t="shared" si="408"/>
        <v>0</v>
      </c>
      <c r="T217" s="11">
        <f t="shared" si="408"/>
        <v>0</v>
      </c>
      <c r="U217" s="11">
        <f t="shared" si="408"/>
        <v>0</v>
      </c>
      <c r="V217" s="11">
        <f t="shared" si="408"/>
        <v>0</v>
      </c>
      <c r="W217" s="11">
        <f t="shared" si="408"/>
        <v>0</v>
      </c>
      <c r="X217" s="11">
        <f t="shared" si="408"/>
        <v>0</v>
      </c>
      <c r="Y217" s="11">
        <f t="shared" si="408"/>
        <v>0</v>
      </c>
      <c r="Z217" s="11">
        <f t="shared" si="408"/>
        <v>0</v>
      </c>
      <c r="AA217" s="11">
        <f t="shared" si="408"/>
        <v>0</v>
      </c>
      <c r="AB217" s="11">
        <f t="shared" si="408"/>
        <v>0</v>
      </c>
      <c r="AC217" s="11">
        <f t="shared" si="408"/>
        <v>0</v>
      </c>
      <c r="AD217" s="11">
        <f t="shared" si="408"/>
        <v>0</v>
      </c>
      <c r="AE217" s="11">
        <f t="shared" si="408"/>
        <v>0</v>
      </c>
      <c r="AF217" s="11">
        <f t="shared" si="408"/>
        <v>0</v>
      </c>
      <c r="AG217" s="11">
        <f t="shared" si="408"/>
        <v>0</v>
      </c>
      <c r="AH217" s="11">
        <f t="shared" si="408"/>
        <v>0</v>
      </c>
      <c r="AI217" s="11">
        <f t="shared" si="408"/>
        <v>0</v>
      </c>
      <c r="AJ217" s="11">
        <f t="shared" ref="AJ217:BO217" si="409">AJ$117*AJ103</f>
        <v>0</v>
      </c>
      <c r="AK217" s="11">
        <f t="shared" si="409"/>
        <v>0</v>
      </c>
      <c r="AL217" s="11">
        <f t="shared" si="409"/>
        <v>0</v>
      </c>
      <c r="AM217" s="11">
        <f t="shared" si="409"/>
        <v>0</v>
      </c>
      <c r="AN217" s="11">
        <f t="shared" si="409"/>
        <v>0</v>
      </c>
      <c r="AO217" s="11">
        <f t="shared" si="409"/>
        <v>0</v>
      </c>
      <c r="AP217" s="11">
        <f t="shared" si="409"/>
        <v>0</v>
      </c>
      <c r="AQ217" s="11">
        <f t="shared" si="409"/>
        <v>0</v>
      </c>
      <c r="AR217" s="11">
        <f t="shared" si="409"/>
        <v>0</v>
      </c>
      <c r="AS217" s="11">
        <f t="shared" si="409"/>
        <v>0</v>
      </c>
      <c r="AT217" s="11">
        <f t="shared" si="409"/>
        <v>0</v>
      </c>
      <c r="AU217" s="11">
        <f t="shared" si="409"/>
        <v>0</v>
      </c>
      <c r="AV217" s="11">
        <f t="shared" si="409"/>
        <v>0</v>
      </c>
      <c r="AW217" s="11">
        <f t="shared" si="409"/>
        <v>0</v>
      </c>
      <c r="AX217" s="11">
        <f t="shared" si="409"/>
        <v>0</v>
      </c>
      <c r="AY217" s="11">
        <f t="shared" si="409"/>
        <v>0</v>
      </c>
      <c r="AZ217" s="11">
        <f t="shared" si="409"/>
        <v>0</v>
      </c>
      <c r="BA217" s="11">
        <f t="shared" si="409"/>
        <v>0</v>
      </c>
      <c r="BB217" s="11">
        <f t="shared" si="409"/>
        <v>0</v>
      </c>
      <c r="BC217" s="11">
        <f t="shared" si="409"/>
        <v>0</v>
      </c>
      <c r="BD217" s="11">
        <f t="shared" si="409"/>
        <v>0</v>
      </c>
      <c r="BE217" s="11">
        <f t="shared" si="409"/>
        <v>0</v>
      </c>
      <c r="BF217" s="11">
        <f t="shared" si="409"/>
        <v>0</v>
      </c>
      <c r="BG217" s="11">
        <f t="shared" si="409"/>
        <v>0</v>
      </c>
      <c r="BH217" s="11">
        <f t="shared" si="409"/>
        <v>0</v>
      </c>
      <c r="BI217" s="11">
        <f t="shared" si="409"/>
        <v>0</v>
      </c>
      <c r="BJ217" s="11">
        <f t="shared" si="409"/>
        <v>0</v>
      </c>
      <c r="BK217" s="11">
        <f t="shared" si="409"/>
        <v>0</v>
      </c>
      <c r="BL217" s="11">
        <f t="shared" si="409"/>
        <v>0</v>
      </c>
      <c r="BM217" s="11">
        <f t="shared" si="409"/>
        <v>0</v>
      </c>
      <c r="BN217" s="11">
        <f t="shared" si="409"/>
        <v>0</v>
      </c>
      <c r="BO217" s="11">
        <f t="shared" si="409"/>
        <v>0</v>
      </c>
      <c r="BP217" s="11">
        <f t="shared" ref="BP217:CU217" si="410">BP$117*BP103</f>
        <v>0</v>
      </c>
      <c r="BQ217" s="11">
        <f t="shared" si="410"/>
        <v>0</v>
      </c>
      <c r="BR217" s="11">
        <f t="shared" si="410"/>
        <v>0</v>
      </c>
      <c r="BS217" s="11">
        <f t="shared" si="410"/>
        <v>0</v>
      </c>
      <c r="BT217" s="11">
        <f t="shared" si="410"/>
        <v>0</v>
      </c>
      <c r="BU217" s="11">
        <f t="shared" si="410"/>
        <v>0</v>
      </c>
      <c r="BV217" s="11">
        <f t="shared" si="410"/>
        <v>0</v>
      </c>
      <c r="BW217" s="11">
        <f t="shared" si="410"/>
        <v>0</v>
      </c>
      <c r="BX217" s="11">
        <f t="shared" si="410"/>
        <v>0</v>
      </c>
      <c r="BY217" s="11">
        <f t="shared" si="410"/>
        <v>0</v>
      </c>
      <c r="BZ217" s="11">
        <f t="shared" si="410"/>
        <v>0</v>
      </c>
      <c r="CA217" s="11">
        <f t="shared" si="410"/>
        <v>0</v>
      </c>
      <c r="CB217" s="11">
        <f t="shared" si="410"/>
        <v>0</v>
      </c>
      <c r="CC217" s="11">
        <f t="shared" si="410"/>
        <v>0</v>
      </c>
      <c r="CD217" s="11">
        <f t="shared" si="410"/>
        <v>0</v>
      </c>
      <c r="CE217" s="11">
        <f t="shared" si="410"/>
        <v>0</v>
      </c>
      <c r="CF217" s="11">
        <f t="shared" si="410"/>
        <v>0</v>
      </c>
      <c r="CG217" s="11">
        <f t="shared" si="410"/>
        <v>0</v>
      </c>
      <c r="CH217" s="11">
        <f t="shared" si="410"/>
        <v>0</v>
      </c>
      <c r="CI217" s="11">
        <f t="shared" si="410"/>
        <v>0</v>
      </c>
      <c r="CJ217" s="11">
        <f t="shared" si="410"/>
        <v>0</v>
      </c>
      <c r="CK217" s="11">
        <f t="shared" si="410"/>
        <v>0</v>
      </c>
      <c r="CL217" s="11">
        <f t="shared" si="410"/>
        <v>0</v>
      </c>
      <c r="CM217" s="11">
        <f t="shared" si="410"/>
        <v>0</v>
      </c>
      <c r="CN217" s="11">
        <f t="shared" si="410"/>
        <v>0</v>
      </c>
      <c r="CO217" s="11">
        <f t="shared" si="410"/>
        <v>0</v>
      </c>
      <c r="CP217" s="11">
        <f t="shared" si="410"/>
        <v>0</v>
      </c>
      <c r="CQ217" s="11">
        <f t="shared" si="410"/>
        <v>0</v>
      </c>
      <c r="CR217" s="11">
        <f t="shared" si="410"/>
        <v>0</v>
      </c>
      <c r="CS217" s="11">
        <f t="shared" si="410"/>
        <v>0</v>
      </c>
      <c r="CT217" s="11">
        <f t="shared" si="410"/>
        <v>0</v>
      </c>
      <c r="CU217" s="11">
        <f t="shared" si="410"/>
        <v>0</v>
      </c>
      <c r="CV217" s="11">
        <f t="shared" ref="CV217:DG217" si="411">CV$117*CV103</f>
        <v>0</v>
      </c>
      <c r="CW217" s="11">
        <f t="shared" si="411"/>
        <v>0</v>
      </c>
      <c r="CX217" s="11">
        <f t="shared" si="411"/>
        <v>0</v>
      </c>
      <c r="CY217" s="11">
        <f t="shared" si="411"/>
        <v>0</v>
      </c>
      <c r="CZ217" s="11">
        <f t="shared" si="411"/>
        <v>0</v>
      </c>
      <c r="DA217" s="11">
        <f t="shared" si="411"/>
        <v>0</v>
      </c>
      <c r="DB217" s="11">
        <f t="shared" si="411"/>
        <v>0</v>
      </c>
      <c r="DC217" s="11">
        <f t="shared" si="411"/>
        <v>0</v>
      </c>
      <c r="DD217" s="11">
        <f t="shared" si="411"/>
        <v>0</v>
      </c>
      <c r="DE217" s="11">
        <f t="shared" si="411"/>
        <v>0</v>
      </c>
      <c r="DF217" s="11">
        <f t="shared" si="411"/>
        <v>0</v>
      </c>
      <c r="DG217" s="11">
        <f t="shared" si="411"/>
        <v>0</v>
      </c>
      <c r="DH217" s="11">
        <f t="shared" si="395"/>
        <v>0</v>
      </c>
      <c r="DI217" s="240"/>
    </row>
    <row r="218" spans="2:113" x14ac:dyDescent="0.15">
      <c r="B218" s="12" t="s">
        <v>242</v>
      </c>
      <c r="C218" s="357" t="s">
        <v>980</v>
      </c>
      <c r="D218" s="13">
        <f t="shared" ref="D218:AI218" si="412">D$117*D104</f>
        <v>0</v>
      </c>
      <c r="E218" s="13">
        <f t="shared" si="412"/>
        <v>0</v>
      </c>
      <c r="F218" s="13">
        <f t="shared" si="412"/>
        <v>0</v>
      </c>
      <c r="G218" s="13">
        <f t="shared" si="412"/>
        <v>0</v>
      </c>
      <c r="H218" s="13">
        <f t="shared" si="412"/>
        <v>0</v>
      </c>
      <c r="I218" s="13">
        <f t="shared" si="412"/>
        <v>0</v>
      </c>
      <c r="J218" s="13">
        <f t="shared" si="412"/>
        <v>0</v>
      </c>
      <c r="K218" s="13">
        <f t="shared" si="412"/>
        <v>0</v>
      </c>
      <c r="L218" s="13">
        <f t="shared" si="412"/>
        <v>0</v>
      </c>
      <c r="M218" s="13">
        <f t="shared" si="412"/>
        <v>0</v>
      </c>
      <c r="N218" s="13">
        <f t="shared" si="412"/>
        <v>0</v>
      </c>
      <c r="O218" s="13">
        <f t="shared" si="412"/>
        <v>0</v>
      </c>
      <c r="P218" s="13">
        <f t="shared" si="412"/>
        <v>0</v>
      </c>
      <c r="Q218" s="13">
        <f t="shared" si="412"/>
        <v>0</v>
      </c>
      <c r="R218" s="13">
        <f t="shared" si="412"/>
        <v>0</v>
      </c>
      <c r="S218" s="13">
        <f t="shared" si="412"/>
        <v>0</v>
      </c>
      <c r="T218" s="13">
        <f t="shared" si="412"/>
        <v>0</v>
      </c>
      <c r="U218" s="13">
        <f t="shared" si="412"/>
        <v>0</v>
      </c>
      <c r="V218" s="13">
        <f t="shared" si="412"/>
        <v>0</v>
      </c>
      <c r="W218" s="13">
        <f t="shared" si="412"/>
        <v>0</v>
      </c>
      <c r="X218" s="13">
        <f t="shared" si="412"/>
        <v>0</v>
      </c>
      <c r="Y218" s="13">
        <f t="shared" si="412"/>
        <v>0</v>
      </c>
      <c r="Z218" s="13">
        <f t="shared" si="412"/>
        <v>0</v>
      </c>
      <c r="AA218" s="13">
        <f t="shared" si="412"/>
        <v>0</v>
      </c>
      <c r="AB218" s="13">
        <f t="shared" si="412"/>
        <v>0</v>
      </c>
      <c r="AC218" s="13">
        <f t="shared" si="412"/>
        <v>0</v>
      </c>
      <c r="AD218" s="13">
        <f t="shared" si="412"/>
        <v>0</v>
      </c>
      <c r="AE218" s="13">
        <f t="shared" si="412"/>
        <v>0</v>
      </c>
      <c r="AF218" s="13">
        <f t="shared" si="412"/>
        <v>0</v>
      </c>
      <c r="AG218" s="13">
        <f t="shared" si="412"/>
        <v>0</v>
      </c>
      <c r="AH218" s="13">
        <f t="shared" si="412"/>
        <v>0</v>
      </c>
      <c r="AI218" s="13">
        <f t="shared" si="412"/>
        <v>0</v>
      </c>
      <c r="AJ218" s="13">
        <f t="shared" ref="AJ218:BO218" si="413">AJ$117*AJ104</f>
        <v>0</v>
      </c>
      <c r="AK218" s="13">
        <f t="shared" si="413"/>
        <v>0</v>
      </c>
      <c r="AL218" s="13">
        <f t="shared" si="413"/>
        <v>0</v>
      </c>
      <c r="AM218" s="13">
        <f t="shared" si="413"/>
        <v>0</v>
      </c>
      <c r="AN218" s="13">
        <f t="shared" si="413"/>
        <v>0</v>
      </c>
      <c r="AO218" s="13">
        <f t="shared" si="413"/>
        <v>0</v>
      </c>
      <c r="AP218" s="13">
        <f t="shared" si="413"/>
        <v>0</v>
      </c>
      <c r="AQ218" s="13">
        <f t="shared" si="413"/>
        <v>0</v>
      </c>
      <c r="AR218" s="13">
        <f t="shared" si="413"/>
        <v>0</v>
      </c>
      <c r="AS218" s="13">
        <f t="shared" si="413"/>
        <v>0</v>
      </c>
      <c r="AT218" s="13">
        <f t="shared" si="413"/>
        <v>0</v>
      </c>
      <c r="AU218" s="13">
        <f t="shared" si="413"/>
        <v>0</v>
      </c>
      <c r="AV218" s="13">
        <f t="shared" si="413"/>
        <v>0</v>
      </c>
      <c r="AW218" s="13">
        <f t="shared" si="413"/>
        <v>0</v>
      </c>
      <c r="AX218" s="13">
        <f t="shared" si="413"/>
        <v>0</v>
      </c>
      <c r="AY218" s="13">
        <f t="shared" si="413"/>
        <v>0</v>
      </c>
      <c r="AZ218" s="13">
        <f t="shared" si="413"/>
        <v>0</v>
      </c>
      <c r="BA218" s="13">
        <f t="shared" si="413"/>
        <v>0</v>
      </c>
      <c r="BB218" s="13">
        <f t="shared" si="413"/>
        <v>0</v>
      </c>
      <c r="BC218" s="13">
        <f t="shared" si="413"/>
        <v>0</v>
      </c>
      <c r="BD218" s="13">
        <f t="shared" si="413"/>
        <v>0</v>
      </c>
      <c r="BE218" s="13">
        <f t="shared" si="413"/>
        <v>0</v>
      </c>
      <c r="BF218" s="13">
        <f t="shared" si="413"/>
        <v>0</v>
      </c>
      <c r="BG218" s="13">
        <f t="shared" si="413"/>
        <v>0</v>
      </c>
      <c r="BH218" s="13">
        <f t="shared" si="413"/>
        <v>0</v>
      </c>
      <c r="BI218" s="13">
        <f t="shared" si="413"/>
        <v>0</v>
      </c>
      <c r="BJ218" s="13">
        <f t="shared" si="413"/>
        <v>0</v>
      </c>
      <c r="BK218" s="13">
        <f t="shared" si="413"/>
        <v>0</v>
      </c>
      <c r="BL218" s="13">
        <f t="shared" si="413"/>
        <v>0</v>
      </c>
      <c r="BM218" s="13">
        <f t="shared" si="413"/>
        <v>0</v>
      </c>
      <c r="BN218" s="13">
        <f t="shared" si="413"/>
        <v>0</v>
      </c>
      <c r="BO218" s="13">
        <f t="shared" si="413"/>
        <v>0</v>
      </c>
      <c r="BP218" s="13">
        <f t="shared" ref="BP218:CU218" si="414">BP$117*BP104</f>
        <v>0</v>
      </c>
      <c r="BQ218" s="13">
        <f t="shared" si="414"/>
        <v>0</v>
      </c>
      <c r="BR218" s="13">
        <f t="shared" si="414"/>
        <v>0</v>
      </c>
      <c r="BS218" s="13">
        <f t="shared" si="414"/>
        <v>0</v>
      </c>
      <c r="BT218" s="13">
        <f t="shared" si="414"/>
        <v>0</v>
      </c>
      <c r="BU218" s="13">
        <f t="shared" si="414"/>
        <v>0</v>
      </c>
      <c r="BV218" s="13">
        <f t="shared" si="414"/>
        <v>0</v>
      </c>
      <c r="BW218" s="13">
        <f t="shared" si="414"/>
        <v>0</v>
      </c>
      <c r="BX218" s="13">
        <f t="shared" si="414"/>
        <v>0</v>
      </c>
      <c r="BY218" s="13">
        <f t="shared" si="414"/>
        <v>0</v>
      </c>
      <c r="BZ218" s="13">
        <f t="shared" si="414"/>
        <v>0</v>
      </c>
      <c r="CA218" s="13">
        <f t="shared" si="414"/>
        <v>0</v>
      </c>
      <c r="CB218" s="13">
        <f t="shared" si="414"/>
        <v>0</v>
      </c>
      <c r="CC218" s="13">
        <f t="shared" si="414"/>
        <v>0</v>
      </c>
      <c r="CD218" s="13">
        <f t="shared" si="414"/>
        <v>0</v>
      </c>
      <c r="CE218" s="13">
        <f t="shared" si="414"/>
        <v>0</v>
      </c>
      <c r="CF218" s="13">
        <f t="shared" si="414"/>
        <v>0</v>
      </c>
      <c r="CG218" s="13">
        <f t="shared" si="414"/>
        <v>0</v>
      </c>
      <c r="CH218" s="13">
        <f t="shared" si="414"/>
        <v>0</v>
      </c>
      <c r="CI218" s="13">
        <f t="shared" si="414"/>
        <v>0</v>
      </c>
      <c r="CJ218" s="13">
        <f t="shared" si="414"/>
        <v>0</v>
      </c>
      <c r="CK218" s="13">
        <f t="shared" si="414"/>
        <v>0</v>
      </c>
      <c r="CL218" s="13">
        <f t="shared" si="414"/>
        <v>0</v>
      </c>
      <c r="CM218" s="13">
        <f t="shared" si="414"/>
        <v>0</v>
      </c>
      <c r="CN218" s="13">
        <f t="shared" si="414"/>
        <v>0</v>
      </c>
      <c r="CO218" s="13">
        <f t="shared" si="414"/>
        <v>0</v>
      </c>
      <c r="CP218" s="13">
        <f t="shared" si="414"/>
        <v>0</v>
      </c>
      <c r="CQ218" s="13">
        <f t="shared" si="414"/>
        <v>0</v>
      </c>
      <c r="CR218" s="13">
        <f t="shared" si="414"/>
        <v>0</v>
      </c>
      <c r="CS218" s="13">
        <f t="shared" si="414"/>
        <v>0</v>
      </c>
      <c r="CT218" s="13">
        <f t="shared" si="414"/>
        <v>0</v>
      </c>
      <c r="CU218" s="13">
        <f t="shared" si="414"/>
        <v>0</v>
      </c>
      <c r="CV218" s="13">
        <f t="shared" ref="CV218:DG218" si="415">CV$117*CV104</f>
        <v>0</v>
      </c>
      <c r="CW218" s="13">
        <f t="shared" si="415"/>
        <v>0</v>
      </c>
      <c r="CX218" s="13">
        <f t="shared" si="415"/>
        <v>0</v>
      </c>
      <c r="CY218" s="13">
        <f t="shared" si="415"/>
        <v>0</v>
      </c>
      <c r="CZ218" s="13">
        <f t="shared" si="415"/>
        <v>0</v>
      </c>
      <c r="DA218" s="13">
        <f t="shared" si="415"/>
        <v>0</v>
      </c>
      <c r="DB218" s="13">
        <f t="shared" si="415"/>
        <v>0</v>
      </c>
      <c r="DC218" s="13">
        <f t="shared" si="415"/>
        <v>0</v>
      </c>
      <c r="DD218" s="13">
        <f t="shared" si="415"/>
        <v>0</v>
      </c>
      <c r="DE218" s="13">
        <f t="shared" si="415"/>
        <v>0</v>
      </c>
      <c r="DF218" s="13">
        <f t="shared" si="415"/>
        <v>0</v>
      </c>
      <c r="DG218" s="13">
        <f t="shared" si="415"/>
        <v>0</v>
      </c>
      <c r="DH218" s="13">
        <f t="shared" si="395"/>
        <v>0</v>
      </c>
      <c r="DI218" s="240"/>
    </row>
    <row r="219" spans="2:113" x14ac:dyDescent="0.15">
      <c r="B219" s="10" t="s">
        <v>243</v>
      </c>
      <c r="C219" s="4" t="s">
        <v>981</v>
      </c>
      <c r="D219" s="11">
        <f t="shared" ref="D219:AI219" si="416">D$117*D105</f>
        <v>0</v>
      </c>
      <c r="E219" s="11">
        <f t="shared" si="416"/>
        <v>0</v>
      </c>
      <c r="F219" s="11">
        <f t="shared" si="416"/>
        <v>0</v>
      </c>
      <c r="G219" s="11">
        <f t="shared" si="416"/>
        <v>0</v>
      </c>
      <c r="H219" s="11">
        <f t="shared" si="416"/>
        <v>0</v>
      </c>
      <c r="I219" s="11">
        <f t="shared" si="416"/>
        <v>0</v>
      </c>
      <c r="J219" s="11">
        <f t="shared" si="416"/>
        <v>0</v>
      </c>
      <c r="K219" s="11">
        <f t="shared" si="416"/>
        <v>0</v>
      </c>
      <c r="L219" s="11">
        <f t="shared" si="416"/>
        <v>0</v>
      </c>
      <c r="M219" s="11">
        <f t="shared" si="416"/>
        <v>0</v>
      </c>
      <c r="N219" s="11">
        <f t="shared" si="416"/>
        <v>0</v>
      </c>
      <c r="O219" s="11">
        <f t="shared" si="416"/>
        <v>0</v>
      </c>
      <c r="P219" s="11">
        <f t="shared" si="416"/>
        <v>0</v>
      </c>
      <c r="Q219" s="11">
        <f t="shared" si="416"/>
        <v>0</v>
      </c>
      <c r="R219" s="11">
        <f t="shared" si="416"/>
        <v>0</v>
      </c>
      <c r="S219" s="11">
        <f t="shared" si="416"/>
        <v>0</v>
      </c>
      <c r="T219" s="11">
        <f t="shared" si="416"/>
        <v>0</v>
      </c>
      <c r="U219" s="11">
        <f t="shared" si="416"/>
        <v>0</v>
      </c>
      <c r="V219" s="11">
        <f t="shared" si="416"/>
        <v>0</v>
      </c>
      <c r="W219" s="11">
        <f t="shared" si="416"/>
        <v>0</v>
      </c>
      <c r="X219" s="11">
        <f t="shared" si="416"/>
        <v>0</v>
      </c>
      <c r="Y219" s="11">
        <f t="shared" si="416"/>
        <v>0</v>
      </c>
      <c r="Z219" s="11">
        <f t="shared" si="416"/>
        <v>0</v>
      </c>
      <c r="AA219" s="11">
        <f t="shared" si="416"/>
        <v>0</v>
      </c>
      <c r="AB219" s="11">
        <f t="shared" si="416"/>
        <v>0</v>
      </c>
      <c r="AC219" s="11">
        <f t="shared" si="416"/>
        <v>0</v>
      </c>
      <c r="AD219" s="11">
        <f t="shared" si="416"/>
        <v>0</v>
      </c>
      <c r="AE219" s="11">
        <f t="shared" si="416"/>
        <v>0</v>
      </c>
      <c r="AF219" s="11">
        <f t="shared" si="416"/>
        <v>0</v>
      </c>
      <c r="AG219" s="11">
        <f t="shared" si="416"/>
        <v>0</v>
      </c>
      <c r="AH219" s="11">
        <f t="shared" si="416"/>
        <v>0</v>
      </c>
      <c r="AI219" s="11">
        <f t="shared" si="416"/>
        <v>0</v>
      </c>
      <c r="AJ219" s="11">
        <f t="shared" ref="AJ219:BO219" si="417">AJ$117*AJ105</f>
        <v>0</v>
      </c>
      <c r="AK219" s="11">
        <f t="shared" si="417"/>
        <v>0</v>
      </c>
      <c r="AL219" s="11">
        <f t="shared" si="417"/>
        <v>0</v>
      </c>
      <c r="AM219" s="11">
        <f t="shared" si="417"/>
        <v>0</v>
      </c>
      <c r="AN219" s="11">
        <f t="shared" si="417"/>
        <v>0</v>
      </c>
      <c r="AO219" s="11">
        <f t="shared" si="417"/>
        <v>0</v>
      </c>
      <c r="AP219" s="11">
        <f t="shared" si="417"/>
        <v>0</v>
      </c>
      <c r="AQ219" s="11">
        <f t="shared" si="417"/>
        <v>0</v>
      </c>
      <c r="AR219" s="11">
        <f t="shared" si="417"/>
        <v>0</v>
      </c>
      <c r="AS219" s="11">
        <f t="shared" si="417"/>
        <v>0</v>
      </c>
      <c r="AT219" s="11">
        <f t="shared" si="417"/>
        <v>0</v>
      </c>
      <c r="AU219" s="11">
        <f t="shared" si="417"/>
        <v>0</v>
      </c>
      <c r="AV219" s="11">
        <f t="shared" si="417"/>
        <v>0</v>
      </c>
      <c r="AW219" s="11">
        <f t="shared" si="417"/>
        <v>0</v>
      </c>
      <c r="AX219" s="11">
        <f t="shared" si="417"/>
        <v>0</v>
      </c>
      <c r="AY219" s="11">
        <f t="shared" si="417"/>
        <v>0</v>
      </c>
      <c r="AZ219" s="11">
        <f t="shared" si="417"/>
        <v>0</v>
      </c>
      <c r="BA219" s="11">
        <f t="shared" si="417"/>
        <v>0</v>
      </c>
      <c r="BB219" s="11">
        <f t="shared" si="417"/>
        <v>0</v>
      </c>
      <c r="BC219" s="11">
        <f t="shared" si="417"/>
        <v>0</v>
      </c>
      <c r="BD219" s="11">
        <f t="shared" si="417"/>
        <v>0</v>
      </c>
      <c r="BE219" s="11">
        <f t="shared" si="417"/>
        <v>0</v>
      </c>
      <c r="BF219" s="11">
        <f t="shared" si="417"/>
        <v>0</v>
      </c>
      <c r="BG219" s="11">
        <f t="shared" si="417"/>
        <v>0</v>
      </c>
      <c r="BH219" s="11">
        <f t="shared" si="417"/>
        <v>0</v>
      </c>
      <c r="BI219" s="11">
        <f t="shared" si="417"/>
        <v>0</v>
      </c>
      <c r="BJ219" s="11">
        <f t="shared" si="417"/>
        <v>0</v>
      </c>
      <c r="BK219" s="11">
        <f t="shared" si="417"/>
        <v>0</v>
      </c>
      <c r="BL219" s="11">
        <f t="shared" si="417"/>
        <v>0</v>
      </c>
      <c r="BM219" s="11">
        <f t="shared" si="417"/>
        <v>0</v>
      </c>
      <c r="BN219" s="11">
        <f t="shared" si="417"/>
        <v>0</v>
      </c>
      <c r="BO219" s="11">
        <f t="shared" si="417"/>
        <v>0</v>
      </c>
      <c r="BP219" s="11">
        <f t="shared" ref="BP219:CU219" si="418">BP$117*BP105</f>
        <v>0</v>
      </c>
      <c r="BQ219" s="11">
        <f t="shared" si="418"/>
        <v>0</v>
      </c>
      <c r="BR219" s="11">
        <f t="shared" si="418"/>
        <v>0</v>
      </c>
      <c r="BS219" s="11">
        <f t="shared" si="418"/>
        <v>0</v>
      </c>
      <c r="BT219" s="11">
        <f t="shared" si="418"/>
        <v>0</v>
      </c>
      <c r="BU219" s="11">
        <f t="shared" si="418"/>
        <v>0</v>
      </c>
      <c r="BV219" s="11">
        <f t="shared" si="418"/>
        <v>0</v>
      </c>
      <c r="BW219" s="11">
        <f t="shared" si="418"/>
        <v>0</v>
      </c>
      <c r="BX219" s="11">
        <f t="shared" si="418"/>
        <v>0</v>
      </c>
      <c r="BY219" s="11">
        <f t="shared" si="418"/>
        <v>0</v>
      </c>
      <c r="BZ219" s="11">
        <f t="shared" si="418"/>
        <v>0</v>
      </c>
      <c r="CA219" s="11">
        <f t="shared" si="418"/>
        <v>0</v>
      </c>
      <c r="CB219" s="11">
        <f t="shared" si="418"/>
        <v>0</v>
      </c>
      <c r="CC219" s="11">
        <f t="shared" si="418"/>
        <v>0</v>
      </c>
      <c r="CD219" s="11">
        <f t="shared" si="418"/>
        <v>0</v>
      </c>
      <c r="CE219" s="11">
        <f t="shared" si="418"/>
        <v>0</v>
      </c>
      <c r="CF219" s="11">
        <f t="shared" si="418"/>
        <v>0</v>
      </c>
      <c r="CG219" s="11">
        <f t="shared" si="418"/>
        <v>0</v>
      </c>
      <c r="CH219" s="11">
        <f t="shared" si="418"/>
        <v>0</v>
      </c>
      <c r="CI219" s="11">
        <f t="shared" si="418"/>
        <v>0</v>
      </c>
      <c r="CJ219" s="11">
        <f t="shared" si="418"/>
        <v>0</v>
      </c>
      <c r="CK219" s="11">
        <f t="shared" si="418"/>
        <v>0</v>
      </c>
      <c r="CL219" s="11">
        <f t="shared" si="418"/>
        <v>0</v>
      </c>
      <c r="CM219" s="11">
        <f t="shared" si="418"/>
        <v>0</v>
      </c>
      <c r="CN219" s="11">
        <f t="shared" si="418"/>
        <v>0</v>
      </c>
      <c r="CO219" s="11">
        <f t="shared" si="418"/>
        <v>0</v>
      </c>
      <c r="CP219" s="11">
        <f t="shared" si="418"/>
        <v>0</v>
      </c>
      <c r="CQ219" s="11">
        <f t="shared" si="418"/>
        <v>0</v>
      </c>
      <c r="CR219" s="11">
        <f t="shared" si="418"/>
        <v>0</v>
      </c>
      <c r="CS219" s="11">
        <f t="shared" si="418"/>
        <v>0</v>
      </c>
      <c r="CT219" s="11">
        <f t="shared" si="418"/>
        <v>0</v>
      </c>
      <c r="CU219" s="11">
        <f t="shared" si="418"/>
        <v>0</v>
      </c>
      <c r="CV219" s="11">
        <f t="shared" ref="CV219:DG219" si="419">CV$117*CV105</f>
        <v>0</v>
      </c>
      <c r="CW219" s="11">
        <f t="shared" si="419"/>
        <v>0</v>
      </c>
      <c r="CX219" s="11">
        <f t="shared" si="419"/>
        <v>0</v>
      </c>
      <c r="CY219" s="11">
        <f t="shared" si="419"/>
        <v>0</v>
      </c>
      <c r="CZ219" s="11">
        <f t="shared" si="419"/>
        <v>0</v>
      </c>
      <c r="DA219" s="11">
        <f t="shared" si="419"/>
        <v>0</v>
      </c>
      <c r="DB219" s="11">
        <f t="shared" si="419"/>
        <v>0</v>
      </c>
      <c r="DC219" s="11">
        <f t="shared" si="419"/>
        <v>0</v>
      </c>
      <c r="DD219" s="11">
        <f t="shared" si="419"/>
        <v>0</v>
      </c>
      <c r="DE219" s="11">
        <f t="shared" si="419"/>
        <v>0</v>
      </c>
      <c r="DF219" s="11">
        <f t="shared" si="419"/>
        <v>0</v>
      </c>
      <c r="DG219" s="11">
        <f t="shared" si="419"/>
        <v>0</v>
      </c>
      <c r="DH219" s="11">
        <f t="shared" si="395"/>
        <v>0</v>
      </c>
      <c r="DI219" s="240"/>
    </row>
    <row r="220" spans="2:113" x14ac:dyDescent="0.15">
      <c r="B220" s="10" t="s">
        <v>244</v>
      </c>
      <c r="C220" s="4" t="s">
        <v>982</v>
      </c>
      <c r="D220" s="11">
        <f t="shared" ref="D220:AI220" si="420">D$117*D106</f>
        <v>0</v>
      </c>
      <c r="E220" s="11">
        <f t="shared" si="420"/>
        <v>0</v>
      </c>
      <c r="F220" s="11">
        <f t="shared" si="420"/>
        <v>0</v>
      </c>
      <c r="G220" s="11">
        <f t="shared" si="420"/>
        <v>0</v>
      </c>
      <c r="H220" s="11">
        <f t="shared" si="420"/>
        <v>0</v>
      </c>
      <c r="I220" s="11">
        <f t="shared" si="420"/>
        <v>0</v>
      </c>
      <c r="J220" s="11">
        <f t="shared" si="420"/>
        <v>0</v>
      </c>
      <c r="K220" s="11">
        <f t="shared" si="420"/>
        <v>0</v>
      </c>
      <c r="L220" s="11">
        <f t="shared" si="420"/>
        <v>0</v>
      </c>
      <c r="M220" s="11">
        <f t="shared" si="420"/>
        <v>0</v>
      </c>
      <c r="N220" s="11">
        <f t="shared" si="420"/>
        <v>0</v>
      </c>
      <c r="O220" s="11">
        <f t="shared" si="420"/>
        <v>0</v>
      </c>
      <c r="P220" s="11">
        <f t="shared" si="420"/>
        <v>0</v>
      </c>
      <c r="Q220" s="11">
        <f t="shared" si="420"/>
        <v>0</v>
      </c>
      <c r="R220" s="11">
        <f t="shared" si="420"/>
        <v>0</v>
      </c>
      <c r="S220" s="11">
        <f t="shared" si="420"/>
        <v>0</v>
      </c>
      <c r="T220" s="11">
        <f t="shared" si="420"/>
        <v>0</v>
      </c>
      <c r="U220" s="11">
        <f t="shared" si="420"/>
        <v>0</v>
      </c>
      <c r="V220" s="11">
        <f t="shared" si="420"/>
        <v>0</v>
      </c>
      <c r="W220" s="11">
        <f t="shared" si="420"/>
        <v>0</v>
      </c>
      <c r="X220" s="11">
        <f t="shared" si="420"/>
        <v>0</v>
      </c>
      <c r="Y220" s="11">
        <f t="shared" si="420"/>
        <v>0</v>
      </c>
      <c r="Z220" s="11">
        <f t="shared" si="420"/>
        <v>0</v>
      </c>
      <c r="AA220" s="11">
        <f t="shared" si="420"/>
        <v>0</v>
      </c>
      <c r="AB220" s="11">
        <f t="shared" si="420"/>
        <v>0</v>
      </c>
      <c r="AC220" s="11">
        <f t="shared" si="420"/>
        <v>0</v>
      </c>
      <c r="AD220" s="11">
        <f t="shared" si="420"/>
        <v>0</v>
      </c>
      <c r="AE220" s="11">
        <f t="shared" si="420"/>
        <v>0</v>
      </c>
      <c r="AF220" s="11">
        <f t="shared" si="420"/>
        <v>0</v>
      </c>
      <c r="AG220" s="11">
        <f t="shared" si="420"/>
        <v>0</v>
      </c>
      <c r="AH220" s="11">
        <f t="shared" si="420"/>
        <v>0</v>
      </c>
      <c r="AI220" s="11">
        <f t="shared" si="420"/>
        <v>0</v>
      </c>
      <c r="AJ220" s="11">
        <f t="shared" ref="AJ220:BO220" si="421">AJ$117*AJ106</f>
        <v>0</v>
      </c>
      <c r="AK220" s="11">
        <f t="shared" si="421"/>
        <v>0</v>
      </c>
      <c r="AL220" s="11">
        <f t="shared" si="421"/>
        <v>0</v>
      </c>
      <c r="AM220" s="11">
        <f t="shared" si="421"/>
        <v>0</v>
      </c>
      <c r="AN220" s="11">
        <f t="shared" si="421"/>
        <v>0</v>
      </c>
      <c r="AO220" s="11">
        <f t="shared" si="421"/>
        <v>0</v>
      </c>
      <c r="AP220" s="11">
        <f t="shared" si="421"/>
        <v>0</v>
      </c>
      <c r="AQ220" s="11">
        <f t="shared" si="421"/>
        <v>0</v>
      </c>
      <c r="AR220" s="11">
        <f t="shared" si="421"/>
        <v>0</v>
      </c>
      <c r="AS220" s="11">
        <f t="shared" si="421"/>
        <v>0</v>
      </c>
      <c r="AT220" s="11">
        <f t="shared" si="421"/>
        <v>0</v>
      </c>
      <c r="AU220" s="11">
        <f t="shared" si="421"/>
        <v>0</v>
      </c>
      <c r="AV220" s="11">
        <f t="shared" si="421"/>
        <v>0</v>
      </c>
      <c r="AW220" s="11">
        <f t="shared" si="421"/>
        <v>0</v>
      </c>
      <c r="AX220" s="11">
        <f t="shared" si="421"/>
        <v>0</v>
      </c>
      <c r="AY220" s="11">
        <f t="shared" si="421"/>
        <v>0</v>
      </c>
      <c r="AZ220" s="11">
        <f t="shared" si="421"/>
        <v>0</v>
      </c>
      <c r="BA220" s="11">
        <f t="shared" si="421"/>
        <v>0</v>
      </c>
      <c r="BB220" s="11">
        <f t="shared" si="421"/>
        <v>0</v>
      </c>
      <c r="BC220" s="11">
        <f t="shared" si="421"/>
        <v>0</v>
      </c>
      <c r="BD220" s="11">
        <f t="shared" si="421"/>
        <v>0</v>
      </c>
      <c r="BE220" s="11">
        <f t="shared" si="421"/>
        <v>0</v>
      </c>
      <c r="BF220" s="11">
        <f t="shared" si="421"/>
        <v>0</v>
      </c>
      <c r="BG220" s="11">
        <f t="shared" si="421"/>
        <v>0</v>
      </c>
      <c r="BH220" s="11">
        <f t="shared" si="421"/>
        <v>0</v>
      </c>
      <c r="BI220" s="11">
        <f t="shared" si="421"/>
        <v>0</v>
      </c>
      <c r="BJ220" s="11">
        <f t="shared" si="421"/>
        <v>0</v>
      </c>
      <c r="BK220" s="11">
        <f t="shared" si="421"/>
        <v>0</v>
      </c>
      <c r="BL220" s="11">
        <f t="shared" si="421"/>
        <v>0</v>
      </c>
      <c r="BM220" s="11">
        <f t="shared" si="421"/>
        <v>0</v>
      </c>
      <c r="BN220" s="11">
        <f t="shared" si="421"/>
        <v>0</v>
      </c>
      <c r="BO220" s="11">
        <f t="shared" si="421"/>
        <v>0</v>
      </c>
      <c r="BP220" s="11">
        <f t="shared" ref="BP220:CU220" si="422">BP$117*BP106</f>
        <v>0</v>
      </c>
      <c r="BQ220" s="11">
        <f t="shared" si="422"/>
        <v>0</v>
      </c>
      <c r="BR220" s="11">
        <f t="shared" si="422"/>
        <v>0</v>
      </c>
      <c r="BS220" s="11">
        <f t="shared" si="422"/>
        <v>0</v>
      </c>
      <c r="BT220" s="11">
        <f t="shared" si="422"/>
        <v>0</v>
      </c>
      <c r="BU220" s="11">
        <f t="shared" si="422"/>
        <v>0</v>
      </c>
      <c r="BV220" s="11">
        <f t="shared" si="422"/>
        <v>0</v>
      </c>
      <c r="BW220" s="11">
        <f t="shared" si="422"/>
        <v>0</v>
      </c>
      <c r="BX220" s="11">
        <f t="shared" si="422"/>
        <v>0</v>
      </c>
      <c r="BY220" s="11">
        <f t="shared" si="422"/>
        <v>0</v>
      </c>
      <c r="BZ220" s="11">
        <f t="shared" si="422"/>
        <v>0</v>
      </c>
      <c r="CA220" s="11">
        <f t="shared" si="422"/>
        <v>0</v>
      </c>
      <c r="CB220" s="11">
        <f t="shared" si="422"/>
        <v>0</v>
      </c>
      <c r="CC220" s="11">
        <f t="shared" si="422"/>
        <v>0</v>
      </c>
      <c r="CD220" s="11">
        <f t="shared" si="422"/>
        <v>0</v>
      </c>
      <c r="CE220" s="11">
        <f t="shared" si="422"/>
        <v>0</v>
      </c>
      <c r="CF220" s="11">
        <f t="shared" si="422"/>
        <v>0</v>
      </c>
      <c r="CG220" s="11">
        <f t="shared" si="422"/>
        <v>0</v>
      </c>
      <c r="CH220" s="11">
        <f t="shared" si="422"/>
        <v>0</v>
      </c>
      <c r="CI220" s="11">
        <f t="shared" si="422"/>
        <v>0</v>
      </c>
      <c r="CJ220" s="11">
        <f t="shared" si="422"/>
        <v>0</v>
      </c>
      <c r="CK220" s="11">
        <f t="shared" si="422"/>
        <v>0</v>
      </c>
      <c r="CL220" s="11">
        <f t="shared" si="422"/>
        <v>0</v>
      </c>
      <c r="CM220" s="11">
        <f t="shared" si="422"/>
        <v>0</v>
      </c>
      <c r="CN220" s="11">
        <f t="shared" si="422"/>
        <v>0</v>
      </c>
      <c r="CO220" s="11">
        <f t="shared" si="422"/>
        <v>0</v>
      </c>
      <c r="CP220" s="11">
        <f t="shared" si="422"/>
        <v>0</v>
      </c>
      <c r="CQ220" s="11">
        <f t="shared" si="422"/>
        <v>0</v>
      </c>
      <c r="CR220" s="11">
        <f t="shared" si="422"/>
        <v>0</v>
      </c>
      <c r="CS220" s="11">
        <f t="shared" si="422"/>
        <v>0</v>
      </c>
      <c r="CT220" s="11">
        <f t="shared" si="422"/>
        <v>0</v>
      </c>
      <c r="CU220" s="11">
        <f t="shared" si="422"/>
        <v>0</v>
      </c>
      <c r="CV220" s="11">
        <f t="shared" ref="CV220:DG220" si="423">CV$117*CV106</f>
        <v>0</v>
      </c>
      <c r="CW220" s="11">
        <f t="shared" si="423"/>
        <v>0</v>
      </c>
      <c r="CX220" s="11">
        <f t="shared" si="423"/>
        <v>0</v>
      </c>
      <c r="CY220" s="11">
        <f t="shared" si="423"/>
        <v>0</v>
      </c>
      <c r="CZ220" s="11">
        <f t="shared" si="423"/>
        <v>0</v>
      </c>
      <c r="DA220" s="11">
        <f t="shared" si="423"/>
        <v>0</v>
      </c>
      <c r="DB220" s="11">
        <f t="shared" si="423"/>
        <v>0</v>
      </c>
      <c r="DC220" s="11">
        <f t="shared" si="423"/>
        <v>0</v>
      </c>
      <c r="DD220" s="11">
        <f t="shared" si="423"/>
        <v>0</v>
      </c>
      <c r="DE220" s="11">
        <f t="shared" si="423"/>
        <v>0</v>
      </c>
      <c r="DF220" s="11">
        <f t="shared" si="423"/>
        <v>0</v>
      </c>
      <c r="DG220" s="11">
        <f t="shared" si="423"/>
        <v>0</v>
      </c>
      <c r="DH220" s="11">
        <f t="shared" si="395"/>
        <v>0</v>
      </c>
      <c r="DI220" s="240"/>
    </row>
    <row r="221" spans="2:113" x14ac:dyDescent="0.15">
      <c r="B221" s="10" t="s">
        <v>245</v>
      </c>
      <c r="C221" s="4" t="s">
        <v>983</v>
      </c>
      <c r="D221" s="11">
        <f t="shared" ref="D221:AI221" si="424">D$117*D107</f>
        <v>0</v>
      </c>
      <c r="E221" s="11">
        <f t="shared" si="424"/>
        <v>0</v>
      </c>
      <c r="F221" s="11">
        <f t="shared" si="424"/>
        <v>0</v>
      </c>
      <c r="G221" s="11">
        <f t="shared" si="424"/>
        <v>0</v>
      </c>
      <c r="H221" s="11">
        <f t="shared" si="424"/>
        <v>0</v>
      </c>
      <c r="I221" s="11">
        <f t="shared" si="424"/>
        <v>0</v>
      </c>
      <c r="J221" s="11">
        <f t="shared" si="424"/>
        <v>0</v>
      </c>
      <c r="K221" s="11">
        <f t="shared" si="424"/>
        <v>0</v>
      </c>
      <c r="L221" s="11">
        <f t="shared" si="424"/>
        <v>0</v>
      </c>
      <c r="M221" s="11">
        <f t="shared" si="424"/>
        <v>0</v>
      </c>
      <c r="N221" s="11">
        <f t="shared" si="424"/>
        <v>0</v>
      </c>
      <c r="O221" s="11">
        <f t="shared" si="424"/>
        <v>0</v>
      </c>
      <c r="P221" s="11">
        <f t="shared" si="424"/>
        <v>0</v>
      </c>
      <c r="Q221" s="11">
        <f t="shared" si="424"/>
        <v>0</v>
      </c>
      <c r="R221" s="11">
        <f t="shared" si="424"/>
        <v>0</v>
      </c>
      <c r="S221" s="11">
        <f t="shared" si="424"/>
        <v>0</v>
      </c>
      <c r="T221" s="11">
        <f t="shared" si="424"/>
        <v>0</v>
      </c>
      <c r="U221" s="11">
        <f t="shared" si="424"/>
        <v>0</v>
      </c>
      <c r="V221" s="11">
        <f t="shared" si="424"/>
        <v>0</v>
      </c>
      <c r="W221" s="11">
        <f t="shared" si="424"/>
        <v>0</v>
      </c>
      <c r="X221" s="11">
        <f t="shared" si="424"/>
        <v>0</v>
      </c>
      <c r="Y221" s="11">
        <f t="shared" si="424"/>
        <v>0</v>
      </c>
      <c r="Z221" s="11">
        <f t="shared" si="424"/>
        <v>0</v>
      </c>
      <c r="AA221" s="11">
        <f t="shared" si="424"/>
        <v>0</v>
      </c>
      <c r="AB221" s="11">
        <f t="shared" si="424"/>
        <v>0</v>
      </c>
      <c r="AC221" s="11">
        <f t="shared" si="424"/>
        <v>0</v>
      </c>
      <c r="AD221" s="11">
        <f t="shared" si="424"/>
        <v>0</v>
      </c>
      <c r="AE221" s="11">
        <f t="shared" si="424"/>
        <v>0</v>
      </c>
      <c r="AF221" s="11">
        <f t="shared" si="424"/>
        <v>0</v>
      </c>
      <c r="AG221" s="11">
        <f t="shared" si="424"/>
        <v>0</v>
      </c>
      <c r="AH221" s="11">
        <f t="shared" si="424"/>
        <v>0</v>
      </c>
      <c r="AI221" s="11">
        <f t="shared" si="424"/>
        <v>0</v>
      </c>
      <c r="AJ221" s="11">
        <f t="shared" ref="AJ221:BO221" si="425">AJ$117*AJ107</f>
        <v>0</v>
      </c>
      <c r="AK221" s="11">
        <f t="shared" si="425"/>
        <v>0</v>
      </c>
      <c r="AL221" s="11">
        <f t="shared" si="425"/>
        <v>0</v>
      </c>
      <c r="AM221" s="11">
        <f t="shared" si="425"/>
        <v>0</v>
      </c>
      <c r="AN221" s="11">
        <f t="shared" si="425"/>
        <v>0</v>
      </c>
      <c r="AO221" s="11">
        <f t="shared" si="425"/>
        <v>0</v>
      </c>
      <c r="AP221" s="11">
        <f t="shared" si="425"/>
        <v>0</v>
      </c>
      <c r="AQ221" s="11">
        <f t="shared" si="425"/>
        <v>0</v>
      </c>
      <c r="AR221" s="11">
        <f t="shared" si="425"/>
        <v>0</v>
      </c>
      <c r="AS221" s="11">
        <f t="shared" si="425"/>
        <v>0</v>
      </c>
      <c r="AT221" s="11">
        <f t="shared" si="425"/>
        <v>0</v>
      </c>
      <c r="AU221" s="11">
        <f t="shared" si="425"/>
        <v>0</v>
      </c>
      <c r="AV221" s="11">
        <f t="shared" si="425"/>
        <v>0</v>
      </c>
      <c r="AW221" s="11">
        <f t="shared" si="425"/>
        <v>0</v>
      </c>
      <c r="AX221" s="11">
        <f t="shared" si="425"/>
        <v>0</v>
      </c>
      <c r="AY221" s="11">
        <f t="shared" si="425"/>
        <v>0</v>
      </c>
      <c r="AZ221" s="11">
        <f t="shared" si="425"/>
        <v>0</v>
      </c>
      <c r="BA221" s="11">
        <f t="shared" si="425"/>
        <v>0</v>
      </c>
      <c r="BB221" s="11">
        <f t="shared" si="425"/>
        <v>0</v>
      </c>
      <c r="BC221" s="11">
        <f t="shared" si="425"/>
        <v>0</v>
      </c>
      <c r="BD221" s="11">
        <f t="shared" si="425"/>
        <v>0</v>
      </c>
      <c r="BE221" s="11">
        <f t="shared" si="425"/>
        <v>0</v>
      </c>
      <c r="BF221" s="11">
        <f t="shared" si="425"/>
        <v>0</v>
      </c>
      <c r="BG221" s="11">
        <f t="shared" si="425"/>
        <v>0</v>
      </c>
      <c r="BH221" s="11">
        <f t="shared" si="425"/>
        <v>0</v>
      </c>
      <c r="BI221" s="11">
        <f t="shared" si="425"/>
        <v>0</v>
      </c>
      <c r="BJ221" s="11">
        <f t="shared" si="425"/>
        <v>0</v>
      </c>
      <c r="BK221" s="11">
        <f t="shared" si="425"/>
        <v>0</v>
      </c>
      <c r="BL221" s="11">
        <f t="shared" si="425"/>
        <v>0</v>
      </c>
      <c r="BM221" s="11">
        <f t="shared" si="425"/>
        <v>0</v>
      </c>
      <c r="BN221" s="11">
        <f t="shared" si="425"/>
        <v>0</v>
      </c>
      <c r="BO221" s="11">
        <f t="shared" si="425"/>
        <v>0</v>
      </c>
      <c r="BP221" s="11">
        <f t="shared" ref="BP221:CU221" si="426">BP$117*BP107</f>
        <v>0</v>
      </c>
      <c r="BQ221" s="11">
        <f t="shared" si="426"/>
        <v>0</v>
      </c>
      <c r="BR221" s="11">
        <f t="shared" si="426"/>
        <v>0</v>
      </c>
      <c r="BS221" s="11">
        <f t="shared" si="426"/>
        <v>0</v>
      </c>
      <c r="BT221" s="11">
        <f t="shared" si="426"/>
        <v>0</v>
      </c>
      <c r="BU221" s="11">
        <f t="shared" si="426"/>
        <v>0</v>
      </c>
      <c r="BV221" s="11">
        <f t="shared" si="426"/>
        <v>0</v>
      </c>
      <c r="BW221" s="11">
        <f t="shared" si="426"/>
        <v>0</v>
      </c>
      <c r="BX221" s="11">
        <f t="shared" si="426"/>
        <v>0</v>
      </c>
      <c r="BY221" s="11">
        <f t="shared" si="426"/>
        <v>0</v>
      </c>
      <c r="BZ221" s="11">
        <f t="shared" si="426"/>
        <v>0</v>
      </c>
      <c r="CA221" s="11">
        <f t="shared" si="426"/>
        <v>0</v>
      </c>
      <c r="CB221" s="11">
        <f t="shared" si="426"/>
        <v>0</v>
      </c>
      <c r="CC221" s="11">
        <f t="shared" si="426"/>
        <v>0</v>
      </c>
      <c r="CD221" s="11">
        <f t="shared" si="426"/>
        <v>0</v>
      </c>
      <c r="CE221" s="11">
        <f t="shared" si="426"/>
        <v>0</v>
      </c>
      <c r="CF221" s="11">
        <f t="shared" si="426"/>
        <v>0</v>
      </c>
      <c r="CG221" s="11">
        <f t="shared" si="426"/>
        <v>0</v>
      </c>
      <c r="CH221" s="11">
        <f t="shared" si="426"/>
        <v>0</v>
      </c>
      <c r="CI221" s="11">
        <f t="shared" si="426"/>
        <v>0</v>
      </c>
      <c r="CJ221" s="11">
        <f t="shared" si="426"/>
        <v>0</v>
      </c>
      <c r="CK221" s="11">
        <f t="shared" si="426"/>
        <v>0</v>
      </c>
      <c r="CL221" s="11">
        <f t="shared" si="426"/>
        <v>0</v>
      </c>
      <c r="CM221" s="11">
        <f t="shared" si="426"/>
        <v>0</v>
      </c>
      <c r="CN221" s="11">
        <f t="shared" si="426"/>
        <v>0</v>
      </c>
      <c r="CO221" s="11">
        <f t="shared" si="426"/>
        <v>0</v>
      </c>
      <c r="CP221" s="11">
        <f t="shared" si="426"/>
        <v>0</v>
      </c>
      <c r="CQ221" s="11">
        <f t="shared" si="426"/>
        <v>0</v>
      </c>
      <c r="CR221" s="11">
        <f t="shared" si="426"/>
        <v>0</v>
      </c>
      <c r="CS221" s="11">
        <f t="shared" si="426"/>
        <v>0</v>
      </c>
      <c r="CT221" s="11">
        <f t="shared" si="426"/>
        <v>0</v>
      </c>
      <c r="CU221" s="11">
        <f t="shared" si="426"/>
        <v>0</v>
      </c>
      <c r="CV221" s="11">
        <f t="shared" ref="CV221:DG221" si="427">CV$117*CV107</f>
        <v>0</v>
      </c>
      <c r="CW221" s="11">
        <f t="shared" si="427"/>
        <v>0</v>
      </c>
      <c r="CX221" s="11">
        <f t="shared" si="427"/>
        <v>0</v>
      </c>
      <c r="CY221" s="11">
        <f t="shared" si="427"/>
        <v>0</v>
      </c>
      <c r="CZ221" s="11">
        <f t="shared" si="427"/>
        <v>0</v>
      </c>
      <c r="DA221" s="11">
        <f t="shared" si="427"/>
        <v>0</v>
      </c>
      <c r="DB221" s="11">
        <f t="shared" si="427"/>
        <v>0</v>
      </c>
      <c r="DC221" s="11">
        <f t="shared" si="427"/>
        <v>0</v>
      </c>
      <c r="DD221" s="11">
        <f t="shared" si="427"/>
        <v>0</v>
      </c>
      <c r="DE221" s="11">
        <f t="shared" si="427"/>
        <v>0</v>
      </c>
      <c r="DF221" s="11">
        <f t="shared" si="427"/>
        <v>0</v>
      </c>
      <c r="DG221" s="11">
        <f t="shared" si="427"/>
        <v>0</v>
      </c>
      <c r="DH221" s="11">
        <f t="shared" si="395"/>
        <v>0</v>
      </c>
      <c r="DI221" s="240"/>
    </row>
    <row r="222" spans="2:113" x14ac:dyDescent="0.15">
      <c r="B222" s="674" t="s">
        <v>246</v>
      </c>
      <c r="C222" s="675" t="s">
        <v>826</v>
      </c>
      <c r="D222" s="539">
        <f t="shared" ref="D222:AI222" si="428">D$117*D108</f>
        <v>0</v>
      </c>
      <c r="E222" s="539">
        <f t="shared" si="428"/>
        <v>0</v>
      </c>
      <c r="F222" s="539">
        <f t="shared" si="428"/>
        <v>0</v>
      </c>
      <c r="G222" s="539">
        <f t="shared" si="428"/>
        <v>0</v>
      </c>
      <c r="H222" s="539">
        <f t="shared" si="428"/>
        <v>0</v>
      </c>
      <c r="I222" s="539">
        <f t="shared" si="428"/>
        <v>0</v>
      </c>
      <c r="J222" s="539">
        <f t="shared" si="428"/>
        <v>0</v>
      </c>
      <c r="K222" s="539">
        <f t="shared" si="428"/>
        <v>0</v>
      </c>
      <c r="L222" s="539">
        <f t="shared" si="428"/>
        <v>0</v>
      </c>
      <c r="M222" s="539">
        <f t="shared" si="428"/>
        <v>0</v>
      </c>
      <c r="N222" s="539">
        <f t="shared" si="428"/>
        <v>0</v>
      </c>
      <c r="O222" s="539">
        <f t="shared" si="428"/>
        <v>0</v>
      </c>
      <c r="P222" s="539">
        <f t="shared" si="428"/>
        <v>0</v>
      </c>
      <c r="Q222" s="539">
        <f t="shared" si="428"/>
        <v>0</v>
      </c>
      <c r="R222" s="539">
        <f t="shared" si="428"/>
        <v>0</v>
      </c>
      <c r="S222" s="539">
        <f t="shared" si="428"/>
        <v>0</v>
      </c>
      <c r="T222" s="539">
        <f t="shared" si="428"/>
        <v>0</v>
      </c>
      <c r="U222" s="539">
        <f t="shared" si="428"/>
        <v>0</v>
      </c>
      <c r="V222" s="539">
        <f t="shared" si="428"/>
        <v>0</v>
      </c>
      <c r="W222" s="539">
        <f t="shared" si="428"/>
        <v>0</v>
      </c>
      <c r="X222" s="539">
        <f t="shared" si="428"/>
        <v>0</v>
      </c>
      <c r="Y222" s="539">
        <f t="shared" si="428"/>
        <v>0</v>
      </c>
      <c r="Z222" s="539">
        <f t="shared" si="428"/>
        <v>0</v>
      </c>
      <c r="AA222" s="539">
        <f t="shared" si="428"/>
        <v>0</v>
      </c>
      <c r="AB222" s="539">
        <f t="shared" si="428"/>
        <v>0</v>
      </c>
      <c r="AC222" s="539">
        <f t="shared" si="428"/>
        <v>0</v>
      </c>
      <c r="AD222" s="539">
        <f t="shared" si="428"/>
        <v>0</v>
      </c>
      <c r="AE222" s="539">
        <f t="shared" si="428"/>
        <v>0</v>
      </c>
      <c r="AF222" s="539">
        <f t="shared" si="428"/>
        <v>0</v>
      </c>
      <c r="AG222" s="539">
        <f t="shared" si="428"/>
        <v>0</v>
      </c>
      <c r="AH222" s="539">
        <f t="shared" si="428"/>
        <v>0</v>
      </c>
      <c r="AI222" s="539">
        <f t="shared" si="428"/>
        <v>0</v>
      </c>
      <c r="AJ222" s="539">
        <f t="shared" ref="AJ222:BO222" si="429">AJ$117*AJ108</f>
        <v>0</v>
      </c>
      <c r="AK222" s="539">
        <f t="shared" si="429"/>
        <v>0</v>
      </c>
      <c r="AL222" s="539">
        <f t="shared" si="429"/>
        <v>0</v>
      </c>
      <c r="AM222" s="539">
        <f t="shared" si="429"/>
        <v>0</v>
      </c>
      <c r="AN222" s="539">
        <f t="shared" si="429"/>
        <v>0</v>
      </c>
      <c r="AO222" s="539">
        <f t="shared" si="429"/>
        <v>0</v>
      </c>
      <c r="AP222" s="539">
        <f t="shared" si="429"/>
        <v>0</v>
      </c>
      <c r="AQ222" s="539">
        <f t="shared" si="429"/>
        <v>0</v>
      </c>
      <c r="AR222" s="539">
        <f t="shared" si="429"/>
        <v>0</v>
      </c>
      <c r="AS222" s="539">
        <f t="shared" si="429"/>
        <v>0</v>
      </c>
      <c r="AT222" s="539">
        <f t="shared" si="429"/>
        <v>0</v>
      </c>
      <c r="AU222" s="539">
        <f t="shared" si="429"/>
        <v>0</v>
      </c>
      <c r="AV222" s="539">
        <f t="shared" si="429"/>
        <v>0</v>
      </c>
      <c r="AW222" s="539">
        <f t="shared" si="429"/>
        <v>0</v>
      </c>
      <c r="AX222" s="539">
        <f t="shared" si="429"/>
        <v>0</v>
      </c>
      <c r="AY222" s="539">
        <f t="shared" si="429"/>
        <v>0</v>
      </c>
      <c r="AZ222" s="539">
        <f t="shared" si="429"/>
        <v>0</v>
      </c>
      <c r="BA222" s="539">
        <f t="shared" si="429"/>
        <v>0</v>
      </c>
      <c r="BB222" s="539">
        <f t="shared" si="429"/>
        <v>0</v>
      </c>
      <c r="BC222" s="539">
        <f t="shared" si="429"/>
        <v>0</v>
      </c>
      <c r="BD222" s="539">
        <f t="shared" si="429"/>
        <v>0</v>
      </c>
      <c r="BE222" s="539">
        <f t="shared" si="429"/>
        <v>0</v>
      </c>
      <c r="BF222" s="539">
        <f t="shared" si="429"/>
        <v>0</v>
      </c>
      <c r="BG222" s="539">
        <f t="shared" si="429"/>
        <v>0</v>
      </c>
      <c r="BH222" s="539">
        <f t="shared" si="429"/>
        <v>0</v>
      </c>
      <c r="BI222" s="539">
        <f t="shared" si="429"/>
        <v>0</v>
      </c>
      <c r="BJ222" s="539">
        <f t="shared" si="429"/>
        <v>0</v>
      </c>
      <c r="BK222" s="539">
        <f t="shared" si="429"/>
        <v>0</v>
      </c>
      <c r="BL222" s="539">
        <f t="shared" si="429"/>
        <v>0</v>
      </c>
      <c r="BM222" s="539">
        <f t="shared" si="429"/>
        <v>0</v>
      </c>
      <c r="BN222" s="539">
        <f t="shared" si="429"/>
        <v>0</v>
      </c>
      <c r="BO222" s="539">
        <f t="shared" si="429"/>
        <v>0</v>
      </c>
      <c r="BP222" s="539">
        <f t="shared" ref="BP222:CU222" si="430">BP$117*BP108</f>
        <v>0</v>
      </c>
      <c r="BQ222" s="539">
        <f t="shared" si="430"/>
        <v>0</v>
      </c>
      <c r="BR222" s="539">
        <f t="shared" si="430"/>
        <v>0</v>
      </c>
      <c r="BS222" s="539">
        <f t="shared" si="430"/>
        <v>0</v>
      </c>
      <c r="BT222" s="539">
        <f t="shared" si="430"/>
        <v>0</v>
      </c>
      <c r="BU222" s="539">
        <f t="shared" si="430"/>
        <v>0</v>
      </c>
      <c r="BV222" s="539">
        <f t="shared" si="430"/>
        <v>0</v>
      </c>
      <c r="BW222" s="539">
        <f t="shared" si="430"/>
        <v>0</v>
      </c>
      <c r="BX222" s="539">
        <f t="shared" si="430"/>
        <v>0</v>
      </c>
      <c r="BY222" s="539">
        <f t="shared" si="430"/>
        <v>0</v>
      </c>
      <c r="BZ222" s="539">
        <f t="shared" si="430"/>
        <v>0</v>
      </c>
      <c r="CA222" s="539">
        <f t="shared" si="430"/>
        <v>0</v>
      </c>
      <c r="CB222" s="539">
        <f t="shared" si="430"/>
        <v>0</v>
      </c>
      <c r="CC222" s="539">
        <f t="shared" si="430"/>
        <v>0</v>
      </c>
      <c r="CD222" s="539">
        <f t="shared" si="430"/>
        <v>0</v>
      </c>
      <c r="CE222" s="539">
        <f t="shared" si="430"/>
        <v>0</v>
      </c>
      <c r="CF222" s="539">
        <f t="shared" si="430"/>
        <v>0</v>
      </c>
      <c r="CG222" s="539">
        <f t="shared" si="430"/>
        <v>0</v>
      </c>
      <c r="CH222" s="539">
        <f t="shared" si="430"/>
        <v>0</v>
      </c>
      <c r="CI222" s="539">
        <f t="shared" si="430"/>
        <v>0</v>
      </c>
      <c r="CJ222" s="539">
        <f t="shared" si="430"/>
        <v>0</v>
      </c>
      <c r="CK222" s="539">
        <f t="shared" si="430"/>
        <v>0</v>
      </c>
      <c r="CL222" s="539">
        <f t="shared" si="430"/>
        <v>0</v>
      </c>
      <c r="CM222" s="539">
        <f t="shared" si="430"/>
        <v>0</v>
      </c>
      <c r="CN222" s="539">
        <f t="shared" si="430"/>
        <v>0</v>
      </c>
      <c r="CO222" s="539">
        <f t="shared" si="430"/>
        <v>0</v>
      </c>
      <c r="CP222" s="539">
        <f t="shared" si="430"/>
        <v>0</v>
      </c>
      <c r="CQ222" s="539">
        <f t="shared" si="430"/>
        <v>0</v>
      </c>
      <c r="CR222" s="539">
        <f t="shared" si="430"/>
        <v>0</v>
      </c>
      <c r="CS222" s="539">
        <f t="shared" si="430"/>
        <v>0</v>
      </c>
      <c r="CT222" s="539">
        <f t="shared" si="430"/>
        <v>0</v>
      </c>
      <c r="CU222" s="539">
        <f t="shared" si="430"/>
        <v>0</v>
      </c>
      <c r="CV222" s="539">
        <f t="shared" ref="CV222:DG222" si="431">CV$117*CV108</f>
        <v>0</v>
      </c>
      <c r="CW222" s="539">
        <f t="shared" si="431"/>
        <v>0</v>
      </c>
      <c r="CX222" s="539">
        <f t="shared" si="431"/>
        <v>0</v>
      </c>
      <c r="CY222" s="539">
        <f t="shared" si="431"/>
        <v>0</v>
      </c>
      <c r="CZ222" s="539">
        <f t="shared" si="431"/>
        <v>0</v>
      </c>
      <c r="DA222" s="539">
        <f t="shared" si="431"/>
        <v>0</v>
      </c>
      <c r="DB222" s="539">
        <f t="shared" si="431"/>
        <v>0</v>
      </c>
      <c r="DC222" s="539">
        <f t="shared" si="431"/>
        <v>0</v>
      </c>
      <c r="DD222" s="539">
        <f t="shared" si="431"/>
        <v>0</v>
      </c>
      <c r="DE222" s="539">
        <f t="shared" si="431"/>
        <v>0</v>
      </c>
      <c r="DF222" s="539">
        <f t="shared" si="431"/>
        <v>0</v>
      </c>
      <c r="DG222" s="539">
        <f t="shared" si="431"/>
        <v>0</v>
      </c>
      <c r="DH222" s="539">
        <f t="shared" si="395"/>
        <v>0</v>
      </c>
      <c r="DI222" s="240"/>
    </row>
    <row r="223" spans="2:113" x14ac:dyDescent="0.15">
      <c r="B223" s="10" t="s">
        <v>247</v>
      </c>
      <c r="C223" s="4" t="s">
        <v>984</v>
      </c>
      <c r="D223" s="11">
        <f t="shared" ref="D223:AI223" si="432">D$117*D109</f>
        <v>0</v>
      </c>
      <c r="E223" s="11">
        <f t="shared" si="432"/>
        <v>0</v>
      </c>
      <c r="F223" s="11">
        <f t="shared" si="432"/>
        <v>0</v>
      </c>
      <c r="G223" s="11">
        <f t="shared" si="432"/>
        <v>0</v>
      </c>
      <c r="H223" s="11">
        <f t="shared" si="432"/>
        <v>0</v>
      </c>
      <c r="I223" s="11">
        <f t="shared" si="432"/>
        <v>0</v>
      </c>
      <c r="J223" s="11">
        <f t="shared" si="432"/>
        <v>0</v>
      </c>
      <c r="K223" s="11">
        <f t="shared" si="432"/>
        <v>0</v>
      </c>
      <c r="L223" s="11">
        <f t="shared" si="432"/>
        <v>0</v>
      </c>
      <c r="M223" s="11">
        <f t="shared" si="432"/>
        <v>0</v>
      </c>
      <c r="N223" s="11">
        <f t="shared" si="432"/>
        <v>0</v>
      </c>
      <c r="O223" s="11">
        <f t="shared" si="432"/>
        <v>0</v>
      </c>
      <c r="P223" s="11">
        <f t="shared" si="432"/>
        <v>0</v>
      </c>
      <c r="Q223" s="11">
        <f t="shared" si="432"/>
        <v>0</v>
      </c>
      <c r="R223" s="11">
        <f t="shared" si="432"/>
        <v>0</v>
      </c>
      <c r="S223" s="11">
        <f t="shared" si="432"/>
        <v>0</v>
      </c>
      <c r="T223" s="11">
        <f t="shared" si="432"/>
        <v>0</v>
      </c>
      <c r="U223" s="11">
        <f t="shared" si="432"/>
        <v>0</v>
      </c>
      <c r="V223" s="11">
        <f t="shared" si="432"/>
        <v>0</v>
      </c>
      <c r="W223" s="11">
        <f t="shared" si="432"/>
        <v>0</v>
      </c>
      <c r="X223" s="11">
        <f t="shared" si="432"/>
        <v>0</v>
      </c>
      <c r="Y223" s="11">
        <f t="shared" si="432"/>
        <v>0</v>
      </c>
      <c r="Z223" s="11">
        <f t="shared" si="432"/>
        <v>0</v>
      </c>
      <c r="AA223" s="11">
        <f t="shared" si="432"/>
        <v>0</v>
      </c>
      <c r="AB223" s="11">
        <f t="shared" si="432"/>
        <v>0</v>
      </c>
      <c r="AC223" s="11">
        <f t="shared" si="432"/>
        <v>0</v>
      </c>
      <c r="AD223" s="11">
        <f t="shared" si="432"/>
        <v>0</v>
      </c>
      <c r="AE223" s="11">
        <f t="shared" si="432"/>
        <v>0</v>
      </c>
      <c r="AF223" s="11">
        <f t="shared" si="432"/>
        <v>0</v>
      </c>
      <c r="AG223" s="11">
        <f t="shared" si="432"/>
        <v>0</v>
      </c>
      <c r="AH223" s="11">
        <f t="shared" si="432"/>
        <v>0</v>
      </c>
      <c r="AI223" s="11">
        <f t="shared" si="432"/>
        <v>0</v>
      </c>
      <c r="AJ223" s="11">
        <f t="shared" ref="AJ223:BO223" si="433">AJ$117*AJ109</f>
        <v>0</v>
      </c>
      <c r="AK223" s="11">
        <f t="shared" si="433"/>
        <v>0</v>
      </c>
      <c r="AL223" s="11">
        <f t="shared" si="433"/>
        <v>0</v>
      </c>
      <c r="AM223" s="11">
        <f t="shared" si="433"/>
        <v>0</v>
      </c>
      <c r="AN223" s="11">
        <f t="shared" si="433"/>
        <v>0</v>
      </c>
      <c r="AO223" s="11">
        <f t="shared" si="433"/>
        <v>0</v>
      </c>
      <c r="AP223" s="11">
        <f t="shared" si="433"/>
        <v>0</v>
      </c>
      <c r="AQ223" s="11">
        <f t="shared" si="433"/>
        <v>0</v>
      </c>
      <c r="AR223" s="11">
        <f t="shared" si="433"/>
        <v>0</v>
      </c>
      <c r="AS223" s="11">
        <f t="shared" si="433"/>
        <v>0</v>
      </c>
      <c r="AT223" s="11">
        <f t="shared" si="433"/>
        <v>0</v>
      </c>
      <c r="AU223" s="11">
        <f t="shared" si="433"/>
        <v>0</v>
      </c>
      <c r="AV223" s="11">
        <f t="shared" si="433"/>
        <v>0</v>
      </c>
      <c r="AW223" s="11">
        <f t="shared" si="433"/>
        <v>0</v>
      </c>
      <c r="AX223" s="11">
        <f t="shared" si="433"/>
        <v>0</v>
      </c>
      <c r="AY223" s="11">
        <f t="shared" si="433"/>
        <v>0</v>
      </c>
      <c r="AZ223" s="11">
        <f t="shared" si="433"/>
        <v>0</v>
      </c>
      <c r="BA223" s="11">
        <f t="shared" si="433"/>
        <v>0</v>
      </c>
      <c r="BB223" s="11">
        <f t="shared" si="433"/>
        <v>0</v>
      </c>
      <c r="BC223" s="11">
        <f t="shared" si="433"/>
        <v>0</v>
      </c>
      <c r="BD223" s="11">
        <f t="shared" si="433"/>
        <v>0</v>
      </c>
      <c r="BE223" s="11">
        <f t="shared" si="433"/>
        <v>0</v>
      </c>
      <c r="BF223" s="11">
        <f t="shared" si="433"/>
        <v>0</v>
      </c>
      <c r="BG223" s="11">
        <f t="shared" si="433"/>
        <v>0</v>
      </c>
      <c r="BH223" s="11">
        <f t="shared" si="433"/>
        <v>0</v>
      </c>
      <c r="BI223" s="11">
        <f t="shared" si="433"/>
        <v>0</v>
      </c>
      <c r="BJ223" s="11">
        <f t="shared" si="433"/>
        <v>0</v>
      </c>
      <c r="BK223" s="11">
        <f t="shared" si="433"/>
        <v>0</v>
      </c>
      <c r="BL223" s="11">
        <f t="shared" si="433"/>
        <v>0</v>
      </c>
      <c r="BM223" s="11">
        <f t="shared" si="433"/>
        <v>0</v>
      </c>
      <c r="BN223" s="11">
        <f t="shared" si="433"/>
        <v>0</v>
      </c>
      <c r="BO223" s="11">
        <f t="shared" si="433"/>
        <v>0</v>
      </c>
      <c r="BP223" s="11">
        <f t="shared" ref="BP223:CU223" si="434">BP$117*BP109</f>
        <v>0</v>
      </c>
      <c r="BQ223" s="11">
        <f t="shared" si="434"/>
        <v>0</v>
      </c>
      <c r="BR223" s="11">
        <f t="shared" si="434"/>
        <v>0</v>
      </c>
      <c r="BS223" s="11">
        <f t="shared" si="434"/>
        <v>0</v>
      </c>
      <c r="BT223" s="11">
        <f t="shared" si="434"/>
        <v>0</v>
      </c>
      <c r="BU223" s="11">
        <f t="shared" si="434"/>
        <v>0</v>
      </c>
      <c r="BV223" s="11">
        <f t="shared" si="434"/>
        <v>0</v>
      </c>
      <c r="BW223" s="11">
        <f t="shared" si="434"/>
        <v>0</v>
      </c>
      <c r="BX223" s="11">
        <f t="shared" si="434"/>
        <v>0</v>
      </c>
      <c r="BY223" s="11">
        <f t="shared" si="434"/>
        <v>0</v>
      </c>
      <c r="BZ223" s="11">
        <f t="shared" si="434"/>
        <v>0</v>
      </c>
      <c r="CA223" s="11">
        <f t="shared" si="434"/>
        <v>0</v>
      </c>
      <c r="CB223" s="11">
        <f t="shared" si="434"/>
        <v>0</v>
      </c>
      <c r="CC223" s="11">
        <f t="shared" si="434"/>
        <v>0</v>
      </c>
      <c r="CD223" s="11">
        <f t="shared" si="434"/>
        <v>0</v>
      </c>
      <c r="CE223" s="11">
        <f t="shared" si="434"/>
        <v>0</v>
      </c>
      <c r="CF223" s="11">
        <f t="shared" si="434"/>
        <v>0</v>
      </c>
      <c r="CG223" s="11">
        <f t="shared" si="434"/>
        <v>0</v>
      </c>
      <c r="CH223" s="11">
        <f t="shared" si="434"/>
        <v>0</v>
      </c>
      <c r="CI223" s="11">
        <f t="shared" si="434"/>
        <v>0</v>
      </c>
      <c r="CJ223" s="11">
        <f t="shared" si="434"/>
        <v>0</v>
      </c>
      <c r="CK223" s="11">
        <f t="shared" si="434"/>
        <v>0</v>
      </c>
      <c r="CL223" s="11">
        <f t="shared" si="434"/>
        <v>0</v>
      </c>
      <c r="CM223" s="11">
        <f t="shared" si="434"/>
        <v>0</v>
      </c>
      <c r="CN223" s="11">
        <f t="shared" si="434"/>
        <v>0</v>
      </c>
      <c r="CO223" s="11">
        <f t="shared" si="434"/>
        <v>0</v>
      </c>
      <c r="CP223" s="11">
        <f t="shared" si="434"/>
        <v>0</v>
      </c>
      <c r="CQ223" s="11">
        <f t="shared" si="434"/>
        <v>0</v>
      </c>
      <c r="CR223" s="11">
        <f t="shared" si="434"/>
        <v>0</v>
      </c>
      <c r="CS223" s="11">
        <f t="shared" si="434"/>
        <v>0</v>
      </c>
      <c r="CT223" s="11">
        <f t="shared" si="434"/>
        <v>0</v>
      </c>
      <c r="CU223" s="11">
        <f t="shared" si="434"/>
        <v>0</v>
      </c>
      <c r="CV223" s="11">
        <f t="shared" ref="CV223:DG223" si="435">CV$117*CV109</f>
        <v>0</v>
      </c>
      <c r="CW223" s="11">
        <f t="shared" si="435"/>
        <v>0</v>
      </c>
      <c r="CX223" s="11">
        <f t="shared" si="435"/>
        <v>0</v>
      </c>
      <c r="CY223" s="11">
        <f t="shared" si="435"/>
        <v>0</v>
      </c>
      <c r="CZ223" s="11">
        <f t="shared" si="435"/>
        <v>0</v>
      </c>
      <c r="DA223" s="11">
        <f t="shared" si="435"/>
        <v>0</v>
      </c>
      <c r="DB223" s="11">
        <f t="shared" si="435"/>
        <v>0</v>
      </c>
      <c r="DC223" s="11">
        <f t="shared" si="435"/>
        <v>0</v>
      </c>
      <c r="DD223" s="11">
        <f t="shared" si="435"/>
        <v>0</v>
      </c>
      <c r="DE223" s="11">
        <f t="shared" si="435"/>
        <v>0</v>
      </c>
      <c r="DF223" s="11">
        <f t="shared" si="435"/>
        <v>0</v>
      </c>
      <c r="DG223" s="11">
        <f t="shared" si="435"/>
        <v>0</v>
      </c>
      <c r="DH223" s="11">
        <f t="shared" si="395"/>
        <v>0</v>
      </c>
      <c r="DI223" s="240"/>
    </row>
    <row r="224" spans="2:113" x14ac:dyDescent="0.15">
      <c r="B224" s="10" t="s">
        <v>248</v>
      </c>
      <c r="C224" s="4" t="s">
        <v>985</v>
      </c>
      <c r="D224" s="11">
        <f t="shared" ref="D224:AI224" si="436">D$117*D110</f>
        <v>0</v>
      </c>
      <c r="E224" s="11">
        <f t="shared" si="436"/>
        <v>0</v>
      </c>
      <c r="F224" s="11">
        <f t="shared" si="436"/>
        <v>0</v>
      </c>
      <c r="G224" s="11">
        <f t="shared" si="436"/>
        <v>0</v>
      </c>
      <c r="H224" s="11">
        <f t="shared" si="436"/>
        <v>0</v>
      </c>
      <c r="I224" s="11">
        <f t="shared" si="436"/>
        <v>0</v>
      </c>
      <c r="J224" s="11">
        <f t="shared" si="436"/>
        <v>0</v>
      </c>
      <c r="K224" s="11">
        <f t="shared" si="436"/>
        <v>0</v>
      </c>
      <c r="L224" s="11">
        <f t="shared" si="436"/>
        <v>0</v>
      </c>
      <c r="M224" s="11">
        <f t="shared" si="436"/>
        <v>0</v>
      </c>
      <c r="N224" s="11">
        <f t="shared" si="436"/>
        <v>0</v>
      </c>
      <c r="O224" s="11">
        <f t="shared" si="436"/>
        <v>0</v>
      </c>
      <c r="P224" s="11">
        <f t="shared" si="436"/>
        <v>0</v>
      </c>
      <c r="Q224" s="11">
        <f t="shared" si="436"/>
        <v>0</v>
      </c>
      <c r="R224" s="11">
        <f t="shared" si="436"/>
        <v>0</v>
      </c>
      <c r="S224" s="11">
        <f t="shared" si="436"/>
        <v>0</v>
      </c>
      <c r="T224" s="11">
        <f t="shared" si="436"/>
        <v>0</v>
      </c>
      <c r="U224" s="11">
        <f t="shared" si="436"/>
        <v>0</v>
      </c>
      <c r="V224" s="11">
        <f t="shared" si="436"/>
        <v>0</v>
      </c>
      <c r="W224" s="11">
        <f t="shared" si="436"/>
        <v>0</v>
      </c>
      <c r="X224" s="11">
        <f t="shared" si="436"/>
        <v>0</v>
      </c>
      <c r="Y224" s="11">
        <f t="shared" si="436"/>
        <v>0</v>
      </c>
      <c r="Z224" s="11">
        <f t="shared" si="436"/>
        <v>0</v>
      </c>
      <c r="AA224" s="11">
        <f t="shared" si="436"/>
        <v>0</v>
      </c>
      <c r="AB224" s="11">
        <f t="shared" si="436"/>
        <v>0</v>
      </c>
      <c r="AC224" s="11">
        <f t="shared" si="436"/>
        <v>0</v>
      </c>
      <c r="AD224" s="11">
        <f t="shared" si="436"/>
        <v>0</v>
      </c>
      <c r="AE224" s="11">
        <f t="shared" si="436"/>
        <v>0</v>
      </c>
      <c r="AF224" s="11">
        <f t="shared" si="436"/>
        <v>0</v>
      </c>
      <c r="AG224" s="11">
        <f t="shared" si="436"/>
        <v>0</v>
      </c>
      <c r="AH224" s="11">
        <f t="shared" si="436"/>
        <v>0</v>
      </c>
      <c r="AI224" s="11">
        <f t="shared" si="436"/>
        <v>0</v>
      </c>
      <c r="AJ224" s="11">
        <f t="shared" ref="AJ224:BO224" si="437">AJ$117*AJ110</f>
        <v>0</v>
      </c>
      <c r="AK224" s="11">
        <f t="shared" si="437"/>
        <v>0</v>
      </c>
      <c r="AL224" s="11">
        <f t="shared" si="437"/>
        <v>0</v>
      </c>
      <c r="AM224" s="11">
        <f t="shared" si="437"/>
        <v>0</v>
      </c>
      <c r="AN224" s="11">
        <f t="shared" si="437"/>
        <v>0</v>
      </c>
      <c r="AO224" s="11">
        <f t="shared" si="437"/>
        <v>0</v>
      </c>
      <c r="AP224" s="11">
        <f t="shared" si="437"/>
        <v>0</v>
      </c>
      <c r="AQ224" s="11">
        <f t="shared" si="437"/>
        <v>0</v>
      </c>
      <c r="AR224" s="11">
        <f t="shared" si="437"/>
        <v>0</v>
      </c>
      <c r="AS224" s="11">
        <f t="shared" si="437"/>
        <v>0</v>
      </c>
      <c r="AT224" s="11">
        <f t="shared" si="437"/>
        <v>0</v>
      </c>
      <c r="AU224" s="11">
        <f t="shared" si="437"/>
        <v>0</v>
      </c>
      <c r="AV224" s="11">
        <f t="shared" si="437"/>
        <v>0</v>
      </c>
      <c r="AW224" s="11">
        <f t="shared" si="437"/>
        <v>0</v>
      </c>
      <c r="AX224" s="11">
        <f t="shared" si="437"/>
        <v>0</v>
      </c>
      <c r="AY224" s="11">
        <f t="shared" si="437"/>
        <v>0</v>
      </c>
      <c r="AZ224" s="11">
        <f t="shared" si="437"/>
        <v>0</v>
      </c>
      <c r="BA224" s="11">
        <f t="shared" si="437"/>
        <v>0</v>
      </c>
      <c r="BB224" s="11">
        <f t="shared" si="437"/>
        <v>0</v>
      </c>
      <c r="BC224" s="11">
        <f t="shared" si="437"/>
        <v>0</v>
      </c>
      <c r="BD224" s="11">
        <f t="shared" si="437"/>
        <v>0</v>
      </c>
      <c r="BE224" s="11">
        <f t="shared" si="437"/>
        <v>0</v>
      </c>
      <c r="BF224" s="11">
        <f t="shared" si="437"/>
        <v>0</v>
      </c>
      <c r="BG224" s="11">
        <f t="shared" si="437"/>
        <v>0</v>
      </c>
      <c r="BH224" s="11">
        <f t="shared" si="437"/>
        <v>0</v>
      </c>
      <c r="BI224" s="11">
        <f t="shared" si="437"/>
        <v>0</v>
      </c>
      <c r="BJ224" s="11">
        <f t="shared" si="437"/>
        <v>0</v>
      </c>
      <c r="BK224" s="11">
        <f t="shared" si="437"/>
        <v>0</v>
      </c>
      <c r="BL224" s="11">
        <f t="shared" si="437"/>
        <v>0</v>
      </c>
      <c r="BM224" s="11">
        <f t="shared" si="437"/>
        <v>0</v>
      </c>
      <c r="BN224" s="11">
        <f t="shared" si="437"/>
        <v>0</v>
      </c>
      <c r="BO224" s="11">
        <f t="shared" si="437"/>
        <v>0</v>
      </c>
      <c r="BP224" s="11">
        <f t="shared" ref="BP224:CU224" si="438">BP$117*BP110</f>
        <v>0</v>
      </c>
      <c r="BQ224" s="11">
        <f t="shared" si="438"/>
        <v>0</v>
      </c>
      <c r="BR224" s="11">
        <f t="shared" si="438"/>
        <v>0</v>
      </c>
      <c r="BS224" s="11">
        <f t="shared" si="438"/>
        <v>0</v>
      </c>
      <c r="BT224" s="11">
        <f t="shared" si="438"/>
        <v>0</v>
      </c>
      <c r="BU224" s="11">
        <f t="shared" si="438"/>
        <v>0</v>
      </c>
      <c r="BV224" s="11">
        <f t="shared" si="438"/>
        <v>0</v>
      </c>
      <c r="BW224" s="11">
        <f t="shared" si="438"/>
        <v>0</v>
      </c>
      <c r="BX224" s="11">
        <f t="shared" si="438"/>
        <v>0</v>
      </c>
      <c r="BY224" s="11">
        <f t="shared" si="438"/>
        <v>0</v>
      </c>
      <c r="BZ224" s="11">
        <f t="shared" si="438"/>
        <v>0</v>
      </c>
      <c r="CA224" s="11">
        <f t="shared" si="438"/>
        <v>0</v>
      </c>
      <c r="CB224" s="11">
        <f t="shared" si="438"/>
        <v>0</v>
      </c>
      <c r="CC224" s="11">
        <f t="shared" si="438"/>
        <v>0</v>
      </c>
      <c r="CD224" s="11">
        <f t="shared" si="438"/>
        <v>0</v>
      </c>
      <c r="CE224" s="11">
        <f t="shared" si="438"/>
        <v>0</v>
      </c>
      <c r="CF224" s="11">
        <f t="shared" si="438"/>
        <v>0</v>
      </c>
      <c r="CG224" s="11">
        <f t="shared" si="438"/>
        <v>0</v>
      </c>
      <c r="CH224" s="11">
        <f t="shared" si="438"/>
        <v>0</v>
      </c>
      <c r="CI224" s="11">
        <f t="shared" si="438"/>
        <v>0</v>
      </c>
      <c r="CJ224" s="11">
        <f t="shared" si="438"/>
        <v>0</v>
      </c>
      <c r="CK224" s="11">
        <f t="shared" si="438"/>
        <v>0</v>
      </c>
      <c r="CL224" s="11">
        <f t="shared" si="438"/>
        <v>0</v>
      </c>
      <c r="CM224" s="11">
        <f t="shared" si="438"/>
        <v>0</v>
      </c>
      <c r="CN224" s="11">
        <f t="shared" si="438"/>
        <v>0</v>
      </c>
      <c r="CO224" s="11">
        <f t="shared" si="438"/>
        <v>0</v>
      </c>
      <c r="CP224" s="11">
        <f t="shared" si="438"/>
        <v>0</v>
      </c>
      <c r="CQ224" s="11">
        <f t="shared" si="438"/>
        <v>0</v>
      </c>
      <c r="CR224" s="11">
        <f t="shared" si="438"/>
        <v>0</v>
      </c>
      <c r="CS224" s="11">
        <f t="shared" si="438"/>
        <v>0</v>
      </c>
      <c r="CT224" s="11">
        <f t="shared" si="438"/>
        <v>0</v>
      </c>
      <c r="CU224" s="11">
        <f t="shared" si="438"/>
        <v>0</v>
      </c>
      <c r="CV224" s="11">
        <f t="shared" ref="CV224:DG224" si="439">CV$117*CV110</f>
        <v>0</v>
      </c>
      <c r="CW224" s="11">
        <f t="shared" si="439"/>
        <v>0</v>
      </c>
      <c r="CX224" s="11">
        <f t="shared" si="439"/>
        <v>0</v>
      </c>
      <c r="CY224" s="11">
        <f t="shared" si="439"/>
        <v>0</v>
      </c>
      <c r="CZ224" s="11">
        <f t="shared" si="439"/>
        <v>0</v>
      </c>
      <c r="DA224" s="11">
        <f t="shared" si="439"/>
        <v>0</v>
      </c>
      <c r="DB224" s="11">
        <f t="shared" si="439"/>
        <v>0</v>
      </c>
      <c r="DC224" s="11">
        <f t="shared" si="439"/>
        <v>0</v>
      </c>
      <c r="DD224" s="11">
        <f t="shared" si="439"/>
        <v>0</v>
      </c>
      <c r="DE224" s="11">
        <f t="shared" si="439"/>
        <v>0</v>
      </c>
      <c r="DF224" s="11">
        <f t="shared" si="439"/>
        <v>0</v>
      </c>
      <c r="DG224" s="11">
        <f t="shared" si="439"/>
        <v>0</v>
      </c>
      <c r="DH224" s="11">
        <f t="shared" si="395"/>
        <v>0</v>
      </c>
      <c r="DI224" s="240"/>
    </row>
    <row r="225" spans="2:113" x14ac:dyDescent="0.15">
      <c r="B225" s="674" t="s">
        <v>249</v>
      </c>
      <c r="C225" s="675" t="s">
        <v>986</v>
      </c>
      <c r="D225" s="539">
        <f t="shared" ref="D225:AI225" si="440">D$117*D111</f>
        <v>0</v>
      </c>
      <c r="E225" s="539">
        <f t="shared" si="440"/>
        <v>0</v>
      </c>
      <c r="F225" s="539">
        <f t="shared" si="440"/>
        <v>0</v>
      </c>
      <c r="G225" s="539">
        <f t="shared" si="440"/>
        <v>0</v>
      </c>
      <c r="H225" s="539">
        <f t="shared" si="440"/>
        <v>0</v>
      </c>
      <c r="I225" s="539">
        <f t="shared" si="440"/>
        <v>0</v>
      </c>
      <c r="J225" s="539">
        <f t="shared" si="440"/>
        <v>0</v>
      </c>
      <c r="K225" s="539">
        <f t="shared" si="440"/>
        <v>0</v>
      </c>
      <c r="L225" s="539">
        <f t="shared" si="440"/>
        <v>0</v>
      </c>
      <c r="M225" s="539">
        <f t="shared" si="440"/>
        <v>0</v>
      </c>
      <c r="N225" s="539">
        <f t="shared" si="440"/>
        <v>0</v>
      </c>
      <c r="O225" s="539">
        <f t="shared" si="440"/>
        <v>0</v>
      </c>
      <c r="P225" s="539">
        <f t="shared" si="440"/>
        <v>0</v>
      </c>
      <c r="Q225" s="539">
        <f t="shared" si="440"/>
        <v>0</v>
      </c>
      <c r="R225" s="539">
        <f t="shared" si="440"/>
        <v>0</v>
      </c>
      <c r="S225" s="539">
        <f t="shared" si="440"/>
        <v>0</v>
      </c>
      <c r="T225" s="539">
        <f t="shared" si="440"/>
        <v>0</v>
      </c>
      <c r="U225" s="539">
        <f t="shared" si="440"/>
        <v>0</v>
      </c>
      <c r="V225" s="539">
        <f t="shared" si="440"/>
        <v>0</v>
      </c>
      <c r="W225" s="539">
        <f t="shared" si="440"/>
        <v>0</v>
      </c>
      <c r="X225" s="539">
        <f t="shared" si="440"/>
        <v>0</v>
      </c>
      <c r="Y225" s="539">
        <f t="shared" si="440"/>
        <v>0</v>
      </c>
      <c r="Z225" s="539">
        <f t="shared" si="440"/>
        <v>0</v>
      </c>
      <c r="AA225" s="539">
        <f t="shared" si="440"/>
        <v>0</v>
      </c>
      <c r="AB225" s="539">
        <f t="shared" si="440"/>
        <v>0</v>
      </c>
      <c r="AC225" s="539">
        <f t="shared" si="440"/>
        <v>0</v>
      </c>
      <c r="AD225" s="539">
        <f t="shared" si="440"/>
        <v>0</v>
      </c>
      <c r="AE225" s="539">
        <f t="shared" si="440"/>
        <v>0</v>
      </c>
      <c r="AF225" s="539">
        <f t="shared" si="440"/>
        <v>0</v>
      </c>
      <c r="AG225" s="539">
        <f t="shared" si="440"/>
        <v>0</v>
      </c>
      <c r="AH225" s="539">
        <f t="shared" si="440"/>
        <v>0</v>
      </c>
      <c r="AI225" s="539">
        <f t="shared" si="440"/>
        <v>0</v>
      </c>
      <c r="AJ225" s="539">
        <f t="shared" ref="AJ225:BO225" si="441">AJ$117*AJ111</f>
        <v>0</v>
      </c>
      <c r="AK225" s="539">
        <f t="shared" si="441"/>
        <v>0</v>
      </c>
      <c r="AL225" s="539">
        <f t="shared" si="441"/>
        <v>0</v>
      </c>
      <c r="AM225" s="539">
        <f t="shared" si="441"/>
        <v>0</v>
      </c>
      <c r="AN225" s="539">
        <f t="shared" si="441"/>
        <v>0</v>
      </c>
      <c r="AO225" s="539">
        <f t="shared" si="441"/>
        <v>0</v>
      </c>
      <c r="AP225" s="539">
        <f t="shared" si="441"/>
        <v>0</v>
      </c>
      <c r="AQ225" s="539">
        <f t="shared" si="441"/>
        <v>0</v>
      </c>
      <c r="AR225" s="539">
        <f t="shared" si="441"/>
        <v>0</v>
      </c>
      <c r="AS225" s="539">
        <f t="shared" si="441"/>
        <v>0</v>
      </c>
      <c r="AT225" s="539">
        <f t="shared" si="441"/>
        <v>0</v>
      </c>
      <c r="AU225" s="539">
        <f t="shared" si="441"/>
        <v>0</v>
      </c>
      <c r="AV225" s="539">
        <f t="shared" si="441"/>
        <v>0</v>
      </c>
      <c r="AW225" s="539">
        <f t="shared" si="441"/>
        <v>0</v>
      </c>
      <c r="AX225" s="539">
        <f t="shared" si="441"/>
        <v>0</v>
      </c>
      <c r="AY225" s="539">
        <f t="shared" si="441"/>
        <v>0</v>
      </c>
      <c r="AZ225" s="539">
        <f t="shared" si="441"/>
        <v>0</v>
      </c>
      <c r="BA225" s="539">
        <f t="shared" si="441"/>
        <v>0</v>
      </c>
      <c r="BB225" s="539">
        <f t="shared" si="441"/>
        <v>0</v>
      </c>
      <c r="BC225" s="539">
        <f t="shared" si="441"/>
        <v>0</v>
      </c>
      <c r="BD225" s="539">
        <f t="shared" si="441"/>
        <v>0</v>
      </c>
      <c r="BE225" s="539">
        <f t="shared" si="441"/>
        <v>0</v>
      </c>
      <c r="BF225" s="539">
        <f t="shared" si="441"/>
        <v>0</v>
      </c>
      <c r="BG225" s="539">
        <f t="shared" si="441"/>
        <v>0</v>
      </c>
      <c r="BH225" s="539">
        <f t="shared" si="441"/>
        <v>0</v>
      </c>
      <c r="BI225" s="539">
        <f t="shared" si="441"/>
        <v>0</v>
      </c>
      <c r="BJ225" s="539">
        <f t="shared" si="441"/>
        <v>0</v>
      </c>
      <c r="BK225" s="539">
        <f t="shared" si="441"/>
        <v>0</v>
      </c>
      <c r="BL225" s="539">
        <f t="shared" si="441"/>
        <v>0</v>
      </c>
      <c r="BM225" s="539">
        <f t="shared" si="441"/>
        <v>0</v>
      </c>
      <c r="BN225" s="539">
        <f t="shared" si="441"/>
        <v>0</v>
      </c>
      <c r="BO225" s="539">
        <f t="shared" si="441"/>
        <v>0</v>
      </c>
      <c r="BP225" s="539">
        <f t="shared" ref="BP225:CU225" si="442">BP$117*BP111</f>
        <v>0</v>
      </c>
      <c r="BQ225" s="539">
        <f t="shared" si="442"/>
        <v>0</v>
      </c>
      <c r="BR225" s="539">
        <f t="shared" si="442"/>
        <v>0</v>
      </c>
      <c r="BS225" s="539">
        <f t="shared" si="442"/>
        <v>0</v>
      </c>
      <c r="BT225" s="539">
        <f t="shared" si="442"/>
        <v>0</v>
      </c>
      <c r="BU225" s="539">
        <f t="shared" si="442"/>
        <v>0</v>
      </c>
      <c r="BV225" s="539">
        <f t="shared" si="442"/>
        <v>0</v>
      </c>
      <c r="BW225" s="539">
        <f t="shared" si="442"/>
        <v>0</v>
      </c>
      <c r="BX225" s="539">
        <f t="shared" si="442"/>
        <v>0</v>
      </c>
      <c r="BY225" s="539">
        <f t="shared" si="442"/>
        <v>0</v>
      </c>
      <c r="BZ225" s="539">
        <f t="shared" si="442"/>
        <v>0</v>
      </c>
      <c r="CA225" s="539">
        <f t="shared" si="442"/>
        <v>0</v>
      </c>
      <c r="CB225" s="539">
        <f t="shared" si="442"/>
        <v>0</v>
      </c>
      <c r="CC225" s="539">
        <f t="shared" si="442"/>
        <v>0</v>
      </c>
      <c r="CD225" s="539">
        <f t="shared" si="442"/>
        <v>0</v>
      </c>
      <c r="CE225" s="539">
        <f t="shared" si="442"/>
        <v>0</v>
      </c>
      <c r="CF225" s="539">
        <f t="shared" si="442"/>
        <v>0</v>
      </c>
      <c r="CG225" s="539">
        <f t="shared" si="442"/>
        <v>0</v>
      </c>
      <c r="CH225" s="539">
        <f t="shared" si="442"/>
        <v>0</v>
      </c>
      <c r="CI225" s="539">
        <f t="shared" si="442"/>
        <v>0</v>
      </c>
      <c r="CJ225" s="539">
        <f t="shared" si="442"/>
        <v>0</v>
      </c>
      <c r="CK225" s="539">
        <f t="shared" si="442"/>
        <v>0</v>
      </c>
      <c r="CL225" s="539">
        <f t="shared" si="442"/>
        <v>0</v>
      </c>
      <c r="CM225" s="539">
        <f t="shared" si="442"/>
        <v>0</v>
      </c>
      <c r="CN225" s="539">
        <f t="shared" si="442"/>
        <v>0</v>
      </c>
      <c r="CO225" s="539">
        <f t="shared" si="442"/>
        <v>0</v>
      </c>
      <c r="CP225" s="539">
        <f t="shared" si="442"/>
        <v>0</v>
      </c>
      <c r="CQ225" s="539">
        <f t="shared" si="442"/>
        <v>0</v>
      </c>
      <c r="CR225" s="539">
        <f t="shared" si="442"/>
        <v>0</v>
      </c>
      <c r="CS225" s="539">
        <f t="shared" si="442"/>
        <v>0</v>
      </c>
      <c r="CT225" s="539">
        <f t="shared" si="442"/>
        <v>0</v>
      </c>
      <c r="CU225" s="539">
        <f t="shared" si="442"/>
        <v>0</v>
      </c>
      <c r="CV225" s="539">
        <f t="shared" ref="CV225:DG225" si="443">CV$117*CV111</f>
        <v>0</v>
      </c>
      <c r="CW225" s="539">
        <f t="shared" si="443"/>
        <v>0</v>
      </c>
      <c r="CX225" s="539">
        <f t="shared" si="443"/>
        <v>0</v>
      </c>
      <c r="CY225" s="539">
        <f t="shared" si="443"/>
        <v>0</v>
      </c>
      <c r="CZ225" s="539">
        <f t="shared" si="443"/>
        <v>0</v>
      </c>
      <c r="DA225" s="539">
        <f t="shared" si="443"/>
        <v>0</v>
      </c>
      <c r="DB225" s="539">
        <f t="shared" si="443"/>
        <v>0</v>
      </c>
      <c r="DC225" s="539">
        <f t="shared" si="443"/>
        <v>0</v>
      </c>
      <c r="DD225" s="539">
        <f t="shared" si="443"/>
        <v>0</v>
      </c>
      <c r="DE225" s="539">
        <f t="shared" si="443"/>
        <v>0</v>
      </c>
      <c r="DF225" s="539">
        <f t="shared" si="443"/>
        <v>0</v>
      </c>
      <c r="DG225" s="539">
        <f t="shared" si="443"/>
        <v>0</v>
      </c>
      <c r="DH225" s="539">
        <f t="shared" si="395"/>
        <v>0</v>
      </c>
      <c r="DI225" s="240"/>
    </row>
    <row r="226" spans="2:113" x14ac:dyDescent="0.15">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c r="CH226" s="21"/>
      <c r="CI226" s="21"/>
      <c r="CJ226" s="21"/>
      <c r="CK226" s="21"/>
      <c r="CL226" s="21"/>
      <c r="CM226" s="21"/>
      <c r="CN226" s="21"/>
      <c r="CO226" s="21"/>
      <c r="CP226" s="21"/>
      <c r="CQ226" s="21"/>
      <c r="CR226" s="21"/>
      <c r="CS226" s="21"/>
      <c r="CT226" s="21"/>
      <c r="CU226" s="21"/>
      <c r="CV226" s="21"/>
      <c r="CW226" s="21"/>
      <c r="CX226" s="21"/>
      <c r="CY226" s="21"/>
      <c r="CZ226" s="21"/>
      <c r="DA226" s="21"/>
      <c r="DB226" s="21"/>
      <c r="DC226" s="21"/>
      <c r="DD226" s="21"/>
      <c r="DE226" s="21"/>
      <c r="DF226" s="21"/>
      <c r="DG226" s="21"/>
      <c r="DH226" s="21">
        <f>SUM(DH118:DH225)</f>
        <v>0</v>
      </c>
    </row>
  </sheetData>
  <sheetProtection formatCells="0" formatColumns="0" formatRows="0" sort="0" autoFilter="0"/>
  <phoneticPr fontId="14"/>
  <pageMargins left="0.59055118110236227" right="0.59055118110236227" top="0.39370078740157483" bottom="0.39370078740157483" header="0" footer="0"/>
  <pageSetup paperSize="9" scale="41" fitToWidth="0" pageOrder="overThenDown" orientation="landscape" r:id="rId1"/>
  <headerFooter alignWithMargins="0"/>
  <rowBreaks count="1" manualBreakCount="1">
    <brk id="113" min="1" max="1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B1:DJ342"/>
  <sheetViews>
    <sheetView zoomScaleNormal="100" zoomScaleSheetLayoutView="100" workbookViewId="0">
      <pane xSplit="3" ySplit="3" topLeftCell="CY204" activePane="bottomRight" state="frozen"/>
      <selection pane="topRight"/>
      <selection pane="bottomLeft"/>
      <selection pane="bottomRight" activeCell="A175" sqref="A175:XFD175"/>
    </sheetView>
  </sheetViews>
  <sheetFormatPr defaultColWidth="9.140625" defaultRowHeight="12" x14ac:dyDescent="0.15"/>
  <cols>
    <col min="1" max="1" width="2.28515625" style="4" customWidth="1"/>
    <col min="2" max="2" width="4.42578125" style="4" customWidth="1"/>
    <col min="3" max="3" width="25.7109375" style="4" customWidth="1"/>
    <col min="4" max="4" width="15.7109375" style="4" customWidth="1"/>
    <col min="5" max="103" width="10.42578125" style="4" customWidth="1"/>
    <col min="104" max="104" width="11" style="4" customWidth="1"/>
    <col min="105" max="106" width="10.42578125" style="4" customWidth="1"/>
    <col min="107" max="107" width="10.7109375" style="4" customWidth="1"/>
    <col min="108" max="108" width="10.42578125" style="4" customWidth="1"/>
    <col min="109" max="109" width="10.85546875" style="4" customWidth="1"/>
    <col min="110" max="113" width="10.42578125" style="4" customWidth="1"/>
    <col min="114" max="114" width="11.28515625" style="4" bestFit="1" customWidth="1"/>
    <col min="115" max="116" width="10.85546875" style="4" bestFit="1" customWidth="1"/>
    <col min="117" max="118" width="10.85546875" style="4" customWidth="1"/>
    <col min="119" max="16384" width="9.140625" style="4"/>
  </cols>
  <sheetData>
    <row r="1" spans="2:113" ht="21.75" x14ac:dyDescent="0.15">
      <c r="B1" s="4" t="s" ph="1">
        <v>1063</v>
      </c>
    </row>
    <row r="2" spans="2:113" x14ac:dyDescent="0.15">
      <c r="B2" s="907" t="s">
        <v>1060</v>
      </c>
      <c r="C2" s="908"/>
      <c r="D2" s="165" t="str">
        <f>'[1]逆行列係数（外生化）'!D2</f>
        <v>001</v>
      </c>
      <c r="E2" s="165" t="str">
        <f>'[1]逆行列係数（外生化）'!E2</f>
        <v>002</v>
      </c>
      <c r="F2" s="165" t="str">
        <f>'[1]逆行列係数（外生化）'!F2</f>
        <v>003</v>
      </c>
      <c r="G2" s="165" t="str">
        <f>'[1]逆行列係数（外生化）'!G2</f>
        <v>004</v>
      </c>
      <c r="H2" s="165" t="str">
        <f>'[1]逆行列係数（外生化）'!H2</f>
        <v>005</v>
      </c>
      <c r="I2" s="165" t="str">
        <f>'[1]逆行列係数（外生化）'!I2</f>
        <v>006</v>
      </c>
      <c r="J2" s="165" t="str">
        <f>'[1]逆行列係数（外生化）'!J2</f>
        <v>007</v>
      </c>
      <c r="K2" s="165" t="str">
        <f>'[1]逆行列係数（外生化）'!K2</f>
        <v>008</v>
      </c>
      <c r="L2" s="165" t="str">
        <f>'[1]逆行列係数（外生化）'!L2</f>
        <v>009</v>
      </c>
      <c r="M2" s="165" t="str">
        <f>'[1]逆行列係数（外生化）'!M2</f>
        <v>010</v>
      </c>
      <c r="N2" s="165" t="str">
        <f>'[1]逆行列係数（外生化）'!N2</f>
        <v>011</v>
      </c>
      <c r="O2" s="165" t="str">
        <f>'[1]逆行列係数（外生化）'!O2</f>
        <v>012</v>
      </c>
      <c r="P2" s="165" t="str">
        <f>'[1]逆行列係数（外生化）'!P2</f>
        <v>013</v>
      </c>
      <c r="Q2" s="165" t="str">
        <f>'[1]逆行列係数（外生化）'!Q2</f>
        <v>014</v>
      </c>
      <c r="R2" s="165" t="str">
        <f>'[1]逆行列係数（外生化）'!R2</f>
        <v>015</v>
      </c>
      <c r="S2" s="165" t="str">
        <f>'[1]逆行列係数（外生化）'!S2</f>
        <v>016</v>
      </c>
      <c r="T2" s="165" t="str">
        <f>'[1]逆行列係数（外生化）'!T2</f>
        <v>017</v>
      </c>
      <c r="U2" s="165" t="str">
        <f>'[1]逆行列係数（外生化）'!U2</f>
        <v>018</v>
      </c>
      <c r="V2" s="165" t="str">
        <f>'[1]逆行列係数（外生化）'!V2</f>
        <v>019</v>
      </c>
      <c r="W2" s="165" t="str">
        <f>'[1]逆行列係数（外生化）'!W2</f>
        <v>020</v>
      </c>
      <c r="X2" s="165" t="str">
        <f>'[1]逆行列係数（外生化）'!X2</f>
        <v>021</v>
      </c>
      <c r="Y2" s="165" t="str">
        <f>'[1]逆行列係数（外生化）'!Y2</f>
        <v>022</v>
      </c>
      <c r="Z2" s="165" t="str">
        <f>'[1]逆行列係数（外生化）'!Z2</f>
        <v>023</v>
      </c>
      <c r="AA2" s="165" t="str">
        <f>'[1]逆行列係数（外生化）'!AA2</f>
        <v>024</v>
      </c>
      <c r="AB2" s="165" t="str">
        <f>'[1]逆行列係数（外生化）'!AB2</f>
        <v>025</v>
      </c>
      <c r="AC2" s="165" t="str">
        <f>'[1]逆行列係数（外生化）'!AC2</f>
        <v>026</v>
      </c>
      <c r="AD2" s="165" t="str">
        <f>'[1]逆行列係数（外生化）'!AD2</f>
        <v>027</v>
      </c>
      <c r="AE2" s="165" t="str">
        <f>'[1]逆行列係数（外生化）'!AE2</f>
        <v>028</v>
      </c>
      <c r="AF2" s="165" t="str">
        <f>'[1]逆行列係数（外生化）'!AF2</f>
        <v>029</v>
      </c>
      <c r="AG2" s="165" t="str">
        <f>'[1]逆行列係数（外生化）'!AG2</f>
        <v>030</v>
      </c>
      <c r="AH2" s="165" t="str">
        <f>'[1]逆行列係数（外生化）'!AH2</f>
        <v>031</v>
      </c>
      <c r="AI2" s="165" t="str">
        <f>'[1]逆行列係数（外生化）'!AI2</f>
        <v>032</v>
      </c>
      <c r="AJ2" s="165" t="str">
        <f>'[1]逆行列係数（外生化）'!AJ2</f>
        <v>033</v>
      </c>
      <c r="AK2" s="165" t="str">
        <f>'[1]逆行列係数（外生化）'!AK2</f>
        <v>034</v>
      </c>
      <c r="AL2" s="165" t="str">
        <f>'[1]逆行列係数（外生化）'!AL2</f>
        <v>035</v>
      </c>
      <c r="AM2" s="165" t="str">
        <f>'[1]逆行列係数（外生化）'!AM2</f>
        <v>036</v>
      </c>
      <c r="AN2" s="165" t="str">
        <f>'[1]逆行列係数（外生化）'!AN2</f>
        <v>037</v>
      </c>
      <c r="AO2" s="165" t="str">
        <f>'[1]逆行列係数（外生化）'!AO2</f>
        <v>038</v>
      </c>
      <c r="AP2" s="165" t="str">
        <f>'[1]逆行列係数（外生化）'!AP2</f>
        <v>039</v>
      </c>
      <c r="AQ2" s="165" t="str">
        <f>'[1]逆行列係数（外生化）'!AQ2</f>
        <v>040</v>
      </c>
      <c r="AR2" s="165" t="str">
        <f>'[1]逆行列係数（外生化）'!AR2</f>
        <v>041</v>
      </c>
      <c r="AS2" s="165" t="str">
        <f>'[1]逆行列係数（外生化）'!AS2</f>
        <v>042</v>
      </c>
      <c r="AT2" s="165" t="str">
        <f>'[1]逆行列係数（外生化）'!AT2</f>
        <v>043</v>
      </c>
      <c r="AU2" s="165" t="str">
        <f>'[1]逆行列係数（外生化）'!AU2</f>
        <v>044</v>
      </c>
      <c r="AV2" s="165" t="str">
        <f>'[1]逆行列係数（外生化）'!AV2</f>
        <v>045</v>
      </c>
      <c r="AW2" s="165" t="str">
        <f>'[1]逆行列係数（外生化）'!AW2</f>
        <v>046</v>
      </c>
      <c r="AX2" s="165" t="str">
        <f>'[1]逆行列係数（外生化）'!AX2</f>
        <v>047</v>
      </c>
      <c r="AY2" s="165" t="str">
        <f>'[1]逆行列係数（外生化）'!AY2</f>
        <v>048</v>
      </c>
      <c r="AZ2" s="165" t="str">
        <f>'[1]逆行列係数（外生化）'!AZ2</f>
        <v>049</v>
      </c>
      <c r="BA2" s="165" t="str">
        <f>'[1]逆行列係数（外生化）'!BA2</f>
        <v>050</v>
      </c>
      <c r="BB2" s="165" t="str">
        <f>'[1]逆行列係数（外生化）'!BB2</f>
        <v>051</v>
      </c>
      <c r="BC2" s="165" t="str">
        <f>'[1]逆行列係数（外生化）'!BC2</f>
        <v>052</v>
      </c>
      <c r="BD2" s="165" t="str">
        <f>'[1]逆行列係数（外生化）'!BD2</f>
        <v>053</v>
      </c>
      <c r="BE2" s="165" t="str">
        <f>'[1]逆行列係数（外生化）'!BE2</f>
        <v>054</v>
      </c>
      <c r="BF2" s="165" t="str">
        <f>'[1]逆行列係数（外生化）'!BF2</f>
        <v>055</v>
      </c>
      <c r="BG2" s="165" t="str">
        <f>'[1]逆行列係数（外生化）'!BG2</f>
        <v>056</v>
      </c>
      <c r="BH2" s="165" t="str">
        <f>'[1]逆行列係数（外生化）'!BH2</f>
        <v>057</v>
      </c>
      <c r="BI2" s="165" t="str">
        <f>'[1]逆行列係数（外生化）'!BI2</f>
        <v>058</v>
      </c>
      <c r="BJ2" s="165" t="str">
        <f>'[1]逆行列係数（外生化）'!BJ2</f>
        <v>059</v>
      </c>
      <c r="BK2" s="165" t="str">
        <f>'[1]逆行列係数（外生化）'!BK2</f>
        <v>060</v>
      </c>
      <c r="BL2" s="165" t="str">
        <f>'[1]逆行列係数（外生化）'!BL2</f>
        <v>061</v>
      </c>
      <c r="BM2" s="165" t="str">
        <f>'[1]逆行列係数（外生化）'!BM2</f>
        <v>062</v>
      </c>
      <c r="BN2" s="165" t="str">
        <f>'[1]逆行列係数（外生化）'!BN2</f>
        <v>063</v>
      </c>
      <c r="BO2" s="165" t="str">
        <f>'[1]逆行列係数（外生化）'!BO2</f>
        <v>064</v>
      </c>
      <c r="BP2" s="165" t="str">
        <f>'[1]逆行列係数（外生化）'!BP2</f>
        <v>065</v>
      </c>
      <c r="BQ2" s="165" t="str">
        <f>'[1]逆行列係数（外生化）'!BQ2</f>
        <v>066</v>
      </c>
      <c r="BR2" s="165" t="str">
        <f>'[1]逆行列係数（外生化）'!BR2</f>
        <v>067</v>
      </c>
      <c r="BS2" s="165" t="str">
        <f>'[1]逆行列係数（外生化）'!BS2</f>
        <v>068</v>
      </c>
      <c r="BT2" s="165" t="str">
        <f>'[1]逆行列係数（外生化）'!BT2</f>
        <v>069</v>
      </c>
      <c r="BU2" s="165" t="str">
        <f>'[1]逆行列係数（外生化）'!BU2</f>
        <v>070</v>
      </c>
      <c r="BV2" s="165" t="str">
        <f>'[1]逆行列係数（外生化）'!BV2</f>
        <v>071</v>
      </c>
      <c r="BW2" s="165" t="str">
        <f>'[1]逆行列係数（外生化）'!BW2</f>
        <v>072</v>
      </c>
      <c r="BX2" s="165" t="str">
        <f>'[1]逆行列係数（外生化）'!BX2</f>
        <v>073</v>
      </c>
      <c r="BY2" s="165" t="str">
        <f>'[1]逆行列係数（外生化）'!BY2</f>
        <v>074</v>
      </c>
      <c r="BZ2" s="165" t="str">
        <f>'[1]逆行列係数（外生化）'!BZ2</f>
        <v>075</v>
      </c>
      <c r="CA2" s="165" t="str">
        <f>'[1]逆行列係数（外生化）'!CA2</f>
        <v>076</v>
      </c>
      <c r="CB2" s="165" t="str">
        <f>'[1]逆行列係数（外生化）'!CB2</f>
        <v>077</v>
      </c>
      <c r="CC2" s="165" t="str">
        <f>'[1]逆行列係数（外生化）'!CC2</f>
        <v>078</v>
      </c>
      <c r="CD2" s="165" t="str">
        <f>'[1]逆行列係数（外生化）'!CD2</f>
        <v>079</v>
      </c>
      <c r="CE2" s="165" t="str">
        <f>'[1]逆行列係数（外生化）'!CE2</f>
        <v>080</v>
      </c>
      <c r="CF2" s="165" t="str">
        <f>'[1]逆行列係数（外生化）'!CF2</f>
        <v>081</v>
      </c>
      <c r="CG2" s="165" t="str">
        <f>'[1]逆行列係数（外生化）'!CG2</f>
        <v>082</v>
      </c>
      <c r="CH2" s="165" t="str">
        <f>'[1]逆行列係数（外生化）'!CH2</f>
        <v>083</v>
      </c>
      <c r="CI2" s="165" t="str">
        <f>'[1]逆行列係数（外生化）'!CI2</f>
        <v>084</v>
      </c>
      <c r="CJ2" s="165" t="str">
        <f>'[1]逆行列係数（外生化）'!CJ2</f>
        <v>085</v>
      </c>
      <c r="CK2" s="165" t="str">
        <f>'[1]逆行列係数（外生化）'!CK2</f>
        <v>086</v>
      </c>
      <c r="CL2" s="165" t="str">
        <f>'[1]逆行列係数（外生化）'!CL2</f>
        <v>087</v>
      </c>
      <c r="CM2" s="165" t="str">
        <f>'[1]逆行列係数（外生化）'!CM2</f>
        <v>088</v>
      </c>
      <c r="CN2" s="165" t="str">
        <f>'[1]逆行列係数（外生化）'!CN2</f>
        <v>089</v>
      </c>
      <c r="CO2" s="165" t="str">
        <f>'[1]逆行列係数（外生化）'!CO2</f>
        <v>090</v>
      </c>
      <c r="CP2" s="165" t="str">
        <f>'[1]逆行列係数（外生化）'!CP2</f>
        <v>091</v>
      </c>
      <c r="CQ2" s="165" t="str">
        <f>'[1]逆行列係数（外生化）'!CQ2</f>
        <v>092</v>
      </c>
      <c r="CR2" s="165" t="str">
        <f>'[1]逆行列係数（外生化）'!CR2</f>
        <v>093</v>
      </c>
      <c r="CS2" s="165" t="str">
        <f>'[1]逆行列係数（外生化）'!CS2</f>
        <v>094</v>
      </c>
      <c r="CT2" s="165" t="str">
        <f>'[1]逆行列係数（外生化）'!CT2</f>
        <v>095</v>
      </c>
      <c r="CU2" s="165" t="str">
        <f>'[1]逆行列係数（外生化）'!CU2</f>
        <v>096</v>
      </c>
      <c r="CV2" s="165" t="str">
        <f>'[1]逆行列係数（外生化）'!CV2</f>
        <v>097</v>
      </c>
      <c r="CW2" s="165" t="str">
        <f>'[1]逆行列係数（外生化）'!CW2</f>
        <v>098</v>
      </c>
      <c r="CX2" s="165" t="str">
        <f>'[1]逆行列係数（外生化）'!CX2</f>
        <v>099</v>
      </c>
      <c r="CY2" s="165" t="str">
        <f>'[1]逆行列係数（外生化）'!CY2</f>
        <v>100</v>
      </c>
      <c r="CZ2" s="165" t="str">
        <f>'[1]逆行列係数（外生化）'!CZ2</f>
        <v>101</v>
      </c>
      <c r="DA2" s="165" t="str">
        <f>'[1]逆行列係数（外生化）'!DA2</f>
        <v>102</v>
      </c>
      <c r="DB2" s="165" t="str">
        <f>'[1]逆行列係数（外生化）'!DB2</f>
        <v>103</v>
      </c>
      <c r="DC2" s="165" t="str">
        <f>'[1]逆行列係数（外生化）'!DC2</f>
        <v>104</v>
      </c>
      <c r="DD2" s="165" t="str">
        <f>'[1]逆行列係数（外生化）'!DD2</f>
        <v>105</v>
      </c>
      <c r="DE2" s="165" t="str">
        <f>'[1]逆行列係数（外生化）'!DE2</f>
        <v>106</v>
      </c>
      <c r="DF2" s="165" t="str">
        <f>'[1]逆行列係数（外生化）'!DF2</f>
        <v>107</v>
      </c>
      <c r="DG2" s="165" t="str">
        <f>'[1]逆行列係数（外生化）'!DG2</f>
        <v>108</v>
      </c>
      <c r="DH2" s="165"/>
      <c r="DI2" s="60"/>
    </row>
    <row r="3" spans="2:113" ht="33" customHeight="1" x14ac:dyDescent="0.15">
      <c r="B3" s="783"/>
      <c r="C3" s="784"/>
      <c r="D3" s="232" t="s">
        <v>257</v>
      </c>
      <c r="E3" s="232" t="s">
        <v>261</v>
      </c>
      <c r="F3" s="232" t="s">
        <v>258</v>
      </c>
      <c r="G3" s="232" t="s">
        <v>263</v>
      </c>
      <c r="H3" s="232" t="s">
        <v>265</v>
      </c>
      <c r="I3" s="232" t="s">
        <v>746</v>
      </c>
      <c r="J3" s="542" t="s">
        <v>749</v>
      </c>
      <c r="K3" s="232" t="s">
        <v>272</v>
      </c>
      <c r="L3" s="541" t="s">
        <v>273</v>
      </c>
      <c r="M3" s="543" t="s">
        <v>756</v>
      </c>
      <c r="N3" s="232" t="s">
        <v>275</v>
      </c>
      <c r="O3" s="232" t="s">
        <v>278</v>
      </c>
      <c r="P3" s="232" t="s">
        <v>279</v>
      </c>
      <c r="Q3" s="232" t="s">
        <v>766</v>
      </c>
      <c r="R3" s="232" t="s">
        <v>283</v>
      </c>
      <c r="S3" s="232" t="s">
        <v>284</v>
      </c>
      <c r="T3" s="232" t="s">
        <v>285</v>
      </c>
      <c r="U3" s="232" t="s">
        <v>772</v>
      </c>
      <c r="V3" s="232" t="s">
        <v>288</v>
      </c>
      <c r="W3" s="232" t="s">
        <v>289</v>
      </c>
      <c r="X3" s="232" t="s">
        <v>777</v>
      </c>
      <c r="Y3" s="232" t="s">
        <v>781</v>
      </c>
      <c r="Z3" s="232" t="s">
        <v>292</v>
      </c>
      <c r="AA3" s="232" t="s">
        <v>293</v>
      </c>
      <c r="AB3" s="232" t="s">
        <v>294</v>
      </c>
      <c r="AC3" s="232" t="s">
        <v>789</v>
      </c>
      <c r="AD3" s="232" t="s">
        <v>298</v>
      </c>
      <c r="AE3" s="232" t="s">
        <v>299</v>
      </c>
      <c r="AF3" s="232" t="s">
        <v>302</v>
      </c>
      <c r="AG3" s="232" t="s">
        <v>303</v>
      </c>
      <c r="AH3" s="232" t="s">
        <v>798</v>
      </c>
      <c r="AI3" s="232" t="s">
        <v>306</v>
      </c>
      <c r="AJ3" s="232" t="s">
        <v>307</v>
      </c>
      <c r="AK3" s="232" t="s">
        <v>308</v>
      </c>
      <c r="AL3" s="232" t="s">
        <v>309</v>
      </c>
      <c r="AM3" s="232" t="s">
        <v>312</v>
      </c>
      <c r="AN3" s="232" t="s">
        <v>313</v>
      </c>
      <c r="AO3" s="232" t="s">
        <v>804</v>
      </c>
      <c r="AP3" s="232" t="s">
        <v>315</v>
      </c>
      <c r="AQ3" s="232" t="s">
        <v>318</v>
      </c>
      <c r="AR3" s="232" t="s">
        <v>319</v>
      </c>
      <c r="AS3" s="232" t="s">
        <v>805</v>
      </c>
      <c r="AT3" s="232" t="s">
        <v>323</v>
      </c>
      <c r="AU3" s="232" t="s">
        <v>806</v>
      </c>
      <c r="AV3" s="232" t="s">
        <v>807</v>
      </c>
      <c r="AW3" s="232" t="s">
        <v>808</v>
      </c>
      <c r="AX3" s="232" t="s">
        <v>809</v>
      </c>
      <c r="AY3" s="232" t="s">
        <v>810</v>
      </c>
      <c r="AZ3" s="232" t="s">
        <v>336</v>
      </c>
      <c r="BA3" s="232" t="s">
        <v>337</v>
      </c>
      <c r="BB3" s="232" t="s">
        <v>811</v>
      </c>
      <c r="BC3" s="232" t="s">
        <v>812</v>
      </c>
      <c r="BD3" s="232" t="s">
        <v>813</v>
      </c>
      <c r="BE3" s="232" t="s">
        <v>814</v>
      </c>
      <c r="BF3" s="232" t="s">
        <v>346</v>
      </c>
      <c r="BG3" s="232" t="s">
        <v>347</v>
      </c>
      <c r="BH3" s="232" t="s">
        <v>815</v>
      </c>
      <c r="BI3" s="232" t="s">
        <v>349</v>
      </c>
      <c r="BJ3" s="232" t="s">
        <v>350</v>
      </c>
      <c r="BK3" s="232" t="s">
        <v>352</v>
      </c>
      <c r="BL3" s="232" t="s">
        <v>356</v>
      </c>
      <c r="BM3" s="232" t="s">
        <v>618</v>
      </c>
      <c r="BN3" s="232" t="s">
        <v>366</v>
      </c>
      <c r="BO3" s="232" t="s">
        <v>361</v>
      </c>
      <c r="BP3" s="232" t="s">
        <v>368</v>
      </c>
      <c r="BQ3" s="232" t="s">
        <v>816</v>
      </c>
      <c r="BR3" s="232" t="s">
        <v>374</v>
      </c>
      <c r="BS3" s="232" t="s">
        <v>378</v>
      </c>
      <c r="BT3" s="232" t="s">
        <v>382</v>
      </c>
      <c r="BU3" s="232" t="s">
        <v>688</v>
      </c>
      <c r="BV3" s="232" t="s">
        <v>388</v>
      </c>
      <c r="BW3" s="232" t="s">
        <v>393</v>
      </c>
      <c r="BX3" s="232" t="s">
        <v>395</v>
      </c>
      <c r="BY3" s="232" t="s">
        <v>397</v>
      </c>
      <c r="BZ3" s="232" t="s">
        <v>399</v>
      </c>
      <c r="CA3" s="232" t="s">
        <v>817</v>
      </c>
      <c r="CB3" s="232" t="s">
        <v>405</v>
      </c>
      <c r="CC3" s="232" t="s">
        <v>408</v>
      </c>
      <c r="CD3" s="232" t="s">
        <v>411</v>
      </c>
      <c r="CE3" s="232" t="s">
        <v>416</v>
      </c>
      <c r="CF3" s="232" t="s">
        <v>418</v>
      </c>
      <c r="CG3" s="232" t="s">
        <v>818</v>
      </c>
      <c r="CH3" s="232" t="s">
        <v>819</v>
      </c>
      <c r="CI3" s="232" t="s">
        <v>428</v>
      </c>
      <c r="CJ3" s="232" t="s">
        <v>430</v>
      </c>
      <c r="CK3" s="232" t="s">
        <v>432</v>
      </c>
      <c r="CL3" s="232" t="s">
        <v>434</v>
      </c>
      <c r="CM3" s="232" t="s">
        <v>820</v>
      </c>
      <c r="CN3" s="232" t="s">
        <v>821</v>
      </c>
      <c r="CO3" s="232" t="s">
        <v>444</v>
      </c>
      <c r="CP3" s="232" t="s">
        <v>971</v>
      </c>
      <c r="CQ3" s="232" t="s">
        <v>448</v>
      </c>
      <c r="CR3" s="232" t="s">
        <v>822</v>
      </c>
      <c r="CS3" s="232" t="s">
        <v>823</v>
      </c>
      <c r="CT3" s="232" t="s">
        <v>459</v>
      </c>
      <c r="CU3" s="232" t="s">
        <v>464</v>
      </c>
      <c r="CV3" s="232" t="s">
        <v>466</v>
      </c>
      <c r="CW3" s="232" t="s">
        <v>471</v>
      </c>
      <c r="CX3" s="232" t="s">
        <v>824</v>
      </c>
      <c r="CY3" s="232" t="s">
        <v>469</v>
      </c>
      <c r="CZ3" s="232" t="s">
        <v>476</v>
      </c>
      <c r="DA3" s="232" t="s">
        <v>825</v>
      </c>
      <c r="DB3" s="232" t="s">
        <v>490</v>
      </c>
      <c r="DC3" s="232" t="s">
        <v>786</v>
      </c>
      <c r="DD3" s="232" t="s">
        <v>826</v>
      </c>
      <c r="DE3" s="232" t="s">
        <v>488</v>
      </c>
      <c r="DF3" s="232" t="s">
        <v>1055</v>
      </c>
      <c r="DG3" s="232" t="s">
        <v>1056</v>
      </c>
      <c r="DH3" s="541" t="s">
        <v>1064</v>
      </c>
      <c r="DI3" s="61"/>
    </row>
    <row r="4" spans="2:113" x14ac:dyDescent="0.15">
      <c r="B4" s="12" t="s">
        <v>117</v>
      </c>
      <c r="C4" s="679" t="s">
        <v>887</v>
      </c>
      <c r="D4" s="680">
        <v>1.0227873522747848</v>
      </c>
      <c r="E4" s="680">
        <v>4.4117159912817727E-2</v>
      </c>
      <c r="F4" s="680">
        <v>7.4628796147932479E-3</v>
      </c>
      <c r="G4" s="680">
        <v>5.6844802494214952E-4</v>
      </c>
      <c r="H4" s="680">
        <v>2.9567100025635869E-3</v>
      </c>
      <c r="I4" s="680">
        <v>7.835863098198675E-5</v>
      </c>
      <c r="J4" s="680">
        <v>8.0409462233975565E-5</v>
      </c>
      <c r="K4" s="680">
        <v>4.4801904871057709E-2</v>
      </c>
      <c r="L4" s="680">
        <v>8.3339293037461935E-3</v>
      </c>
      <c r="M4" s="680">
        <v>0.13012877683149837</v>
      </c>
      <c r="N4" s="680">
        <v>0</v>
      </c>
      <c r="O4" s="680">
        <v>8.3215514331969175E-3</v>
      </c>
      <c r="P4" s="680">
        <v>2.9153084922847142E-4</v>
      </c>
      <c r="Q4" s="680">
        <v>1.2510253146190618E-4</v>
      </c>
      <c r="R4" s="680">
        <v>3.053371787899426E-5</v>
      </c>
      <c r="S4" s="680">
        <v>3.744042430236791E-3</v>
      </c>
      <c r="T4" s="680">
        <v>4.7523712064102093E-4</v>
      </c>
      <c r="U4" s="680">
        <v>1.2614641820886594E-4</v>
      </c>
      <c r="V4" s="680">
        <v>6.4743134844575623E-5</v>
      </c>
      <c r="W4" s="680">
        <v>3.1838584545916888E-5</v>
      </c>
      <c r="X4" s="680">
        <v>0</v>
      </c>
      <c r="Y4" s="680">
        <v>1.5532715838799291E-4</v>
      </c>
      <c r="Z4" s="680">
        <v>1.8903849920812157E-5</v>
      </c>
      <c r="AA4" s="680">
        <v>9.4087772776201288E-4</v>
      </c>
      <c r="AB4" s="680">
        <v>1.9306739198175424E-3</v>
      </c>
      <c r="AC4" s="680">
        <v>3.0750442710607496E-4</v>
      </c>
      <c r="AD4" s="680">
        <v>1.531472450866421E-6</v>
      </c>
      <c r="AE4" s="680">
        <v>2.6282885709015919E-5</v>
      </c>
      <c r="AF4" s="680">
        <v>1.7355026037941469E-5</v>
      </c>
      <c r="AG4" s="680">
        <v>4.3565900770114865E-2</v>
      </c>
      <c r="AH4" s="680">
        <v>3.5887887313227713E-3</v>
      </c>
      <c r="AI4" s="680">
        <v>5.3066454442869562E-5</v>
      </c>
      <c r="AJ4" s="680">
        <v>2.9418662587511748E-5</v>
      </c>
      <c r="AK4" s="680">
        <v>3.8905334395438126E-5</v>
      </c>
      <c r="AL4" s="680">
        <v>1.0886942292063841E-4</v>
      </c>
      <c r="AM4" s="680">
        <v>1.7455864454239068E-5</v>
      </c>
      <c r="AN4" s="680">
        <v>1.6984936191390305E-5</v>
      </c>
      <c r="AO4" s="680">
        <v>1.5149346201329122E-5</v>
      </c>
      <c r="AP4" s="680">
        <v>1.0200790891538196E-5</v>
      </c>
      <c r="AQ4" s="680">
        <v>1.8215965205761644E-5</v>
      </c>
      <c r="AR4" s="680">
        <v>1.504132862734029E-5</v>
      </c>
      <c r="AS4" s="680">
        <v>1.7480204068049068E-5</v>
      </c>
      <c r="AT4" s="680">
        <v>1.4942257584317288E-5</v>
      </c>
      <c r="AU4" s="680">
        <v>3.118817263817339E-5</v>
      </c>
      <c r="AV4" s="680">
        <v>4.1304987698923351E-5</v>
      </c>
      <c r="AW4" s="680">
        <v>2.4647288558261358E-5</v>
      </c>
      <c r="AX4" s="680">
        <v>1.9723358991693923E-5</v>
      </c>
      <c r="AY4" s="680">
        <v>1.4632544405774323E-5</v>
      </c>
      <c r="AZ4" s="680">
        <v>3.2706020491054798E-5</v>
      </c>
      <c r="BA4" s="680">
        <v>2.8619359753021438E-5</v>
      </c>
      <c r="BB4" s="680">
        <v>5.5874460240910384E-6</v>
      </c>
      <c r="BC4" s="680">
        <v>2.395024878360578E-5</v>
      </c>
      <c r="BD4" s="680">
        <v>1.2227011813715826E-5</v>
      </c>
      <c r="BE4" s="680">
        <v>1.1220163928851599E-5</v>
      </c>
      <c r="BF4" s="680">
        <v>0</v>
      </c>
      <c r="BG4" s="680">
        <v>6.7503403653191825E-5</v>
      </c>
      <c r="BH4" s="680">
        <v>4.4060335173326785E-5</v>
      </c>
      <c r="BI4" s="680">
        <v>2.5844412600123828E-5</v>
      </c>
      <c r="BJ4" s="680">
        <v>2.9959675367779038E-5</v>
      </c>
      <c r="BK4" s="680">
        <v>2.5803471604035418E-3</v>
      </c>
      <c r="BL4" s="680">
        <v>2.7794244595833024E-5</v>
      </c>
      <c r="BM4" s="680">
        <v>3.6321176209079076E-4</v>
      </c>
      <c r="BN4" s="680">
        <v>4.296307281793153E-5</v>
      </c>
      <c r="BO4" s="680">
        <v>1.1459778767976111E-3</v>
      </c>
      <c r="BP4" s="680">
        <v>1.2401569141862214E-3</v>
      </c>
      <c r="BQ4" s="680">
        <v>3.1253911017158054E-5</v>
      </c>
      <c r="BR4" s="680">
        <v>2.7864960519531926E-5</v>
      </c>
      <c r="BS4" s="680">
        <v>5.9502507620132567E-5</v>
      </c>
      <c r="BT4" s="680">
        <v>9.6058219323863901E-5</v>
      </c>
      <c r="BU4" s="680">
        <v>5.0165469733804118E-5</v>
      </c>
      <c r="BV4" s="680">
        <v>3.2317305510570403E-5</v>
      </c>
      <c r="BW4" s="680">
        <v>1.4780640590771645E-5</v>
      </c>
      <c r="BX4" s="680">
        <v>1.1802514832097879E-5</v>
      </c>
      <c r="BY4" s="680">
        <v>7.7439087167750525E-6</v>
      </c>
      <c r="BZ4" s="680">
        <v>8.1951260480875166E-5</v>
      </c>
      <c r="CA4" s="680">
        <v>5.7229569466954112E-5</v>
      </c>
      <c r="CB4" s="680">
        <v>2.5473490971529393E-4</v>
      </c>
      <c r="CC4" s="680">
        <v>1.3081152667747132E-4</v>
      </c>
      <c r="CD4" s="680">
        <v>1.030076203085134E-3</v>
      </c>
      <c r="CE4" s="680">
        <v>1.8917373033150849E-5</v>
      </c>
      <c r="CF4" s="680">
        <v>4.5254615020030628E-5</v>
      </c>
      <c r="CG4" s="680">
        <v>1.9265821574674614E-3</v>
      </c>
      <c r="CH4" s="680">
        <v>3.1202743999322264E-5</v>
      </c>
      <c r="CI4" s="680">
        <v>3.6117187891583206E-5</v>
      </c>
      <c r="CJ4" s="680">
        <v>4.0274120317325656E-5</v>
      </c>
      <c r="CK4" s="680">
        <v>2.0160192773868839E-5</v>
      </c>
      <c r="CL4" s="680">
        <v>3.1630864820665852E-5</v>
      </c>
      <c r="CM4" s="680">
        <v>2.107132892141035E-4</v>
      </c>
      <c r="CN4" s="680">
        <v>3.5643534881896442E-5</v>
      </c>
      <c r="CO4" s="680">
        <v>1.2529770742197822E-3</v>
      </c>
      <c r="CP4" s="680">
        <v>3.157573952006192E-4</v>
      </c>
      <c r="CQ4" s="680">
        <v>4.7682016537507613E-4</v>
      </c>
      <c r="CR4" s="680">
        <v>3.2798432124096854E-5</v>
      </c>
      <c r="CS4" s="680">
        <v>1.3809985945098925E-3</v>
      </c>
      <c r="CT4" s="680">
        <v>2.5804951044785776E-3</v>
      </c>
      <c r="CU4" s="680">
        <v>2.1101521116153005E-3</v>
      </c>
      <c r="CV4" s="680">
        <v>6.9514505293397807E-5</v>
      </c>
      <c r="CW4" s="680">
        <v>4.8330621317150296E-5</v>
      </c>
      <c r="CX4" s="680">
        <v>7.669237551204235E-5</v>
      </c>
      <c r="CY4" s="680">
        <v>3.308222329509731E-5</v>
      </c>
      <c r="CZ4" s="680">
        <v>1.2441814814460704E-2</v>
      </c>
      <c r="DA4" s="680">
        <v>1.3019626756742087E-2</v>
      </c>
      <c r="DB4" s="680">
        <v>9.4147092034507096E-5</v>
      </c>
      <c r="DC4" s="680">
        <v>4.402024617508215E-4</v>
      </c>
      <c r="DD4" s="680">
        <v>2.6433697263902487E-3</v>
      </c>
      <c r="DE4" s="680">
        <v>2.9708732261305719E-3</v>
      </c>
      <c r="DF4" s="680">
        <v>3.1336596065306574E-4</v>
      </c>
      <c r="DG4" s="680">
        <v>3.8842109926972525E-5</v>
      </c>
      <c r="DH4" s="681">
        <v>1.3758718068843769</v>
      </c>
      <c r="DI4" s="236"/>
    </row>
    <row r="5" spans="2:113" x14ac:dyDescent="0.15">
      <c r="B5" s="10" t="s">
        <v>120</v>
      </c>
      <c r="C5" s="544" t="s">
        <v>888</v>
      </c>
      <c r="D5" s="545">
        <v>7.5945479784846337E-3</v>
      </c>
      <c r="E5" s="545">
        <v>1.0204536627700798</v>
      </c>
      <c r="F5" s="545">
        <v>2.2786393767473517E-2</v>
      </c>
      <c r="G5" s="545">
        <v>5.1446575219068439E-4</v>
      </c>
      <c r="H5" s="545">
        <v>2.0728569232880819E-3</v>
      </c>
      <c r="I5" s="545">
        <v>8.5476084964319203E-6</v>
      </c>
      <c r="J5" s="545">
        <v>1.5412321019736991E-5</v>
      </c>
      <c r="K5" s="545">
        <v>0.24106801317417526</v>
      </c>
      <c r="L5" s="545">
        <v>4.1936746294037233E-3</v>
      </c>
      <c r="M5" s="545">
        <v>1.1947089718382401E-2</v>
      </c>
      <c r="N5" s="545">
        <v>0</v>
      </c>
      <c r="O5" s="545">
        <v>5.3371841861293108E-4</v>
      </c>
      <c r="P5" s="545">
        <v>6.2528419924231431E-4</v>
      </c>
      <c r="Q5" s="545">
        <v>1.2192697104118265E-4</v>
      </c>
      <c r="R5" s="545">
        <v>6.8093338032095628E-6</v>
      </c>
      <c r="S5" s="545">
        <v>1.8414326918683512E-4</v>
      </c>
      <c r="T5" s="545">
        <v>3.2772659715934792E-5</v>
      </c>
      <c r="U5" s="545">
        <v>8.4917901503254392E-6</v>
      </c>
      <c r="V5" s="545">
        <v>4.1426479677646454E-4</v>
      </c>
      <c r="W5" s="545">
        <v>1.3914939163451905E-5</v>
      </c>
      <c r="X5" s="545">
        <v>0</v>
      </c>
      <c r="Y5" s="545">
        <v>2.6817646140707635E-4</v>
      </c>
      <c r="Z5" s="545">
        <v>1.7496851265119681E-5</v>
      </c>
      <c r="AA5" s="545">
        <v>1.8286179205425209E-5</v>
      </c>
      <c r="AB5" s="545">
        <v>7.5260140668413796E-4</v>
      </c>
      <c r="AC5" s="545">
        <v>4.636886433255613E-4</v>
      </c>
      <c r="AD5" s="545">
        <v>2.2589015311072356E-7</v>
      </c>
      <c r="AE5" s="545">
        <v>1.0620625512988303E-5</v>
      </c>
      <c r="AF5" s="545">
        <v>4.6675201019499353E-6</v>
      </c>
      <c r="AG5" s="545">
        <v>3.3094081414135351E-4</v>
      </c>
      <c r="AH5" s="545">
        <v>6.5510145622547117E-2</v>
      </c>
      <c r="AI5" s="545">
        <v>5.1378064242009583E-6</v>
      </c>
      <c r="AJ5" s="545">
        <v>5.6001116422578881E-6</v>
      </c>
      <c r="AK5" s="545">
        <v>3.1645465571339821E-5</v>
      </c>
      <c r="AL5" s="545">
        <v>6.9426861175142355E-5</v>
      </c>
      <c r="AM5" s="545">
        <v>2.4760336201706654E-6</v>
      </c>
      <c r="AN5" s="545">
        <v>2.3716375078011416E-6</v>
      </c>
      <c r="AO5" s="545">
        <v>4.2797262397743193E-6</v>
      </c>
      <c r="AP5" s="545">
        <v>1.4197108233239705E-6</v>
      </c>
      <c r="AQ5" s="545">
        <v>2.8902105784322878E-6</v>
      </c>
      <c r="AR5" s="545">
        <v>2.1540176235056699E-6</v>
      </c>
      <c r="AS5" s="545">
        <v>2.9505682809044384E-6</v>
      </c>
      <c r="AT5" s="545">
        <v>2.5442295062411509E-6</v>
      </c>
      <c r="AU5" s="545">
        <v>3.5505343240738292E-6</v>
      </c>
      <c r="AV5" s="545">
        <v>3.6392130768135949E-6</v>
      </c>
      <c r="AW5" s="545">
        <v>6.0176974463435009E-6</v>
      </c>
      <c r="AX5" s="545">
        <v>3.3394097358209676E-6</v>
      </c>
      <c r="AY5" s="545">
        <v>3.1061159712787185E-6</v>
      </c>
      <c r="AZ5" s="545">
        <v>3.1771618571660666E-6</v>
      </c>
      <c r="BA5" s="545">
        <v>2.9032197767315863E-6</v>
      </c>
      <c r="BB5" s="545">
        <v>8.8505660029870248E-7</v>
      </c>
      <c r="BC5" s="545">
        <v>2.8102684747413472E-6</v>
      </c>
      <c r="BD5" s="545">
        <v>1.1149041064201594E-6</v>
      </c>
      <c r="BE5" s="545">
        <v>1.7470228660544554E-6</v>
      </c>
      <c r="BF5" s="545">
        <v>0</v>
      </c>
      <c r="BG5" s="545">
        <v>1.914317785621807E-6</v>
      </c>
      <c r="BH5" s="545">
        <v>2.3859916834731756E-6</v>
      </c>
      <c r="BI5" s="545">
        <v>2.357481929693057E-6</v>
      </c>
      <c r="BJ5" s="545">
        <v>1.5308807772943995E-6</v>
      </c>
      <c r="BK5" s="545">
        <v>1.2585461493642278E-4</v>
      </c>
      <c r="BL5" s="545">
        <v>3.7484253235767549E-6</v>
      </c>
      <c r="BM5" s="545">
        <v>7.1408712282339665E-6</v>
      </c>
      <c r="BN5" s="545">
        <v>4.5214981508921291E-6</v>
      </c>
      <c r="BO5" s="545">
        <v>1.255499315970032E-5</v>
      </c>
      <c r="BP5" s="545">
        <v>1.257458916334575E-5</v>
      </c>
      <c r="BQ5" s="545">
        <v>4.1662293326156406E-6</v>
      </c>
      <c r="BR5" s="545">
        <v>8.9064564749576077E-6</v>
      </c>
      <c r="BS5" s="545">
        <v>6.3871324570956721E-6</v>
      </c>
      <c r="BT5" s="545">
        <v>5.9492143777446484E-6</v>
      </c>
      <c r="BU5" s="545">
        <v>4.2478513571169762E-6</v>
      </c>
      <c r="BV5" s="545">
        <v>3.8838285025552702E-6</v>
      </c>
      <c r="BW5" s="545">
        <v>2.0417962689529312E-6</v>
      </c>
      <c r="BX5" s="545">
        <v>1.5769203525584831E-6</v>
      </c>
      <c r="BY5" s="545">
        <v>5.6452866107933951E-7</v>
      </c>
      <c r="BZ5" s="545">
        <v>1.0645429144471704E-5</v>
      </c>
      <c r="CA5" s="545">
        <v>1.0013396145610477E-5</v>
      </c>
      <c r="CB5" s="545">
        <v>4.8390846257321593E-5</v>
      </c>
      <c r="CC5" s="545">
        <v>2.648144828236328E-5</v>
      </c>
      <c r="CD5" s="545">
        <v>2.3124407957078206E-4</v>
      </c>
      <c r="CE5" s="545">
        <v>3.546091098059094E-6</v>
      </c>
      <c r="CF5" s="545">
        <v>5.3702057509717634E-6</v>
      </c>
      <c r="CG5" s="545">
        <v>4.3395402605980076E-4</v>
      </c>
      <c r="CH5" s="545">
        <v>6.9553839834701045E-6</v>
      </c>
      <c r="CI5" s="545">
        <v>9.6628092132066814E-6</v>
      </c>
      <c r="CJ5" s="545">
        <v>4.04581457042845E-6</v>
      </c>
      <c r="CK5" s="545">
        <v>4.0114880506915085E-6</v>
      </c>
      <c r="CL5" s="545">
        <v>8.7159446318407417E-6</v>
      </c>
      <c r="CM5" s="545">
        <v>1.5948998527915325E-5</v>
      </c>
      <c r="CN5" s="545">
        <v>1.6859887460961112E-5</v>
      </c>
      <c r="CO5" s="545">
        <v>6.9774429582222157E-4</v>
      </c>
      <c r="CP5" s="545">
        <v>8.7552509991098914E-4</v>
      </c>
      <c r="CQ5" s="545">
        <v>2.1505739382796175E-4</v>
      </c>
      <c r="CR5" s="545">
        <v>4.9945462462884423E-6</v>
      </c>
      <c r="CS5" s="545">
        <v>7.1651962796717282E-4</v>
      </c>
      <c r="CT5" s="545">
        <v>1.454508942702935E-3</v>
      </c>
      <c r="CU5" s="545">
        <v>1.7656070029057732E-4</v>
      </c>
      <c r="CV5" s="545">
        <v>6.0314428148631698E-6</v>
      </c>
      <c r="CW5" s="545">
        <v>5.748523550686622E-6</v>
      </c>
      <c r="CX5" s="545">
        <v>2.0226566972923535E-6</v>
      </c>
      <c r="CY5" s="545">
        <v>3.8817365393282525E-6</v>
      </c>
      <c r="CZ5" s="545">
        <v>5.4824225617149331E-3</v>
      </c>
      <c r="DA5" s="545">
        <v>1.1739800749159153E-2</v>
      </c>
      <c r="DB5" s="545">
        <v>7.34494810009897E-6</v>
      </c>
      <c r="DC5" s="545">
        <v>1.3042528409826454E-5</v>
      </c>
      <c r="DD5" s="545">
        <v>4.8828391952623373E-5</v>
      </c>
      <c r="DE5" s="545">
        <v>5.4710617959774044E-4</v>
      </c>
      <c r="DF5" s="545">
        <v>1.6540975498317484E-5</v>
      </c>
      <c r="DG5" s="545">
        <v>1.3970480747284873E-5</v>
      </c>
      <c r="DH5" s="546">
        <v>1.403213833270482</v>
      </c>
      <c r="DI5" s="236"/>
    </row>
    <row r="6" spans="2:113" x14ac:dyDescent="0.15">
      <c r="B6" s="10" t="s">
        <v>124</v>
      </c>
      <c r="C6" s="544" t="s">
        <v>889</v>
      </c>
      <c r="D6" s="545">
        <v>3.0951051236754935E-2</v>
      </c>
      <c r="E6" s="545">
        <v>5.7794726560975188E-2</v>
      </c>
      <c r="F6" s="545">
        <v>1.0014839015701722</v>
      </c>
      <c r="G6" s="545">
        <v>4.544197376800874E-5</v>
      </c>
      <c r="H6" s="545">
        <v>2.0298319332769246E-4</v>
      </c>
      <c r="I6" s="545">
        <v>2.8121192537183526E-6</v>
      </c>
      <c r="J6" s="545">
        <v>3.2532705028453899E-6</v>
      </c>
      <c r="K6" s="545">
        <v>1.4679457652699603E-2</v>
      </c>
      <c r="L6" s="545">
        <v>4.8087425298974678E-4</v>
      </c>
      <c r="M6" s="545">
        <v>4.5456315074321246E-3</v>
      </c>
      <c r="N6" s="545">
        <v>0</v>
      </c>
      <c r="O6" s="545">
        <v>2.7794162565854572E-4</v>
      </c>
      <c r="P6" s="545">
        <v>4.3309188291767637E-5</v>
      </c>
      <c r="Q6" s="545">
        <v>1.048251814131283E-5</v>
      </c>
      <c r="R6" s="545">
        <v>1.2883149889661429E-6</v>
      </c>
      <c r="S6" s="545">
        <v>1.2195313285407147E-4</v>
      </c>
      <c r="T6" s="545">
        <v>1.5999899369037455E-5</v>
      </c>
      <c r="U6" s="545">
        <v>4.2355198083874322E-6</v>
      </c>
      <c r="V6" s="545">
        <v>2.4860425126175625E-5</v>
      </c>
      <c r="W6" s="545">
        <v>1.7205312167323828E-6</v>
      </c>
      <c r="X6" s="545">
        <v>0</v>
      </c>
      <c r="Y6" s="545">
        <v>1.9479031228840949E-5</v>
      </c>
      <c r="Z6" s="545">
        <v>1.5326665087421961E-6</v>
      </c>
      <c r="AA6" s="545">
        <v>2.9097743795190013E-5</v>
      </c>
      <c r="AB6" s="545">
        <v>9.9284916941393792E-5</v>
      </c>
      <c r="AC6" s="545">
        <v>3.4842375210367953E-5</v>
      </c>
      <c r="AD6" s="545">
        <v>5.8217302482085058E-8</v>
      </c>
      <c r="AE6" s="545">
        <v>1.372364400063966E-6</v>
      </c>
      <c r="AF6" s="545">
        <v>7.7638394822898349E-7</v>
      </c>
      <c r="AG6" s="545">
        <v>1.318780575350966E-3</v>
      </c>
      <c r="AH6" s="545">
        <v>3.7328374693305091E-3</v>
      </c>
      <c r="AI6" s="545">
        <v>1.8684166966561936E-6</v>
      </c>
      <c r="AJ6" s="545">
        <v>1.1881046717045063E-6</v>
      </c>
      <c r="AK6" s="545">
        <v>2.9127871741700966E-6</v>
      </c>
      <c r="AL6" s="545">
        <v>7.0922918788007039E-6</v>
      </c>
      <c r="AM6" s="545">
        <v>6.5810449160408112E-7</v>
      </c>
      <c r="AN6" s="545">
        <v>6.3826915778630378E-7</v>
      </c>
      <c r="AO6" s="545">
        <v>6.8908052329294567E-7</v>
      </c>
      <c r="AP6" s="545">
        <v>3.8307382685255286E-7</v>
      </c>
      <c r="AQ6" s="545">
        <v>7.0371683537279245E-7</v>
      </c>
      <c r="AR6" s="545">
        <v>5.6820713610698308E-7</v>
      </c>
      <c r="AS6" s="545">
        <v>6.850945337853179E-7</v>
      </c>
      <c r="AT6" s="545">
        <v>5.8684639697025421E-7</v>
      </c>
      <c r="AU6" s="545">
        <v>1.1274899896809908E-6</v>
      </c>
      <c r="AV6" s="545">
        <v>1.4343900831748273E-6</v>
      </c>
      <c r="AW6" s="545">
        <v>1.0687883323352699E-6</v>
      </c>
      <c r="AX6" s="545">
        <v>7.7357458905658141E-7</v>
      </c>
      <c r="AY6" s="545">
        <v>6.0869934661348929E-7</v>
      </c>
      <c r="AZ6" s="545">
        <v>1.1521339321327074E-6</v>
      </c>
      <c r="BA6" s="545">
        <v>1.0149834822336596E-6</v>
      </c>
      <c r="BB6" s="545">
        <v>2.1577226897183195E-7</v>
      </c>
      <c r="BC6" s="545">
        <v>8.7046367165516792E-7</v>
      </c>
      <c r="BD6" s="545">
        <v>4.266877902721889E-7</v>
      </c>
      <c r="BE6" s="545">
        <v>4.3161797407137296E-7</v>
      </c>
      <c r="BF6" s="545">
        <v>0</v>
      </c>
      <c r="BG6" s="545">
        <v>2.120960504680632E-6</v>
      </c>
      <c r="BH6" s="545">
        <v>1.4472780940030417E-6</v>
      </c>
      <c r="BI6" s="545">
        <v>9.0194560356935473E-7</v>
      </c>
      <c r="BJ6" s="545">
        <v>9.7903941191832516E-7</v>
      </c>
      <c r="BK6" s="545">
        <v>8.3990203288770394E-5</v>
      </c>
      <c r="BL6" s="545">
        <v>1.0371319358525519E-6</v>
      </c>
      <c r="BM6" s="545">
        <v>1.1237273780766159E-5</v>
      </c>
      <c r="BN6" s="545">
        <v>1.5327155292302833E-6</v>
      </c>
      <c r="BO6" s="545">
        <v>3.4902891056651179E-5</v>
      </c>
      <c r="BP6" s="545">
        <v>3.7715267997351809E-5</v>
      </c>
      <c r="BQ6" s="545">
        <v>1.1635284361068856E-6</v>
      </c>
      <c r="BR6" s="545">
        <v>1.3247181141858408E-6</v>
      </c>
      <c r="BS6" s="545">
        <v>2.1296810996296193E-6</v>
      </c>
      <c r="BT6" s="545">
        <v>3.1966508523253867E-6</v>
      </c>
      <c r="BU6" s="545">
        <v>1.732565561041103E-6</v>
      </c>
      <c r="BV6" s="545">
        <v>1.1796416100422443E-6</v>
      </c>
      <c r="BW6" s="545">
        <v>5.5421448630641603E-7</v>
      </c>
      <c r="BX6" s="545">
        <v>4.3958698930231449E-7</v>
      </c>
      <c r="BY6" s="545">
        <v>2.6240391242901596E-7</v>
      </c>
      <c r="BZ6" s="545">
        <v>3.035466605807415E-6</v>
      </c>
      <c r="CA6" s="545">
        <v>2.2625311370053779E-6</v>
      </c>
      <c r="CB6" s="545">
        <v>1.0282196473015734E-5</v>
      </c>
      <c r="CC6" s="545">
        <v>5.3704273916709816E-6</v>
      </c>
      <c r="CD6" s="545">
        <v>4.3546685560684494E-5</v>
      </c>
      <c r="CE6" s="545">
        <v>7.6095443818240664E-7</v>
      </c>
      <c r="CF6" s="545">
        <v>1.6480916212819253E-6</v>
      </c>
      <c r="CG6" s="545">
        <v>8.1526987020635462E-5</v>
      </c>
      <c r="CH6" s="545">
        <v>1.3163690220380009E-6</v>
      </c>
      <c r="CI6" s="545">
        <v>1.6129122519024843E-6</v>
      </c>
      <c r="CJ6" s="545">
        <v>1.4261218430971906E-6</v>
      </c>
      <c r="CK6" s="545">
        <v>8.2381100109658848E-7</v>
      </c>
      <c r="CL6" s="545">
        <v>1.4265882545782247E-6</v>
      </c>
      <c r="CM6" s="545">
        <v>7.1726091505853397E-6</v>
      </c>
      <c r="CN6" s="545">
        <v>1.9971013971966711E-6</v>
      </c>
      <c r="CO6" s="545">
        <v>7.6019210103712658E-5</v>
      </c>
      <c r="CP6" s="545">
        <v>5.788214160795341E-5</v>
      </c>
      <c r="CQ6" s="545">
        <v>2.613584536863311E-5</v>
      </c>
      <c r="CR6" s="545">
        <v>1.2554770282943194E-6</v>
      </c>
      <c r="CS6" s="545">
        <v>8.087985334911237E-5</v>
      </c>
      <c r="CT6" s="545">
        <v>1.5753003336168973E-4</v>
      </c>
      <c r="CU6" s="545">
        <v>7.2761008835352023E-5</v>
      </c>
      <c r="CV6" s="545">
        <v>2.4088584238731774E-6</v>
      </c>
      <c r="CW6" s="545">
        <v>1.7608502756413084E-6</v>
      </c>
      <c r="CX6" s="545">
        <v>2.4012521114252281E-6</v>
      </c>
      <c r="CY6" s="545">
        <v>1.2023590153840833E-6</v>
      </c>
      <c r="CZ6" s="545">
        <v>6.7482349747948801E-4</v>
      </c>
      <c r="DA6" s="545">
        <v>1.0383909733570141E-3</v>
      </c>
      <c r="DB6" s="545">
        <v>3.2168507017652852E-6</v>
      </c>
      <c r="DC6" s="545">
        <v>1.3862117338790931E-5</v>
      </c>
      <c r="DD6" s="545">
        <v>8.1608382474656935E-5</v>
      </c>
      <c r="DE6" s="545">
        <v>1.1896210349061784E-4</v>
      </c>
      <c r="DF6" s="545">
        <v>1.0269607269762319E-5</v>
      </c>
      <c r="DG6" s="545">
        <v>1.9326640200741294E-6</v>
      </c>
      <c r="DH6" s="546">
        <v>1.1187324444691775</v>
      </c>
      <c r="DI6" s="236"/>
    </row>
    <row r="7" spans="2:113" x14ac:dyDescent="0.15">
      <c r="B7" s="10" t="s">
        <v>127</v>
      </c>
      <c r="C7" s="544" t="s">
        <v>890</v>
      </c>
      <c r="D7" s="545">
        <v>6.6888430081376302E-4</v>
      </c>
      <c r="E7" s="545">
        <v>9.1289856255041466E-5</v>
      </c>
      <c r="F7" s="545">
        <v>1.5486284793852194E-5</v>
      </c>
      <c r="G7" s="545">
        <v>1.1694901252097765</v>
      </c>
      <c r="H7" s="545">
        <v>1.2380767575824285E-4</v>
      </c>
      <c r="I7" s="545">
        <v>3.4745860983742137E-4</v>
      </c>
      <c r="J7" s="545">
        <v>6.3185105749911397E-6</v>
      </c>
      <c r="K7" s="545">
        <v>2.4459172581971315E-4</v>
      </c>
      <c r="L7" s="545">
        <v>1.5911092748069076E-5</v>
      </c>
      <c r="M7" s="545">
        <v>4.6916607114780968E-4</v>
      </c>
      <c r="N7" s="545">
        <v>0</v>
      </c>
      <c r="O7" s="545">
        <v>1.7947667068876647E-5</v>
      </c>
      <c r="P7" s="545">
        <v>1.0333050394612202E-5</v>
      </c>
      <c r="Q7" s="545">
        <v>0.17283546653571125</v>
      </c>
      <c r="R7" s="545">
        <v>2.0423196394702336E-3</v>
      </c>
      <c r="S7" s="545">
        <v>2.8978604925663206E-3</v>
      </c>
      <c r="T7" s="545">
        <v>3.9250398507274895E-4</v>
      </c>
      <c r="U7" s="545">
        <v>8.8896672544213121E-5</v>
      </c>
      <c r="V7" s="545">
        <v>8.0718223742457628E-6</v>
      </c>
      <c r="W7" s="545">
        <v>1.3936435520351965E-4</v>
      </c>
      <c r="X7" s="545">
        <v>0</v>
      </c>
      <c r="Y7" s="545">
        <v>6.3272000459054674E-6</v>
      </c>
      <c r="Z7" s="545">
        <v>4.6566072760967889E-6</v>
      </c>
      <c r="AA7" s="545">
        <v>7.42333551496597E-5</v>
      </c>
      <c r="AB7" s="545">
        <v>1.3841653285658409E-5</v>
      </c>
      <c r="AC7" s="545">
        <v>1.559617331814369E-4</v>
      </c>
      <c r="AD7" s="545">
        <v>2.0146402141708323E-6</v>
      </c>
      <c r="AE7" s="545">
        <v>4.7599783690121786E-6</v>
      </c>
      <c r="AF7" s="545">
        <v>8.3471529030299115E-6</v>
      </c>
      <c r="AG7" s="545">
        <v>3.510035706395183E-5</v>
      </c>
      <c r="AH7" s="545">
        <v>2.6888522646636346E-3</v>
      </c>
      <c r="AI7" s="545">
        <v>6.6792836484259565E-5</v>
      </c>
      <c r="AJ7" s="545">
        <v>3.6437731814182913E-6</v>
      </c>
      <c r="AK7" s="545">
        <v>1.6780106152151203E-4</v>
      </c>
      <c r="AL7" s="545">
        <v>1.7072542249922896E-5</v>
      </c>
      <c r="AM7" s="545">
        <v>7.0079206265782816E-6</v>
      </c>
      <c r="AN7" s="545">
        <v>2.0966563073997476E-6</v>
      </c>
      <c r="AO7" s="545">
        <v>6.6863934880911307E-6</v>
      </c>
      <c r="AP7" s="545">
        <v>2.3447447230058321E-6</v>
      </c>
      <c r="AQ7" s="545">
        <v>3.492412643367088E-6</v>
      </c>
      <c r="AR7" s="545">
        <v>4.7478266255434267E-6</v>
      </c>
      <c r="AS7" s="545">
        <v>3.3320909515713455E-5</v>
      </c>
      <c r="AT7" s="545">
        <v>9.6497127966209204E-6</v>
      </c>
      <c r="AU7" s="545">
        <v>3.7122790100603557E-6</v>
      </c>
      <c r="AV7" s="545">
        <v>3.2450550279466839E-6</v>
      </c>
      <c r="AW7" s="545">
        <v>4.8725573847778474E-6</v>
      </c>
      <c r="AX7" s="545">
        <v>3.212723435411565E-6</v>
      </c>
      <c r="AY7" s="545">
        <v>7.1786612706628989E-6</v>
      </c>
      <c r="AZ7" s="545">
        <v>6.3828302719261004E-6</v>
      </c>
      <c r="BA7" s="545">
        <v>7.8858205761366146E-6</v>
      </c>
      <c r="BB7" s="545">
        <v>1.2878649731874923E-6</v>
      </c>
      <c r="BC7" s="545">
        <v>2.4500005661100516E-6</v>
      </c>
      <c r="BD7" s="545">
        <v>2.6219734530352575E-6</v>
      </c>
      <c r="BE7" s="545">
        <v>2.2860649242986954E-6</v>
      </c>
      <c r="BF7" s="545">
        <v>0</v>
      </c>
      <c r="BG7" s="545">
        <v>1.4620281405724271E-6</v>
      </c>
      <c r="BH7" s="545">
        <v>3.9606320008652457E-6</v>
      </c>
      <c r="BI7" s="545">
        <v>2.0787375821924189E-4</v>
      </c>
      <c r="BJ7" s="545">
        <v>2.7583628542678554E-6</v>
      </c>
      <c r="BK7" s="545">
        <v>8.172249330924622E-4</v>
      </c>
      <c r="BL7" s="545">
        <v>1.2400368310735814E-6</v>
      </c>
      <c r="BM7" s="545">
        <v>8.4485391466411692E-4</v>
      </c>
      <c r="BN7" s="545">
        <v>2.431419294022509E-4</v>
      </c>
      <c r="BO7" s="545">
        <v>1.3442000352179636E-4</v>
      </c>
      <c r="BP7" s="545">
        <v>8.5184960936278333E-5</v>
      </c>
      <c r="BQ7" s="545">
        <v>6.5277098707935663E-6</v>
      </c>
      <c r="BR7" s="545">
        <v>1.2840272473662738E-5</v>
      </c>
      <c r="BS7" s="545">
        <v>1.3634013440220642E-5</v>
      </c>
      <c r="BT7" s="545">
        <v>5.2503523694853635E-6</v>
      </c>
      <c r="BU7" s="545">
        <v>7.3426973851204669E-6</v>
      </c>
      <c r="BV7" s="545">
        <v>5.7915289966475339E-6</v>
      </c>
      <c r="BW7" s="545">
        <v>2.7625443347316466E-6</v>
      </c>
      <c r="BX7" s="545">
        <v>4.4090896211210192E-6</v>
      </c>
      <c r="BY7" s="545">
        <v>3.4076359722815604E-6</v>
      </c>
      <c r="BZ7" s="545">
        <v>9.5676126543848147E-6</v>
      </c>
      <c r="CA7" s="545">
        <v>2.0161504932226233E-6</v>
      </c>
      <c r="CB7" s="545">
        <v>7.2822330338012959E-6</v>
      </c>
      <c r="CC7" s="545">
        <v>6.5580721250664645E-6</v>
      </c>
      <c r="CD7" s="545">
        <v>1.0205538066838804E-5</v>
      </c>
      <c r="CE7" s="545">
        <v>1.5125068516148948E-6</v>
      </c>
      <c r="CF7" s="545">
        <v>1.8691806755697553E-5</v>
      </c>
      <c r="CG7" s="545">
        <v>1.724990449089644E-5</v>
      </c>
      <c r="CH7" s="545">
        <v>2.575983670940649E-6</v>
      </c>
      <c r="CI7" s="545">
        <v>6.9634038491378741E-6</v>
      </c>
      <c r="CJ7" s="545">
        <v>1.2833032530371625E-5</v>
      </c>
      <c r="CK7" s="545">
        <v>5.8196978087350451E-6</v>
      </c>
      <c r="CL7" s="545">
        <v>7.1705956102364191E-6</v>
      </c>
      <c r="CM7" s="545">
        <v>1.2015565935698206E-4</v>
      </c>
      <c r="CN7" s="545">
        <v>8.0289229061662236E-6</v>
      </c>
      <c r="CO7" s="545">
        <v>6.3094569695338568E-5</v>
      </c>
      <c r="CP7" s="545">
        <v>2.4176609351282588E-5</v>
      </c>
      <c r="CQ7" s="545">
        <v>7.5634766440524043E-6</v>
      </c>
      <c r="CR7" s="545">
        <v>1.4925833232218679E-5</v>
      </c>
      <c r="CS7" s="545">
        <v>6.6565889460957223E-5</v>
      </c>
      <c r="CT7" s="545">
        <v>1.1531844756343451E-4</v>
      </c>
      <c r="CU7" s="545">
        <v>2.0261028692965075E-5</v>
      </c>
      <c r="CV7" s="545">
        <v>4.5903139401197739E-6</v>
      </c>
      <c r="CW7" s="545">
        <v>1.5825772298608259E-5</v>
      </c>
      <c r="CX7" s="545">
        <v>1.6596467532951097E-6</v>
      </c>
      <c r="CY7" s="545">
        <v>1.3094081565254175E-5</v>
      </c>
      <c r="CZ7" s="545">
        <v>1.0477561667719423E-3</v>
      </c>
      <c r="DA7" s="545">
        <v>1.4880422295112813E-3</v>
      </c>
      <c r="DB7" s="545">
        <v>8.3819565695097121E-6</v>
      </c>
      <c r="DC7" s="545">
        <v>1.043055629129054E-5</v>
      </c>
      <c r="DD7" s="545">
        <v>4.6947983714761626E-6</v>
      </c>
      <c r="DE7" s="545">
        <v>1.2015616732047062E-4</v>
      </c>
      <c r="DF7" s="545">
        <v>1.9064405950754536E-4</v>
      </c>
      <c r="DG7" s="545">
        <v>2.6609663319309938E-6</v>
      </c>
      <c r="DH7" s="546">
        <v>1.3591302512153456</v>
      </c>
      <c r="DI7" s="236"/>
    </row>
    <row r="8" spans="2:113" x14ac:dyDescent="0.15">
      <c r="B8" s="358" t="s">
        <v>130</v>
      </c>
      <c r="C8" s="547" t="s">
        <v>891</v>
      </c>
      <c r="D8" s="548">
        <v>4.6558003558596809E-6</v>
      </c>
      <c r="E8" s="548">
        <v>9.6720307405920674E-5</v>
      </c>
      <c r="F8" s="548">
        <v>1.0262586465304967E-5</v>
      </c>
      <c r="G8" s="548">
        <v>8.1231546707076059E-6</v>
      </c>
      <c r="H8" s="548">
        <v>1.0281311753476319</v>
      </c>
      <c r="I8" s="548">
        <v>2.3935358370871444E-6</v>
      </c>
      <c r="J8" s="548">
        <v>5.6473475070524277E-6</v>
      </c>
      <c r="K8" s="548">
        <v>3.3299505453916857E-3</v>
      </c>
      <c r="L8" s="548">
        <v>5.7680870407044641E-5</v>
      </c>
      <c r="M8" s="548">
        <v>8.5950224478024821E-4</v>
      </c>
      <c r="N8" s="548">
        <v>0</v>
      </c>
      <c r="O8" s="548">
        <v>1.1965919857176281E-6</v>
      </c>
      <c r="P8" s="548">
        <v>9.5901274855018962E-6</v>
      </c>
      <c r="Q8" s="548">
        <v>2.6516483480410656E-6</v>
      </c>
      <c r="R8" s="548">
        <v>1.5410136040003729E-6</v>
      </c>
      <c r="S8" s="548">
        <v>2.8959648805740651E-6</v>
      </c>
      <c r="T8" s="548">
        <v>8.2805143746758376E-7</v>
      </c>
      <c r="U8" s="548">
        <v>7.9878606382284278E-7</v>
      </c>
      <c r="V8" s="548">
        <v>5.2780165666151268E-5</v>
      </c>
      <c r="W8" s="548">
        <v>8.3219719311237452E-7</v>
      </c>
      <c r="X8" s="548">
        <v>0</v>
      </c>
      <c r="Y8" s="548">
        <v>4.3304853132049319E-6</v>
      </c>
      <c r="Z8" s="548">
        <v>5.2309439158840615E-7</v>
      </c>
      <c r="AA8" s="548">
        <v>8.2413927194188075E-7</v>
      </c>
      <c r="AB8" s="548">
        <v>1.1350660012269274E-4</v>
      </c>
      <c r="AC8" s="548">
        <v>6.9861096743774362E-6</v>
      </c>
      <c r="AD8" s="548">
        <v>5.8124621246235318E-8</v>
      </c>
      <c r="AE8" s="548">
        <v>8.8108751530351673E-7</v>
      </c>
      <c r="AF8" s="548">
        <v>5.063090571403477E-7</v>
      </c>
      <c r="AG8" s="548">
        <v>7.1153940182144872E-7</v>
      </c>
      <c r="AH8" s="548">
        <v>7.7966226663310156E-5</v>
      </c>
      <c r="AI8" s="548">
        <v>1.2447666477749716E-6</v>
      </c>
      <c r="AJ8" s="548">
        <v>1.483533339537716E-6</v>
      </c>
      <c r="AK8" s="548">
        <v>1.4061066612831844E-6</v>
      </c>
      <c r="AL8" s="548">
        <v>4.4957506701334333E-6</v>
      </c>
      <c r="AM8" s="548">
        <v>5.1066424113999986E-7</v>
      </c>
      <c r="AN8" s="548">
        <v>7.9972482158850545E-7</v>
      </c>
      <c r="AO8" s="548">
        <v>1.0727679093807183E-6</v>
      </c>
      <c r="AP8" s="548">
        <v>4.1931389535771743E-7</v>
      </c>
      <c r="AQ8" s="548">
        <v>9.1880617557343427E-7</v>
      </c>
      <c r="AR8" s="548">
        <v>6.3232148774161608E-7</v>
      </c>
      <c r="AS8" s="548">
        <v>6.0070326080912218E-7</v>
      </c>
      <c r="AT8" s="548">
        <v>6.2831476390570349E-7</v>
      </c>
      <c r="AU8" s="548">
        <v>6.064085756901525E-7</v>
      </c>
      <c r="AV8" s="548">
        <v>8.4397487351584201E-7</v>
      </c>
      <c r="AW8" s="548">
        <v>6.675804558693941E-7</v>
      </c>
      <c r="AX8" s="548">
        <v>5.7680720975464286E-7</v>
      </c>
      <c r="AY8" s="548">
        <v>5.5588834830524296E-7</v>
      </c>
      <c r="AZ8" s="548">
        <v>8.3938611622870948E-7</v>
      </c>
      <c r="BA8" s="548">
        <v>4.4825345515354097E-7</v>
      </c>
      <c r="BB8" s="548">
        <v>3.7566338448207357E-7</v>
      </c>
      <c r="BC8" s="548">
        <v>7.1556863477110938E-7</v>
      </c>
      <c r="BD8" s="548">
        <v>3.1384315649467478E-7</v>
      </c>
      <c r="BE8" s="548">
        <v>5.1079414317378424E-7</v>
      </c>
      <c r="BF8" s="548">
        <v>0</v>
      </c>
      <c r="BG8" s="548">
        <v>3.561179611635024E-7</v>
      </c>
      <c r="BH8" s="548">
        <v>4.3868053982737353E-7</v>
      </c>
      <c r="BI8" s="548">
        <v>4.6092886829097647E-7</v>
      </c>
      <c r="BJ8" s="548">
        <v>3.8415869562162355E-7</v>
      </c>
      <c r="BK8" s="548">
        <v>8.7418012842870008E-4</v>
      </c>
      <c r="BL8" s="548">
        <v>1.3509981479995673E-6</v>
      </c>
      <c r="BM8" s="548">
        <v>1.1231507079294771E-6</v>
      </c>
      <c r="BN8" s="548">
        <v>1.4347558771955983E-6</v>
      </c>
      <c r="BO8" s="548">
        <v>1.5772092138296831E-6</v>
      </c>
      <c r="BP8" s="548">
        <v>1.2136258927292492E-6</v>
      </c>
      <c r="BQ8" s="548">
        <v>7.8821344424726701E-7</v>
      </c>
      <c r="BR8" s="548">
        <v>5.2149484568336685E-7</v>
      </c>
      <c r="BS8" s="548">
        <v>1.1336916946044069E-6</v>
      </c>
      <c r="BT8" s="548">
        <v>1.6066306566019387E-6</v>
      </c>
      <c r="BU8" s="548">
        <v>1.4778716887114688E-6</v>
      </c>
      <c r="BV8" s="548">
        <v>7.6703918926677418E-7</v>
      </c>
      <c r="BW8" s="548">
        <v>6.6959927617819194E-7</v>
      </c>
      <c r="BX8" s="548">
        <v>4.8993201137542251E-7</v>
      </c>
      <c r="BY8" s="548">
        <v>1.9016700271751991E-7</v>
      </c>
      <c r="BZ8" s="548">
        <v>2.2459941373434888E-6</v>
      </c>
      <c r="CA8" s="548">
        <v>4.0205726742956177E-6</v>
      </c>
      <c r="CB8" s="548">
        <v>2.1068305555690937E-5</v>
      </c>
      <c r="CC8" s="548">
        <v>1.1228348154110764E-5</v>
      </c>
      <c r="CD8" s="548">
        <v>1.0252625569095943E-4</v>
      </c>
      <c r="CE8" s="548">
        <v>1.445924004471632E-6</v>
      </c>
      <c r="CF8" s="548">
        <v>1.362389263775181E-6</v>
      </c>
      <c r="CG8" s="548">
        <v>1.9257226100351487E-4</v>
      </c>
      <c r="CH8" s="548">
        <v>2.620733386985286E-6</v>
      </c>
      <c r="CI8" s="548">
        <v>1.6345713223562537E-6</v>
      </c>
      <c r="CJ8" s="548">
        <v>1.0644635025958376E-6</v>
      </c>
      <c r="CK8" s="548">
        <v>1.0604500827703068E-6</v>
      </c>
      <c r="CL8" s="548">
        <v>1.3038434976401492E-6</v>
      </c>
      <c r="CM8" s="548">
        <v>2.8116789194519175E-6</v>
      </c>
      <c r="CN8" s="548">
        <v>4.9885351807638008E-6</v>
      </c>
      <c r="CO8" s="548">
        <v>7.0455524283746018E-5</v>
      </c>
      <c r="CP8" s="548">
        <v>5.3568829287200638E-6</v>
      </c>
      <c r="CQ8" s="548">
        <v>7.6637694332853398E-5</v>
      </c>
      <c r="CR8" s="548">
        <v>8.5636911994667395E-7</v>
      </c>
      <c r="CS8" s="548">
        <v>2.5659117756136532E-4</v>
      </c>
      <c r="CT8" s="548">
        <v>5.6274539887730989E-4</v>
      </c>
      <c r="CU8" s="548">
        <v>5.2426996746575281E-6</v>
      </c>
      <c r="CV8" s="548">
        <v>2.4727390433911597E-6</v>
      </c>
      <c r="CW8" s="548">
        <v>1.6668287795569997E-6</v>
      </c>
      <c r="CX8" s="548">
        <v>4.0233028073545318E-7</v>
      </c>
      <c r="CY8" s="548">
        <v>1.0277508965380882E-6</v>
      </c>
      <c r="CZ8" s="548">
        <v>3.4216495978186779E-3</v>
      </c>
      <c r="DA8" s="548">
        <v>4.4187346830044435E-3</v>
      </c>
      <c r="DB8" s="548">
        <v>1.7834113747989841E-6</v>
      </c>
      <c r="DC8" s="548">
        <v>5.7628831876204809E-6</v>
      </c>
      <c r="DD8" s="548">
        <v>3.0286302381873238E-6</v>
      </c>
      <c r="DE8" s="548">
        <v>2.5631608718507402E-4</v>
      </c>
      <c r="DF8" s="548">
        <v>1.5652988246434215E-5</v>
      </c>
      <c r="DG8" s="548">
        <v>2.1491086636857766E-6</v>
      </c>
      <c r="DH8" s="549">
        <v>1.0431568384513952</v>
      </c>
      <c r="DI8" s="236"/>
    </row>
    <row r="9" spans="2:113" x14ac:dyDescent="0.15">
      <c r="B9" s="10" t="s">
        <v>133</v>
      </c>
      <c r="C9" s="544" t="s">
        <v>892</v>
      </c>
      <c r="D9" s="545">
        <v>1.5013302904852119E-5</v>
      </c>
      <c r="E9" s="545">
        <v>2.4459143721023161E-5</v>
      </c>
      <c r="F9" s="545">
        <v>4.9058919160448624E-5</v>
      </c>
      <c r="G9" s="545">
        <v>7.2525201297996119E-6</v>
      </c>
      <c r="H9" s="545">
        <v>1.7739234799072113E-5</v>
      </c>
      <c r="I9" s="545">
        <v>1.0000847248261515</v>
      </c>
      <c r="J9" s="545">
        <v>1.692089456521469E-5</v>
      </c>
      <c r="K9" s="545">
        <v>1.6438667479663457E-5</v>
      </c>
      <c r="L9" s="545">
        <v>2.1884932796368615E-5</v>
      </c>
      <c r="M9" s="545">
        <v>9.3818906204843768E-6</v>
      </c>
      <c r="N9" s="545">
        <v>0</v>
      </c>
      <c r="O9" s="545">
        <v>8.766587917676429E-5</v>
      </c>
      <c r="P9" s="545">
        <v>2.1108270547590484E-5</v>
      </c>
      <c r="Q9" s="545">
        <v>2.2488158646575161E-5</v>
      </c>
      <c r="R9" s="545">
        <v>1.2067552583402282E-5</v>
      </c>
      <c r="S9" s="545">
        <v>2.7401012731199714E-4</v>
      </c>
      <c r="T9" s="545">
        <v>4.890761065355341E-5</v>
      </c>
      <c r="U9" s="545">
        <v>2.8905329387989861E-5</v>
      </c>
      <c r="V9" s="545">
        <v>3.7604767582434659E-4</v>
      </c>
      <c r="W9" s="545">
        <v>1.2038788337990212E-4</v>
      </c>
      <c r="X9" s="545">
        <v>0</v>
      </c>
      <c r="Y9" s="545">
        <v>1.3608647067994285E-4</v>
      </c>
      <c r="Z9" s="545">
        <v>7.9576438469497471E-5</v>
      </c>
      <c r="AA9" s="545">
        <v>2.4989653257122729E-4</v>
      </c>
      <c r="AB9" s="545">
        <v>4.8927031288929897E-5</v>
      </c>
      <c r="AC9" s="545">
        <v>6.4760218982478902E-5</v>
      </c>
      <c r="AD9" s="545">
        <v>5.2466436422052678E-3</v>
      </c>
      <c r="AE9" s="545">
        <v>3.1615730756521343E-5</v>
      </c>
      <c r="AF9" s="545">
        <v>4.4527391927126077E-5</v>
      </c>
      <c r="AG9" s="545">
        <v>3.9310341873444669E-5</v>
      </c>
      <c r="AH9" s="545">
        <v>8.2269280307705318E-5</v>
      </c>
      <c r="AI9" s="545">
        <v>2.0541535982794931E-4</v>
      </c>
      <c r="AJ9" s="545">
        <v>5.2735456322808739E-5</v>
      </c>
      <c r="AK9" s="545">
        <v>1.8050882759176797E-4</v>
      </c>
      <c r="AL9" s="545">
        <v>6.6974500722695741E-5</v>
      </c>
      <c r="AM9" s="545">
        <v>6.6492108391386486E-4</v>
      </c>
      <c r="AN9" s="545">
        <v>4.6099187187205616E-5</v>
      </c>
      <c r="AO9" s="545">
        <v>1.4354514766229479E-4</v>
      </c>
      <c r="AP9" s="545">
        <v>1.5225768743508697E-5</v>
      </c>
      <c r="AQ9" s="545">
        <v>1.6296076849663482E-4</v>
      </c>
      <c r="AR9" s="545">
        <v>8.1961061364291182E-5</v>
      </c>
      <c r="AS9" s="545">
        <v>1.1747620202764665E-5</v>
      </c>
      <c r="AT9" s="545">
        <v>3.2685324458566849E-5</v>
      </c>
      <c r="AU9" s="545">
        <v>1.9457248412905487E-5</v>
      </c>
      <c r="AV9" s="545">
        <v>2.3751196448569973E-5</v>
      </c>
      <c r="AW9" s="545">
        <v>3.0116866384002505E-5</v>
      </c>
      <c r="AX9" s="545">
        <v>5.1988141149719196E-5</v>
      </c>
      <c r="AY9" s="545">
        <v>4.183326111137428E-5</v>
      </c>
      <c r="AZ9" s="545">
        <v>1.1448129323686623E-5</v>
      </c>
      <c r="BA9" s="545">
        <v>4.99132503842403E-5</v>
      </c>
      <c r="BB9" s="545">
        <v>3.0865732969925548E-6</v>
      </c>
      <c r="BC9" s="545">
        <v>2.184895315316281E-5</v>
      </c>
      <c r="BD9" s="545">
        <v>5.285395575291115E-6</v>
      </c>
      <c r="BE9" s="545">
        <v>8.3200921397543376E-6</v>
      </c>
      <c r="BF9" s="545">
        <v>0</v>
      </c>
      <c r="BG9" s="545">
        <v>1.8879882800533846E-5</v>
      </c>
      <c r="BH9" s="545">
        <v>3.3417787037888964E-5</v>
      </c>
      <c r="BI9" s="545">
        <v>2.0597813137477066E-5</v>
      </c>
      <c r="BJ9" s="545">
        <v>2.7894290312582402E-5</v>
      </c>
      <c r="BK9" s="545">
        <v>1.9091107187276986E-5</v>
      </c>
      <c r="BL9" s="545">
        <v>1.2539117280429242E-5</v>
      </c>
      <c r="BM9" s="545">
        <v>6.6824922038187604E-6</v>
      </c>
      <c r="BN9" s="545">
        <v>6.539125395305959E-6</v>
      </c>
      <c r="BO9" s="545">
        <v>6.6421417865134359E-6</v>
      </c>
      <c r="BP9" s="545">
        <v>7.4998975769418317E-6</v>
      </c>
      <c r="BQ9" s="545">
        <v>1.1470786455699141E-3</v>
      </c>
      <c r="BR9" s="545">
        <v>4.1562960640748612E-3</v>
      </c>
      <c r="BS9" s="545">
        <v>6.1675540248183383E-5</v>
      </c>
      <c r="BT9" s="545">
        <v>5.7056350414057075E-5</v>
      </c>
      <c r="BU9" s="545">
        <v>1.0062561428922229E-5</v>
      </c>
      <c r="BV9" s="545">
        <v>8.5262406480623406E-6</v>
      </c>
      <c r="BW9" s="545">
        <v>1.4025362342906297E-5</v>
      </c>
      <c r="BX9" s="545">
        <v>6.5330526280003709E-6</v>
      </c>
      <c r="BY9" s="545">
        <v>5.8233980689643826E-7</v>
      </c>
      <c r="BZ9" s="545">
        <v>7.671914454303414E-5</v>
      </c>
      <c r="CA9" s="545">
        <v>5.8274569173396373E-6</v>
      </c>
      <c r="CB9" s="545">
        <v>8.8084155990677395E-6</v>
      </c>
      <c r="CC9" s="545">
        <v>4.0367586097731362E-6</v>
      </c>
      <c r="CD9" s="545">
        <v>1.3963137533225238E-5</v>
      </c>
      <c r="CE9" s="545">
        <v>1.8686022326251048E-6</v>
      </c>
      <c r="CF9" s="545">
        <v>4.4380056543738542E-5</v>
      </c>
      <c r="CG9" s="545">
        <v>2.0646555746751968E-5</v>
      </c>
      <c r="CH9" s="545">
        <v>6.7147448001769335E-6</v>
      </c>
      <c r="CI9" s="545">
        <v>1.4940762846297882E-5</v>
      </c>
      <c r="CJ9" s="545">
        <v>5.8133664351990955E-6</v>
      </c>
      <c r="CK9" s="545">
        <v>2.914747702547796E-6</v>
      </c>
      <c r="CL9" s="545">
        <v>8.3899040490127653E-6</v>
      </c>
      <c r="CM9" s="545">
        <v>2.0006033123505327E-5</v>
      </c>
      <c r="CN9" s="545">
        <v>2.0288650704713653E-5</v>
      </c>
      <c r="CO9" s="545">
        <v>1.8947249370483298E-5</v>
      </c>
      <c r="CP9" s="545">
        <v>1.7357075855148047E-5</v>
      </c>
      <c r="CQ9" s="545">
        <v>8.8313727532890157E-6</v>
      </c>
      <c r="CR9" s="545">
        <v>3.6299914054720754E-5</v>
      </c>
      <c r="CS9" s="545">
        <v>2.3678871821015526E-5</v>
      </c>
      <c r="CT9" s="545">
        <v>1.5182548523549732E-5</v>
      </c>
      <c r="CU9" s="545">
        <v>1.1641008697937946E-5</v>
      </c>
      <c r="CV9" s="545">
        <v>5.4181762403674127E-6</v>
      </c>
      <c r="CW9" s="545">
        <v>8.0331962414372247E-6</v>
      </c>
      <c r="CX9" s="545">
        <v>4.4984946649171591E-6</v>
      </c>
      <c r="CY9" s="545">
        <v>6.349513829997228E-6</v>
      </c>
      <c r="CZ9" s="545">
        <v>5.6608628066637778E-5</v>
      </c>
      <c r="DA9" s="545">
        <v>2.6952624064944018E-5</v>
      </c>
      <c r="DB9" s="545">
        <v>2.511753876850096E-5</v>
      </c>
      <c r="DC9" s="545">
        <v>2.6293171208849111E-5</v>
      </c>
      <c r="DD9" s="545">
        <v>8.1426012540307882E-6</v>
      </c>
      <c r="DE9" s="545">
        <v>1.9089786979912799E-5</v>
      </c>
      <c r="DF9" s="545">
        <v>2.0455956269073993E-5</v>
      </c>
      <c r="DG9" s="545">
        <v>6.5713434725161991E-6</v>
      </c>
      <c r="DH9" s="546">
        <v>1.0154323123341822</v>
      </c>
      <c r="DI9" s="236"/>
    </row>
    <row r="10" spans="2:113" x14ac:dyDescent="0.15">
      <c r="B10" s="10" t="s">
        <v>135</v>
      </c>
      <c r="C10" s="544" t="s">
        <v>269</v>
      </c>
      <c r="D10" s="545">
        <v>8.5368923071169055E-6</v>
      </c>
      <c r="E10" s="545">
        <v>7.196319142431267E-6</v>
      </c>
      <c r="F10" s="545">
        <v>1.5511499805097335E-5</v>
      </c>
      <c r="G10" s="545">
        <v>7.0262454770402975E-5</v>
      </c>
      <c r="H10" s="545">
        <v>5.4886206720804773E-6</v>
      </c>
      <c r="I10" s="545">
        <v>2.1214594587491463E-5</v>
      </c>
      <c r="J10" s="545">
        <v>1.0001440126821675</v>
      </c>
      <c r="K10" s="545">
        <v>6.5305724913295408E-6</v>
      </c>
      <c r="L10" s="545">
        <v>1.1200796421877186E-5</v>
      </c>
      <c r="M10" s="545">
        <v>3.5372162675287392E-6</v>
      </c>
      <c r="N10" s="545">
        <v>0</v>
      </c>
      <c r="O10" s="545">
        <v>1.7177417227539571E-5</v>
      </c>
      <c r="P10" s="545">
        <v>5.448994293788366E-6</v>
      </c>
      <c r="Q10" s="545">
        <v>1.625582102682172E-5</v>
      </c>
      <c r="R10" s="545">
        <v>1.1115854364655245E-5</v>
      </c>
      <c r="S10" s="545">
        <v>1.7558897395227296E-4</v>
      </c>
      <c r="T10" s="545">
        <v>2.7340216737898678E-5</v>
      </c>
      <c r="U10" s="545">
        <v>5.6223837530692758E-6</v>
      </c>
      <c r="V10" s="545">
        <v>3.9102531839250862E-4</v>
      </c>
      <c r="W10" s="545">
        <v>2.2749303291026766E-3</v>
      </c>
      <c r="X10" s="545">
        <v>0</v>
      </c>
      <c r="Y10" s="545">
        <v>2.5331281898764837E-4</v>
      </c>
      <c r="Z10" s="545">
        <v>5.4373335304482695E-5</v>
      </c>
      <c r="AA10" s="545">
        <v>5.0500738049148483E-5</v>
      </c>
      <c r="AB10" s="545">
        <v>6.006637122917593E-5</v>
      </c>
      <c r="AC10" s="545">
        <v>1.0789291698711121E-4</v>
      </c>
      <c r="AD10" s="545">
        <v>-8.6150570356623157E-5</v>
      </c>
      <c r="AE10" s="545">
        <v>1.8203052816673702E-2</v>
      </c>
      <c r="AF10" s="545">
        <v>2.1267187218855495E-5</v>
      </c>
      <c r="AG10" s="545">
        <v>9.0038096128013922E-5</v>
      </c>
      <c r="AH10" s="545">
        <v>2.1876104599331148E-5</v>
      </c>
      <c r="AI10" s="545">
        <v>5.6147348823196068E-3</v>
      </c>
      <c r="AJ10" s="545">
        <v>3.8551345155915127E-3</v>
      </c>
      <c r="AK10" s="545">
        <v>4.5102368064164379E-3</v>
      </c>
      <c r="AL10" s="545">
        <v>1.4432801400629022E-3</v>
      </c>
      <c r="AM10" s="545">
        <v>6.1075022599732286E-3</v>
      </c>
      <c r="AN10" s="545">
        <v>5.9214101625753939E-4</v>
      </c>
      <c r="AO10" s="545">
        <v>2.6974958116642483E-4</v>
      </c>
      <c r="AP10" s="545">
        <v>3.3270652673556732E-5</v>
      </c>
      <c r="AQ10" s="545">
        <v>2.728863438662793E-2</v>
      </c>
      <c r="AR10" s="545">
        <v>7.1111626101091696E-3</v>
      </c>
      <c r="AS10" s="545">
        <v>6.2388731100226677E-5</v>
      </c>
      <c r="AT10" s="545">
        <v>2.8453331323805752E-4</v>
      </c>
      <c r="AU10" s="545">
        <v>4.0308562946614631E-5</v>
      </c>
      <c r="AV10" s="545">
        <v>8.917629206832966E-5</v>
      </c>
      <c r="AW10" s="545">
        <v>2.9364330216079574E-4</v>
      </c>
      <c r="AX10" s="545">
        <v>1.2082660687934592E-4</v>
      </c>
      <c r="AY10" s="545">
        <v>2.6952242778422678E-4</v>
      </c>
      <c r="AZ10" s="545">
        <v>1.8685844359254356E-4</v>
      </c>
      <c r="BA10" s="545">
        <v>3.3503885490311224E-5</v>
      </c>
      <c r="BB10" s="545">
        <v>1.3980816764254568E-5</v>
      </c>
      <c r="BC10" s="545">
        <v>5.4810442300402005E-4</v>
      </c>
      <c r="BD10" s="545">
        <v>8.8536594242990556E-5</v>
      </c>
      <c r="BE10" s="545">
        <v>1.4784339742392952E-5</v>
      </c>
      <c r="BF10" s="545">
        <v>0</v>
      </c>
      <c r="BG10" s="545">
        <v>1.5160482015860173E-5</v>
      </c>
      <c r="BH10" s="545">
        <v>7.385271394270534E-5</v>
      </c>
      <c r="BI10" s="545">
        <v>8.7084151112850757E-5</v>
      </c>
      <c r="BJ10" s="545">
        <v>2.7874134867545108E-5</v>
      </c>
      <c r="BK10" s="545">
        <v>1.7080630601697252E-4</v>
      </c>
      <c r="BL10" s="545">
        <v>3.4571599633968428E-6</v>
      </c>
      <c r="BM10" s="545">
        <v>2.5713625792569164E-4</v>
      </c>
      <c r="BN10" s="545">
        <v>1.3540067869478666E-4</v>
      </c>
      <c r="BO10" s="545">
        <v>8.9492311995084434E-4</v>
      </c>
      <c r="BP10" s="545">
        <v>8.4134871452342915E-4</v>
      </c>
      <c r="BQ10" s="545">
        <v>2.3343959005527528E-4</v>
      </c>
      <c r="BR10" s="545">
        <v>9.928614659357121E-6</v>
      </c>
      <c r="BS10" s="545">
        <v>2.8729306455584842E-5</v>
      </c>
      <c r="BT10" s="545">
        <v>2.1475085636840477E-5</v>
      </c>
      <c r="BU10" s="545">
        <v>2.8334009352868998E-6</v>
      </c>
      <c r="BV10" s="545">
        <v>2.5096248475838421E-6</v>
      </c>
      <c r="BW10" s="545">
        <v>3.6197247233213209E-6</v>
      </c>
      <c r="BX10" s="545">
        <v>3.3707862119936794E-6</v>
      </c>
      <c r="BY10" s="545">
        <v>2.0579315374992571E-6</v>
      </c>
      <c r="BZ10" s="545">
        <v>2.4559338763996445E-5</v>
      </c>
      <c r="CA10" s="545">
        <v>1.774795137997586E-6</v>
      </c>
      <c r="CB10" s="545">
        <v>5.7163916688790727E-6</v>
      </c>
      <c r="CC10" s="545">
        <v>2.0983318967247074E-6</v>
      </c>
      <c r="CD10" s="545">
        <v>5.6166985809287211E-6</v>
      </c>
      <c r="CE10" s="545">
        <v>7.4423000505522761E-7</v>
      </c>
      <c r="CF10" s="545">
        <v>1.1550400034546066E-5</v>
      </c>
      <c r="CG10" s="545">
        <v>8.0109822158356408E-6</v>
      </c>
      <c r="CH10" s="545">
        <v>1.7545837751784798E-6</v>
      </c>
      <c r="CI10" s="545">
        <v>4.6234503309732679E-6</v>
      </c>
      <c r="CJ10" s="545">
        <v>5.3394655683621336E-6</v>
      </c>
      <c r="CK10" s="545">
        <v>1.1667588501217261E-6</v>
      </c>
      <c r="CL10" s="545">
        <v>3.3263541037387661E-6</v>
      </c>
      <c r="CM10" s="545">
        <v>3.9244807124905254E-5</v>
      </c>
      <c r="CN10" s="545">
        <v>6.3600824438475075E-6</v>
      </c>
      <c r="CO10" s="545">
        <v>5.2838785095530187E-6</v>
      </c>
      <c r="CP10" s="545">
        <v>1.6332958286226483E-5</v>
      </c>
      <c r="CQ10" s="545">
        <v>3.9901942145830906E-6</v>
      </c>
      <c r="CR10" s="545">
        <v>1.9209736256601193E-5</v>
      </c>
      <c r="CS10" s="545">
        <v>4.8193754483249437E-6</v>
      </c>
      <c r="CT10" s="545">
        <v>4.0905921966140857E-6</v>
      </c>
      <c r="CU10" s="545">
        <v>6.6318901167740654E-6</v>
      </c>
      <c r="CV10" s="545">
        <v>2.5261797377761961E-6</v>
      </c>
      <c r="CW10" s="545">
        <v>6.1204573669183021E-6</v>
      </c>
      <c r="CX10" s="545">
        <v>8.1114549553325718E-6</v>
      </c>
      <c r="CY10" s="545">
        <v>2.086735949769995E-6</v>
      </c>
      <c r="CZ10" s="545">
        <v>1.2057930458465349E-6</v>
      </c>
      <c r="DA10" s="545">
        <v>2.1507638356472704E-6</v>
      </c>
      <c r="DB10" s="545">
        <v>7.7749705192354493E-6</v>
      </c>
      <c r="DC10" s="545">
        <v>8.359833206441795E-6</v>
      </c>
      <c r="DD10" s="545">
        <v>5.0469127311219173E-6</v>
      </c>
      <c r="DE10" s="545">
        <v>6.7482674696266713E-6</v>
      </c>
      <c r="DF10" s="545">
        <v>1.9967934074737788E-5</v>
      </c>
      <c r="DG10" s="545">
        <v>2.9969327087455313E-5</v>
      </c>
      <c r="DH10" s="546">
        <v>1.0839635630721032</v>
      </c>
      <c r="DI10" s="236"/>
    </row>
    <row r="11" spans="2:113" x14ac:dyDescent="0.15">
      <c r="B11" s="10" t="s">
        <v>137</v>
      </c>
      <c r="C11" s="544" t="s">
        <v>893</v>
      </c>
      <c r="D11" s="545">
        <v>1.5555735548614198E-4</v>
      </c>
      <c r="E11" s="545">
        <v>4.9013144044208453E-3</v>
      </c>
      <c r="F11" s="545">
        <v>4.340542739260862E-4</v>
      </c>
      <c r="G11" s="545">
        <v>2.0988088196387685E-3</v>
      </c>
      <c r="H11" s="545">
        <v>8.5728445551025486E-3</v>
      </c>
      <c r="I11" s="545">
        <v>2.698934871759644E-5</v>
      </c>
      <c r="J11" s="545">
        <v>4.106490867936681E-5</v>
      </c>
      <c r="K11" s="545">
        <v>1.0241572786035966</v>
      </c>
      <c r="L11" s="545">
        <v>1.7577468437877039E-2</v>
      </c>
      <c r="M11" s="545">
        <v>3.9183945558786244E-2</v>
      </c>
      <c r="N11" s="545">
        <v>0</v>
      </c>
      <c r="O11" s="545">
        <v>5.4818556308836009E-5</v>
      </c>
      <c r="P11" s="545">
        <v>1.8519359369151185E-3</v>
      </c>
      <c r="Q11" s="545">
        <v>4.9996529004229335E-4</v>
      </c>
      <c r="R11" s="545">
        <v>1.9385695246823835E-5</v>
      </c>
      <c r="S11" s="545">
        <v>6.6293937472592138E-4</v>
      </c>
      <c r="T11" s="545">
        <v>1.222368251163485E-4</v>
      </c>
      <c r="U11" s="545">
        <v>2.9779896538132068E-5</v>
      </c>
      <c r="V11" s="545">
        <v>4.1559071069161271E-5</v>
      </c>
      <c r="W11" s="545">
        <v>5.5490606887683356E-5</v>
      </c>
      <c r="X11" s="545">
        <v>0</v>
      </c>
      <c r="Y11" s="545">
        <v>1.1337479765408686E-3</v>
      </c>
      <c r="Z11" s="545">
        <v>7.2644003337794414E-5</v>
      </c>
      <c r="AA11" s="545">
        <v>4.5790919436898524E-5</v>
      </c>
      <c r="AB11" s="545">
        <v>3.0825286273546844E-3</v>
      </c>
      <c r="AC11" s="545">
        <v>1.958911531894569E-3</v>
      </c>
      <c r="AD11" s="545">
        <v>7.4189115441249788E-7</v>
      </c>
      <c r="AE11" s="545">
        <v>3.2898214609282205E-5</v>
      </c>
      <c r="AF11" s="545">
        <v>1.7413920735747252E-5</v>
      </c>
      <c r="AG11" s="545">
        <v>3.5868371305246887E-5</v>
      </c>
      <c r="AH11" s="545">
        <v>2.2256498280521966E-2</v>
      </c>
      <c r="AI11" s="545">
        <v>1.7042427204391661E-5</v>
      </c>
      <c r="AJ11" s="545">
        <v>1.8063321907319946E-5</v>
      </c>
      <c r="AK11" s="545">
        <v>1.2684275497322299E-4</v>
      </c>
      <c r="AL11" s="545">
        <v>2.7905550386935222E-4</v>
      </c>
      <c r="AM11" s="545">
        <v>7.8893975545902376E-6</v>
      </c>
      <c r="AN11" s="545">
        <v>7.2049750792124989E-6</v>
      </c>
      <c r="AO11" s="545">
        <v>1.3872453826673646E-5</v>
      </c>
      <c r="AP11" s="545">
        <v>4.4363487639282991E-6</v>
      </c>
      <c r="AQ11" s="545">
        <v>8.7830211984306388E-6</v>
      </c>
      <c r="AR11" s="545">
        <v>6.5978878467956682E-6</v>
      </c>
      <c r="AS11" s="545">
        <v>8.3115363626242171E-6</v>
      </c>
      <c r="AT11" s="545">
        <v>8.0610107683686572E-6</v>
      </c>
      <c r="AU11" s="545">
        <v>1.1680980069899921E-5</v>
      </c>
      <c r="AV11" s="545">
        <v>9.6161920661879669E-6</v>
      </c>
      <c r="AW11" s="545">
        <v>7.2758748905297254E-6</v>
      </c>
      <c r="AX11" s="545">
        <v>1.0053160703655939E-5</v>
      </c>
      <c r="AY11" s="545">
        <v>9.3793701625483042E-6</v>
      </c>
      <c r="AZ11" s="545">
        <v>9.661976383881594E-6</v>
      </c>
      <c r="BA11" s="545">
        <v>8.9226096179679431E-6</v>
      </c>
      <c r="BB11" s="545">
        <v>2.8544814618614972E-6</v>
      </c>
      <c r="BC11" s="545">
        <v>8.7613250586491528E-6</v>
      </c>
      <c r="BD11" s="545">
        <v>3.3770680543325055E-6</v>
      </c>
      <c r="BE11" s="545">
        <v>5.5879915089450124E-6</v>
      </c>
      <c r="BF11" s="545">
        <v>0</v>
      </c>
      <c r="BG11" s="545">
        <v>4.8177002775461276E-6</v>
      </c>
      <c r="BH11" s="545">
        <v>6.8584561005069755E-6</v>
      </c>
      <c r="BI11" s="545">
        <v>6.5117618832945065E-6</v>
      </c>
      <c r="BJ11" s="545">
        <v>4.2329145515380553E-6</v>
      </c>
      <c r="BK11" s="545">
        <v>2.9074027745238973E-4</v>
      </c>
      <c r="BL11" s="545">
        <v>1.1033145989963441E-5</v>
      </c>
      <c r="BM11" s="545">
        <v>1.561947989241322E-5</v>
      </c>
      <c r="BN11" s="545">
        <v>1.4492224227992456E-5</v>
      </c>
      <c r="BO11" s="545">
        <v>1.345933394572458E-5</v>
      </c>
      <c r="BP11" s="545">
        <v>1.1352700074651864E-5</v>
      </c>
      <c r="BQ11" s="545">
        <v>1.3256356309380517E-5</v>
      </c>
      <c r="BR11" s="545">
        <v>1.2844548594877138E-5</v>
      </c>
      <c r="BS11" s="545">
        <v>2.07404049258943E-5</v>
      </c>
      <c r="BT11" s="545">
        <v>1.5776195554955112E-5</v>
      </c>
      <c r="BU11" s="545">
        <v>1.1973921350302782E-5</v>
      </c>
      <c r="BV11" s="545">
        <v>1.2368529788749028E-5</v>
      </c>
      <c r="BW11" s="545">
        <v>6.4684575476983298E-6</v>
      </c>
      <c r="BX11" s="545">
        <v>5.0612171568592284E-6</v>
      </c>
      <c r="BY11" s="545">
        <v>1.6725373355252389E-6</v>
      </c>
      <c r="BZ11" s="545">
        <v>3.1570164673923366E-5</v>
      </c>
      <c r="CA11" s="545">
        <v>2.9622641678170873E-5</v>
      </c>
      <c r="CB11" s="545">
        <v>1.4072348855348482E-4</v>
      </c>
      <c r="CC11" s="545">
        <v>7.7542786017082541E-5</v>
      </c>
      <c r="CD11" s="545">
        <v>6.7562644692782496E-4</v>
      </c>
      <c r="CE11" s="545">
        <v>1.0509228548430117E-5</v>
      </c>
      <c r="CF11" s="545">
        <v>1.7257413193414618E-5</v>
      </c>
      <c r="CG11" s="545">
        <v>1.2679558199477899E-3</v>
      </c>
      <c r="CH11" s="545">
        <v>1.8743163312505619E-5</v>
      </c>
      <c r="CI11" s="545">
        <v>2.8732813240520727E-5</v>
      </c>
      <c r="CJ11" s="545">
        <v>1.2430030531148505E-5</v>
      </c>
      <c r="CK11" s="545">
        <v>1.2627435520938501E-5</v>
      </c>
      <c r="CL11" s="545">
        <v>2.7315626665026053E-5</v>
      </c>
      <c r="CM11" s="545">
        <v>5.347022974429229E-5</v>
      </c>
      <c r="CN11" s="545">
        <v>5.7784845935449335E-5</v>
      </c>
      <c r="CO11" s="545">
        <v>2.2729172309197197E-3</v>
      </c>
      <c r="CP11" s="545">
        <v>9.5225127658287584E-5</v>
      </c>
      <c r="CQ11" s="545">
        <v>6.4719054072738004E-4</v>
      </c>
      <c r="CR11" s="545">
        <v>1.5366891018655842E-5</v>
      </c>
      <c r="CS11" s="545">
        <v>2.0985363852540377E-3</v>
      </c>
      <c r="CT11" s="545">
        <v>4.2586029792548519E-3</v>
      </c>
      <c r="CU11" s="545">
        <v>6.6025973381966232E-4</v>
      </c>
      <c r="CV11" s="545">
        <v>1.5233551994914671E-5</v>
      </c>
      <c r="CW11" s="545">
        <v>1.7999986265591428E-5</v>
      </c>
      <c r="CX11" s="545">
        <v>5.119568444355091E-6</v>
      </c>
      <c r="CY11" s="545">
        <v>1.243576185026229E-5</v>
      </c>
      <c r="CZ11" s="545">
        <v>1.7550171416582716E-2</v>
      </c>
      <c r="DA11" s="545">
        <v>3.8556830097218928E-2</v>
      </c>
      <c r="DB11" s="545">
        <v>2.1942238142042742E-5</v>
      </c>
      <c r="DC11" s="545">
        <v>3.0693828161332499E-5</v>
      </c>
      <c r="DD11" s="545">
        <v>1.035599752471718E-4</v>
      </c>
      <c r="DE11" s="545">
        <v>1.7046882529436545E-3</v>
      </c>
      <c r="DF11" s="545">
        <v>5.3772748279186619E-5</v>
      </c>
      <c r="DG11" s="545">
        <v>4.8698192130823018E-5</v>
      </c>
      <c r="DH11" s="546">
        <v>1.2008282497286717</v>
      </c>
      <c r="DI11" s="236"/>
    </row>
    <row r="12" spans="2:113" x14ac:dyDescent="0.15">
      <c r="B12" s="10" t="s">
        <v>139</v>
      </c>
      <c r="C12" s="544" t="s">
        <v>894</v>
      </c>
      <c r="D12" s="545">
        <v>3.0217931175441522E-5</v>
      </c>
      <c r="E12" s="545">
        <v>6.2776046738732564E-5</v>
      </c>
      <c r="F12" s="545">
        <v>1.193618146148478E-5</v>
      </c>
      <c r="G12" s="545">
        <v>1.4887196708657787E-5</v>
      </c>
      <c r="H12" s="545">
        <v>5.7318070582200887E-3</v>
      </c>
      <c r="I12" s="545">
        <v>3.7849810166129696E-5</v>
      </c>
      <c r="J12" s="545">
        <v>6.4002061169269019E-5</v>
      </c>
      <c r="K12" s="545">
        <v>2.1827678146052351E-4</v>
      </c>
      <c r="L12" s="545">
        <v>1.0174732876525729</v>
      </c>
      <c r="M12" s="545">
        <v>2.3442168927389109E-5</v>
      </c>
      <c r="N12" s="545">
        <v>0</v>
      </c>
      <c r="O12" s="545">
        <v>1.4522497605028171E-5</v>
      </c>
      <c r="P12" s="545">
        <v>1.4092905766039161E-5</v>
      </c>
      <c r="Q12" s="545">
        <v>2.5692445674921031E-5</v>
      </c>
      <c r="R12" s="545">
        <v>1.0954465444060877E-5</v>
      </c>
      <c r="S12" s="545">
        <v>1.1174177314853398E-5</v>
      </c>
      <c r="T12" s="545">
        <v>8.0491082158037008E-6</v>
      </c>
      <c r="U12" s="545">
        <v>1.0502699810077765E-5</v>
      </c>
      <c r="V12" s="545">
        <v>1.0236627728274485E-5</v>
      </c>
      <c r="W12" s="545">
        <v>8.8911650166913278E-6</v>
      </c>
      <c r="X12" s="545">
        <v>0</v>
      </c>
      <c r="Y12" s="545">
        <v>8.5613980244538482E-6</v>
      </c>
      <c r="Z12" s="545">
        <v>5.0517617181284728E-6</v>
      </c>
      <c r="AA12" s="545">
        <v>2.1688185205027417E-5</v>
      </c>
      <c r="AB12" s="545">
        <v>5.6585004178280329E-5</v>
      </c>
      <c r="AC12" s="545">
        <v>9.1976027981150957E-6</v>
      </c>
      <c r="AD12" s="545">
        <v>1.034636195558277E-6</v>
      </c>
      <c r="AE12" s="545">
        <v>3.4071297051410589E-5</v>
      </c>
      <c r="AF12" s="545">
        <v>7.9491905329345493E-6</v>
      </c>
      <c r="AG12" s="545">
        <v>1.2499473697587057E-5</v>
      </c>
      <c r="AH12" s="545">
        <v>2.4802194389576925E-5</v>
      </c>
      <c r="AI12" s="545">
        <v>1.426848268642766E-5</v>
      </c>
      <c r="AJ12" s="545">
        <v>2.5956217165545881E-5</v>
      </c>
      <c r="AK12" s="545">
        <v>8.7453547153464055E-6</v>
      </c>
      <c r="AL12" s="545">
        <v>4.4400339093362651E-5</v>
      </c>
      <c r="AM12" s="545">
        <v>1.056798602150639E-5</v>
      </c>
      <c r="AN12" s="545">
        <v>2.2097596631871395E-5</v>
      </c>
      <c r="AO12" s="545">
        <v>2.477620010126686E-5</v>
      </c>
      <c r="AP12" s="545">
        <v>2.8795593375224855E-5</v>
      </c>
      <c r="AQ12" s="545">
        <v>1.4942762369336348E-5</v>
      </c>
      <c r="AR12" s="545">
        <v>1.2595556444311845E-5</v>
      </c>
      <c r="AS12" s="545">
        <v>1.0490383777536673E-5</v>
      </c>
      <c r="AT12" s="545">
        <v>1.558163987712834E-5</v>
      </c>
      <c r="AU12" s="545">
        <v>1.6186808155533844E-5</v>
      </c>
      <c r="AV12" s="545">
        <v>1.7421754133072329E-5</v>
      </c>
      <c r="AW12" s="545">
        <v>7.7486167354908861E-6</v>
      </c>
      <c r="AX12" s="545">
        <v>6.1785706534399478E-6</v>
      </c>
      <c r="AY12" s="545">
        <v>4.587608699463334E-6</v>
      </c>
      <c r="AZ12" s="545">
        <v>9.2601657121524583E-6</v>
      </c>
      <c r="BA12" s="545">
        <v>4.8584447206944395E-6</v>
      </c>
      <c r="BB12" s="545">
        <v>2.1112667117443917E-6</v>
      </c>
      <c r="BC12" s="545">
        <v>9.7214448316503463E-6</v>
      </c>
      <c r="BD12" s="545">
        <v>3.6030708333353893E-6</v>
      </c>
      <c r="BE12" s="545">
        <v>5.6467456055465063E-6</v>
      </c>
      <c r="BF12" s="545">
        <v>0</v>
      </c>
      <c r="BG12" s="545">
        <v>3.7648197138102215E-6</v>
      </c>
      <c r="BH12" s="545">
        <v>5.6432543763800445E-6</v>
      </c>
      <c r="BI12" s="545">
        <v>8.9678095475641645E-6</v>
      </c>
      <c r="BJ12" s="545">
        <v>1.0124777135158021E-5</v>
      </c>
      <c r="BK12" s="545">
        <v>2.8527731438392936E-5</v>
      </c>
      <c r="BL12" s="545">
        <v>1.6078820752617316E-5</v>
      </c>
      <c r="BM12" s="545">
        <v>2.6190328638154039E-5</v>
      </c>
      <c r="BN12" s="545">
        <v>3.0942114180834719E-5</v>
      </c>
      <c r="BO12" s="545">
        <v>2.7373219774212013E-5</v>
      </c>
      <c r="BP12" s="545">
        <v>2.5547977666030623E-5</v>
      </c>
      <c r="BQ12" s="545">
        <v>1.2978169634773588E-5</v>
      </c>
      <c r="BR12" s="545">
        <v>7.6123029659663862E-6</v>
      </c>
      <c r="BS12" s="545">
        <v>2.0849593795305555E-5</v>
      </c>
      <c r="BT12" s="545">
        <v>2.5435513190949178E-5</v>
      </c>
      <c r="BU12" s="545">
        <v>4.3100445426287445E-5</v>
      </c>
      <c r="BV12" s="545">
        <v>1.4051604082483391E-5</v>
      </c>
      <c r="BW12" s="545">
        <v>1.5846527597511561E-5</v>
      </c>
      <c r="BX12" s="545">
        <v>1.1838870524983718E-5</v>
      </c>
      <c r="BY12" s="545">
        <v>1.8365931056878143E-6</v>
      </c>
      <c r="BZ12" s="545">
        <v>3.1490821720793621E-5</v>
      </c>
      <c r="CA12" s="545">
        <v>4.5167748282452693E-5</v>
      </c>
      <c r="CB12" s="545">
        <v>2.3269989511607125E-4</v>
      </c>
      <c r="CC12" s="545">
        <v>1.3904473404992597E-4</v>
      </c>
      <c r="CD12" s="545">
        <v>1.1281678163633433E-3</v>
      </c>
      <c r="CE12" s="545">
        <v>1.7384527893189304E-5</v>
      </c>
      <c r="CF12" s="545">
        <v>1.7199045807666172E-5</v>
      </c>
      <c r="CG12" s="545">
        <v>2.1157185579563646E-3</v>
      </c>
      <c r="CH12" s="545">
        <v>2.867941299859187E-5</v>
      </c>
      <c r="CI12" s="545">
        <v>1.948131830227342E-5</v>
      </c>
      <c r="CJ12" s="545">
        <v>1.0517354989161924E-5</v>
      </c>
      <c r="CK12" s="545">
        <v>8.5173769537425291E-6</v>
      </c>
      <c r="CL12" s="545">
        <v>2.3052271642143884E-5</v>
      </c>
      <c r="CM12" s="545">
        <v>2.5432062670644488E-5</v>
      </c>
      <c r="CN12" s="545">
        <v>1.5373268441273076E-5</v>
      </c>
      <c r="CO12" s="545">
        <v>1.9746723129690204E-4</v>
      </c>
      <c r="CP12" s="545">
        <v>1.4855854348839501E-5</v>
      </c>
      <c r="CQ12" s="545">
        <v>1.4114570254316946E-4</v>
      </c>
      <c r="CR12" s="545">
        <v>3.2290504077290804E-5</v>
      </c>
      <c r="CS12" s="545">
        <v>3.4324923798117541E-4</v>
      </c>
      <c r="CT12" s="545">
        <v>6.8605268719254336E-4</v>
      </c>
      <c r="CU12" s="545">
        <v>4.4581416528343838E-5</v>
      </c>
      <c r="CV12" s="545">
        <v>1.7303411694824086E-5</v>
      </c>
      <c r="CW12" s="545">
        <v>1.4283419947594262E-5</v>
      </c>
      <c r="CX12" s="545">
        <v>7.5548262546163349E-6</v>
      </c>
      <c r="CY12" s="545">
        <v>1.4041030118273301E-5</v>
      </c>
      <c r="CZ12" s="545">
        <v>9.8197914680873306E-3</v>
      </c>
      <c r="DA12" s="545">
        <v>2.8969014271208095E-2</v>
      </c>
      <c r="DB12" s="545">
        <v>2.0717007830859047E-5</v>
      </c>
      <c r="DC12" s="545">
        <v>1.9233912535600354E-5</v>
      </c>
      <c r="DD12" s="545">
        <v>9.1903155044885257E-6</v>
      </c>
      <c r="DE12" s="545">
        <v>7.498374987188086E-4</v>
      </c>
      <c r="DF12" s="545">
        <v>1.1404513779323166E-5</v>
      </c>
      <c r="DG12" s="545">
        <v>1.5486484782131298E-3</v>
      </c>
      <c r="DH12" s="546">
        <v>1.0711398818086151</v>
      </c>
      <c r="DI12" s="236"/>
    </row>
    <row r="13" spans="2:113" x14ac:dyDescent="0.15">
      <c r="B13" s="358" t="s">
        <v>140</v>
      </c>
      <c r="C13" s="547" t="s">
        <v>895</v>
      </c>
      <c r="D13" s="548">
        <v>3.3779311128258032E-3</v>
      </c>
      <c r="E13" s="548">
        <v>0.1108929187388258</v>
      </c>
      <c r="F13" s="548">
        <v>1.0550584632953637E-2</v>
      </c>
      <c r="G13" s="548">
        <v>6.3327583607490092E-5</v>
      </c>
      <c r="H13" s="548">
        <v>1.9717988392617965E-2</v>
      </c>
      <c r="I13" s="548">
        <v>1.298100160011701E-6</v>
      </c>
      <c r="J13" s="548">
        <v>2.1254852649006477E-6</v>
      </c>
      <c r="K13" s="548">
        <v>2.6341210365616548E-2</v>
      </c>
      <c r="L13" s="548">
        <v>4.7732368447331498E-4</v>
      </c>
      <c r="M13" s="548">
        <v>1.0134969661086477</v>
      </c>
      <c r="N13" s="548">
        <v>0</v>
      </c>
      <c r="O13" s="548">
        <v>7.814513130174662E-5</v>
      </c>
      <c r="P13" s="548">
        <v>6.9111054397530042E-5</v>
      </c>
      <c r="Q13" s="548">
        <v>1.4683902961858405E-5</v>
      </c>
      <c r="R13" s="548">
        <v>1.171745218884752E-6</v>
      </c>
      <c r="S13" s="548">
        <v>2.96829205955027E-5</v>
      </c>
      <c r="T13" s="548">
        <v>5.0025466911916599E-6</v>
      </c>
      <c r="U13" s="548">
        <v>1.4038920251469572E-6</v>
      </c>
      <c r="V13" s="548">
        <v>1.880596488425136E-4</v>
      </c>
      <c r="W13" s="548">
        <v>1.7869206671957884E-6</v>
      </c>
      <c r="X13" s="548">
        <v>0</v>
      </c>
      <c r="Y13" s="548">
        <v>2.9874474751446992E-5</v>
      </c>
      <c r="Z13" s="548">
        <v>2.1270068214275562E-6</v>
      </c>
      <c r="AA13" s="548">
        <v>4.6200030300544515E-6</v>
      </c>
      <c r="AB13" s="548">
        <v>8.9001566584281198E-5</v>
      </c>
      <c r="AC13" s="548">
        <v>5.1616109853367026E-5</v>
      </c>
      <c r="AD13" s="548">
        <v>4.6182314625360094E-8</v>
      </c>
      <c r="AE13" s="548">
        <v>1.375649717170786E-6</v>
      </c>
      <c r="AF13" s="548">
        <v>8.0968364932773561E-7</v>
      </c>
      <c r="AG13" s="548">
        <v>1.4492673028862127E-4</v>
      </c>
      <c r="AH13" s="548">
        <v>7.1225060695554948E-3</v>
      </c>
      <c r="AI13" s="548">
        <v>8.4817525473408047E-7</v>
      </c>
      <c r="AJ13" s="548">
        <v>8.8461454274311544E-7</v>
      </c>
      <c r="AK13" s="548">
        <v>3.7910946137883889E-6</v>
      </c>
      <c r="AL13" s="548">
        <v>8.0389458208410673E-6</v>
      </c>
      <c r="AM13" s="548">
        <v>4.0779080049217656E-7</v>
      </c>
      <c r="AN13" s="548">
        <v>4.2403250318931614E-7</v>
      </c>
      <c r="AO13" s="548">
        <v>7.5448660503993289E-7</v>
      </c>
      <c r="AP13" s="548">
        <v>3.5609118466815665E-7</v>
      </c>
      <c r="AQ13" s="548">
        <v>4.6984716240155674E-7</v>
      </c>
      <c r="AR13" s="548">
        <v>4.0266325479745619E-7</v>
      </c>
      <c r="AS13" s="548">
        <v>5.7028419891421825E-7</v>
      </c>
      <c r="AT13" s="548">
        <v>5.0011554824719085E-7</v>
      </c>
      <c r="AU13" s="548">
        <v>7.1173192779743958E-7</v>
      </c>
      <c r="AV13" s="548">
        <v>7.7429384288252812E-7</v>
      </c>
      <c r="AW13" s="548">
        <v>8.8390932238437366E-7</v>
      </c>
      <c r="AX13" s="548">
        <v>7.2896552507174392E-7</v>
      </c>
      <c r="AY13" s="548">
        <v>6.9075494518207403E-7</v>
      </c>
      <c r="AZ13" s="548">
        <v>7.4062402106313566E-7</v>
      </c>
      <c r="BA13" s="548">
        <v>7.3146350380146783E-7</v>
      </c>
      <c r="BB13" s="548">
        <v>2.1501187543727972E-7</v>
      </c>
      <c r="BC13" s="548">
        <v>6.5593016724726003E-7</v>
      </c>
      <c r="BD13" s="548">
        <v>3.1275483509616191E-7</v>
      </c>
      <c r="BE13" s="548">
        <v>3.9728837894526719E-7</v>
      </c>
      <c r="BF13" s="548">
        <v>0</v>
      </c>
      <c r="BG13" s="548">
        <v>5.018864333093154E-7</v>
      </c>
      <c r="BH13" s="548">
        <v>5.8070370563667803E-7</v>
      </c>
      <c r="BI13" s="548">
        <v>5.1837893340533587E-7</v>
      </c>
      <c r="BJ13" s="548">
        <v>3.877833263765199E-7</v>
      </c>
      <c r="BK13" s="548">
        <v>3.7162756945927333E-5</v>
      </c>
      <c r="BL13" s="548">
        <v>5.4301832835409241E-7</v>
      </c>
      <c r="BM13" s="548">
        <v>1.9701627195669829E-6</v>
      </c>
      <c r="BN13" s="548">
        <v>8.856826063476516E-7</v>
      </c>
      <c r="BO13" s="548">
        <v>4.45613671357119E-6</v>
      </c>
      <c r="BP13" s="548">
        <v>4.6662422581309997E-6</v>
      </c>
      <c r="BQ13" s="548">
        <v>7.3384891507863542E-7</v>
      </c>
      <c r="BR13" s="548">
        <v>1.1511911880285557E-6</v>
      </c>
      <c r="BS13" s="548">
        <v>1.0418443826105839E-6</v>
      </c>
      <c r="BT13" s="548">
        <v>1.0811384102998879E-6</v>
      </c>
      <c r="BU13" s="548">
        <v>5.7277121978865524E-6</v>
      </c>
      <c r="BV13" s="548">
        <v>6.5015944283615046E-7</v>
      </c>
      <c r="BW13" s="548">
        <v>3.3881500596954668E-7</v>
      </c>
      <c r="BX13" s="548">
        <v>2.7161428865946907E-7</v>
      </c>
      <c r="BY13" s="548">
        <v>9.649170964285746E-8</v>
      </c>
      <c r="BZ13" s="548">
        <v>2.1580799999433538E-6</v>
      </c>
      <c r="CA13" s="548">
        <v>1.3966129067891022E-6</v>
      </c>
      <c r="CB13" s="548">
        <v>6.7246761534650045E-6</v>
      </c>
      <c r="CC13" s="548">
        <v>3.5028120760888274E-6</v>
      </c>
      <c r="CD13" s="548">
        <v>2.980095432461922E-5</v>
      </c>
      <c r="CE13" s="548">
        <v>5.010016164286247E-7</v>
      </c>
      <c r="CF13" s="548">
        <v>8.2190368561443574E-7</v>
      </c>
      <c r="CG13" s="548">
        <v>5.5839293274622793E-5</v>
      </c>
      <c r="CH13" s="548">
        <v>9.513088609117513E-7</v>
      </c>
      <c r="CI13" s="548">
        <v>2.1450776966763994E-6</v>
      </c>
      <c r="CJ13" s="548">
        <v>3.0841652571128236E-6</v>
      </c>
      <c r="CK13" s="548">
        <v>8.3307778215992765E-7</v>
      </c>
      <c r="CL13" s="548">
        <v>2.0864421215579637E-6</v>
      </c>
      <c r="CM13" s="548">
        <v>5.3960607497798206E-6</v>
      </c>
      <c r="CN13" s="548">
        <v>2.1869574515545409E-6</v>
      </c>
      <c r="CO13" s="548">
        <v>1.8137380208776963E-4</v>
      </c>
      <c r="CP13" s="548">
        <v>1.728084108550429E-3</v>
      </c>
      <c r="CQ13" s="548">
        <v>4.3309154845514274E-5</v>
      </c>
      <c r="CR13" s="548">
        <v>8.187281531624291E-7</v>
      </c>
      <c r="CS13" s="548">
        <v>1.0031117280502267E-4</v>
      </c>
      <c r="CT13" s="548">
        <v>1.805025860106181E-4</v>
      </c>
      <c r="CU13" s="548">
        <v>2.4844457020231272E-5</v>
      </c>
      <c r="CV13" s="548">
        <v>1.0751418659570645E-6</v>
      </c>
      <c r="CW13" s="548">
        <v>2.98736687210593E-6</v>
      </c>
      <c r="CX13" s="548">
        <v>5.7060249809879755E-7</v>
      </c>
      <c r="CY13" s="548">
        <v>6.5535415227069768E-7</v>
      </c>
      <c r="CZ13" s="548">
        <v>6.9151691775344712E-4</v>
      </c>
      <c r="DA13" s="548">
        <v>1.3910611151523456E-3</v>
      </c>
      <c r="DB13" s="548">
        <v>1.4064420391901946E-6</v>
      </c>
      <c r="DC13" s="548">
        <v>1.1807877556838374E-4</v>
      </c>
      <c r="DD13" s="548">
        <v>2.3467574939660275E-3</v>
      </c>
      <c r="DE13" s="548">
        <v>7.1943357297509381E-5</v>
      </c>
      <c r="DF13" s="548">
        <v>3.7091705779294966E-6</v>
      </c>
      <c r="DG13" s="548">
        <v>2.0348253856412942E-6</v>
      </c>
      <c r="DH13" s="549">
        <v>1.1998531508781662</v>
      </c>
      <c r="DI13" s="236"/>
    </row>
    <row r="14" spans="2:113" x14ac:dyDescent="0.15">
      <c r="B14" s="10" t="s">
        <v>142</v>
      </c>
      <c r="C14" s="544" t="s">
        <v>275</v>
      </c>
      <c r="D14" s="545">
        <v>0</v>
      </c>
      <c r="E14" s="545">
        <v>0</v>
      </c>
      <c r="F14" s="545">
        <v>0</v>
      </c>
      <c r="G14" s="545">
        <v>0</v>
      </c>
      <c r="H14" s="545">
        <v>0</v>
      </c>
      <c r="I14" s="545">
        <v>0</v>
      </c>
      <c r="J14" s="545">
        <v>0</v>
      </c>
      <c r="K14" s="545">
        <v>0</v>
      </c>
      <c r="L14" s="545">
        <v>0</v>
      </c>
      <c r="M14" s="545">
        <v>0</v>
      </c>
      <c r="N14" s="545">
        <v>1</v>
      </c>
      <c r="O14" s="545">
        <v>0</v>
      </c>
      <c r="P14" s="545">
        <v>0</v>
      </c>
      <c r="Q14" s="545">
        <v>0</v>
      </c>
      <c r="R14" s="545">
        <v>0</v>
      </c>
      <c r="S14" s="545">
        <v>0</v>
      </c>
      <c r="T14" s="545">
        <v>0</v>
      </c>
      <c r="U14" s="545">
        <v>0</v>
      </c>
      <c r="V14" s="545">
        <v>0</v>
      </c>
      <c r="W14" s="545">
        <v>0</v>
      </c>
      <c r="X14" s="545">
        <v>0</v>
      </c>
      <c r="Y14" s="545">
        <v>0</v>
      </c>
      <c r="Z14" s="545">
        <v>0</v>
      </c>
      <c r="AA14" s="545">
        <v>0</v>
      </c>
      <c r="AB14" s="545">
        <v>0</v>
      </c>
      <c r="AC14" s="545">
        <v>0</v>
      </c>
      <c r="AD14" s="545">
        <v>0</v>
      </c>
      <c r="AE14" s="545">
        <v>0</v>
      </c>
      <c r="AF14" s="545">
        <v>0</v>
      </c>
      <c r="AG14" s="545">
        <v>0</v>
      </c>
      <c r="AH14" s="545">
        <v>0</v>
      </c>
      <c r="AI14" s="545">
        <v>0</v>
      </c>
      <c r="AJ14" s="545">
        <v>0</v>
      </c>
      <c r="AK14" s="545">
        <v>0</v>
      </c>
      <c r="AL14" s="545">
        <v>0</v>
      </c>
      <c r="AM14" s="545">
        <v>0</v>
      </c>
      <c r="AN14" s="545">
        <v>0</v>
      </c>
      <c r="AO14" s="545">
        <v>0</v>
      </c>
      <c r="AP14" s="545">
        <v>0</v>
      </c>
      <c r="AQ14" s="545">
        <v>0</v>
      </c>
      <c r="AR14" s="545">
        <v>0</v>
      </c>
      <c r="AS14" s="545">
        <v>0</v>
      </c>
      <c r="AT14" s="545">
        <v>0</v>
      </c>
      <c r="AU14" s="545">
        <v>0</v>
      </c>
      <c r="AV14" s="545">
        <v>0</v>
      </c>
      <c r="AW14" s="545">
        <v>0</v>
      </c>
      <c r="AX14" s="545">
        <v>0</v>
      </c>
      <c r="AY14" s="545">
        <v>0</v>
      </c>
      <c r="AZ14" s="545">
        <v>0</v>
      </c>
      <c r="BA14" s="545">
        <v>0</v>
      </c>
      <c r="BB14" s="545">
        <v>0</v>
      </c>
      <c r="BC14" s="545">
        <v>0</v>
      </c>
      <c r="BD14" s="545">
        <v>0</v>
      </c>
      <c r="BE14" s="545">
        <v>0</v>
      </c>
      <c r="BF14" s="545">
        <v>0</v>
      </c>
      <c r="BG14" s="545">
        <v>0</v>
      </c>
      <c r="BH14" s="545">
        <v>0</v>
      </c>
      <c r="BI14" s="545">
        <v>0</v>
      </c>
      <c r="BJ14" s="545">
        <v>0</v>
      </c>
      <c r="BK14" s="545">
        <v>0</v>
      </c>
      <c r="BL14" s="545">
        <v>0</v>
      </c>
      <c r="BM14" s="545">
        <v>0</v>
      </c>
      <c r="BN14" s="545">
        <v>0</v>
      </c>
      <c r="BO14" s="545">
        <v>0</v>
      </c>
      <c r="BP14" s="545">
        <v>0</v>
      </c>
      <c r="BQ14" s="545">
        <v>0</v>
      </c>
      <c r="BR14" s="545">
        <v>0</v>
      </c>
      <c r="BS14" s="545">
        <v>0</v>
      </c>
      <c r="BT14" s="545">
        <v>0</v>
      </c>
      <c r="BU14" s="545">
        <v>0</v>
      </c>
      <c r="BV14" s="545">
        <v>0</v>
      </c>
      <c r="BW14" s="545">
        <v>0</v>
      </c>
      <c r="BX14" s="545">
        <v>0</v>
      </c>
      <c r="BY14" s="545">
        <v>0</v>
      </c>
      <c r="BZ14" s="545">
        <v>0</v>
      </c>
      <c r="CA14" s="545">
        <v>0</v>
      </c>
      <c r="CB14" s="545">
        <v>0</v>
      </c>
      <c r="CC14" s="545">
        <v>0</v>
      </c>
      <c r="CD14" s="545">
        <v>0</v>
      </c>
      <c r="CE14" s="545">
        <v>0</v>
      </c>
      <c r="CF14" s="545">
        <v>0</v>
      </c>
      <c r="CG14" s="545">
        <v>0</v>
      </c>
      <c r="CH14" s="545">
        <v>0</v>
      </c>
      <c r="CI14" s="545">
        <v>0</v>
      </c>
      <c r="CJ14" s="545">
        <v>0</v>
      </c>
      <c r="CK14" s="545">
        <v>0</v>
      </c>
      <c r="CL14" s="545">
        <v>0</v>
      </c>
      <c r="CM14" s="545">
        <v>0</v>
      </c>
      <c r="CN14" s="545">
        <v>0</v>
      </c>
      <c r="CO14" s="545">
        <v>0</v>
      </c>
      <c r="CP14" s="545">
        <v>0</v>
      </c>
      <c r="CQ14" s="545">
        <v>0</v>
      </c>
      <c r="CR14" s="545">
        <v>0</v>
      </c>
      <c r="CS14" s="545">
        <v>0</v>
      </c>
      <c r="CT14" s="545">
        <v>0</v>
      </c>
      <c r="CU14" s="545">
        <v>0</v>
      </c>
      <c r="CV14" s="545">
        <v>0</v>
      </c>
      <c r="CW14" s="545">
        <v>0</v>
      </c>
      <c r="CX14" s="545">
        <v>0</v>
      </c>
      <c r="CY14" s="545">
        <v>0</v>
      </c>
      <c r="CZ14" s="545">
        <v>0</v>
      </c>
      <c r="DA14" s="545">
        <v>0</v>
      </c>
      <c r="DB14" s="545">
        <v>0</v>
      </c>
      <c r="DC14" s="545">
        <v>0</v>
      </c>
      <c r="DD14" s="545">
        <v>0</v>
      </c>
      <c r="DE14" s="545">
        <v>0</v>
      </c>
      <c r="DF14" s="545">
        <v>0</v>
      </c>
      <c r="DG14" s="545">
        <v>0</v>
      </c>
      <c r="DH14" s="546">
        <v>1</v>
      </c>
      <c r="DI14" s="236"/>
    </row>
    <row r="15" spans="2:113" x14ac:dyDescent="0.15">
      <c r="B15" s="10" t="s">
        <v>143</v>
      </c>
      <c r="C15" s="544" t="s">
        <v>896</v>
      </c>
      <c r="D15" s="545">
        <v>1.6185291863619005E-5</v>
      </c>
      <c r="E15" s="545">
        <v>5.3417440918489032E-6</v>
      </c>
      <c r="F15" s="545">
        <v>1.5065335264764975E-5</v>
      </c>
      <c r="G15" s="545">
        <v>6.4866886925985656E-5</v>
      </c>
      <c r="H15" s="545">
        <v>8.0241750030964531E-4</v>
      </c>
      <c r="I15" s="545">
        <v>1.1978362831671425E-5</v>
      </c>
      <c r="J15" s="545">
        <v>1.0863495384382076E-5</v>
      </c>
      <c r="K15" s="545">
        <v>8.6815017714491117E-6</v>
      </c>
      <c r="L15" s="545">
        <v>4.833123379374091E-6</v>
      </c>
      <c r="M15" s="545">
        <v>5.5416334284500906E-6</v>
      </c>
      <c r="N15" s="545">
        <v>0</v>
      </c>
      <c r="O15" s="545">
        <v>1.0026852458198776</v>
      </c>
      <c r="P15" s="545">
        <v>9.5583100032698726E-3</v>
      </c>
      <c r="Q15" s="545">
        <v>6.917298654303007E-5</v>
      </c>
      <c r="R15" s="545">
        <v>2.8396476361662777E-4</v>
      </c>
      <c r="S15" s="545">
        <v>3.4418424611817293E-5</v>
      </c>
      <c r="T15" s="545">
        <v>2.325463852435272E-5</v>
      </c>
      <c r="U15" s="545">
        <v>1.5002310120091246E-5</v>
      </c>
      <c r="V15" s="545">
        <v>9.0033427559831259E-5</v>
      </c>
      <c r="W15" s="545">
        <v>5.9612168718833991E-6</v>
      </c>
      <c r="X15" s="545">
        <v>0</v>
      </c>
      <c r="Y15" s="545">
        <v>4.6276986879318986E-6</v>
      </c>
      <c r="Z15" s="545">
        <v>3.5556950816785212E-6</v>
      </c>
      <c r="AA15" s="545">
        <v>8.4655118310767784E-6</v>
      </c>
      <c r="AB15" s="545">
        <v>6.2287666185467159E-6</v>
      </c>
      <c r="AC15" s="545">
        <v>1.2569856578493636E-5</v>
      </c>
      <c r="AD15" s="545">
        <v>7.4438827505695762E-7</v>
      </c>
      <c r="AE15" s="545">
        <v>8.0644589983279247E-6</v>
      </c>
      <c r="AF15" s="545">
        <v>2.2457721084803374E-5</v>
      </c>
      <c r="AG15" s="545">
        <v>5.6213271499193796E-4</v>
      </c>
      <c r="AH15" s="545">
        <v>8.530099512481751E-5</v>
      </c>
      <c r="AI15" s="545">
        <v>2.2083902427773522E-5</v>
      </c>
      <c r="AJ15" s="545">
        <v>8.4255124776877733E-6</v>
      </c>
      <c r="AK15" s="545">
        <v>8.4935237512478532E-6</v>
      </c>
      <c r="AL15" s="545">
        <v>5.6290719507890244E-5</v>
      </c>
      <c r="AM15" s="545">
        <v>7.7569801924846212E-6</v>
      </c>
      <c r="AN15" s="545">
        <v>3.1101510397540188E-6</v>
      </c>
      <c r="AO15" s="545">
        <v>9.0180687691068428E-6</v>
      </c>
      <c r="AP15" s="545">
        <v>4.3890913225041181E-6</v>
      </c>
      <c r="AQ15" s="545">
        <v>6.014665903484462E-6</v>
      </c>
      <c r="AR15" s="545">
        <v>6.4872541112004256E-6</v>
      </c>
      <c r="AS15" s="545">
        <v>1.3167768712398756E-5</v>
      </c>
      <c r="AT15" s="545">
        <v>2.601352470626323E-5</v>
      </c>
      <c r="AU15" s="545">
        <v>7.3292523611386446E-6</v>
      </c>
      <c r="AV15" s="545">
        <v>4.2394640357759786E-5</v>
      </c>
      <c r="AW15" s="545">
        <v>3.5673581140071248E-5</v>
      </c>
      <c r="AX15" s="545">
        <v>6.5988319918741054E-5</v>
      </c>
      <c r="AY15" s="545">
        <v>1.20346493138173E-5</v>
      </c>
      <c r="AZ15" s="545">
        <v>6.0360326460634601E-6</v>
      </c>
      <c r="BA15" s="545">
        <v>1.2286497032309429E-4</v>
      </c>
      <c r="BB15" s="545">
        <v>2.6810185481083162E-6</v>
      </c>
      <c r="BC15" s="545">
        <v>5.2872501520427885E-6</v>
      </c>
      <c r="BD15" s="545">
        <v>2.6593537561521756E-5</v>
      </c>
      <c r="BE15" s="545">
        <v>4.791528794818531E-6</v>
      </c>
      <c r="BF15" s="545">
        <v>0</v>
      </c>
      <c r="BG15" s="545">
        <v>7.8210875748796077E-6</v>
      </c>
      <c r="BH15" s="545">
        <v>4.6893452325580969E-5</v>
      </c>
      <c r="BI15" s="545">
        <v>4.4023786419792796E-4</v>
      </c>
      <c r="BJ15" s="545">
        <v>1.7672624869553524E-5</v>
      </c>
      <c r="BK15" s="545">
        <v>8.365975028202993E-4</v>
      </c>
      <c r="BL15" s="545">
        <v>1.0027660583382526E-5</v>
      </c>
      <c r="BM15" s="545">
        <v>4.1689273780949653E-5</v>
      </c>
      <c r="BN15" s="545">
        <v>1.8023332346746833E-4</v>
      </c>
      <c r="BO15" s="545">
        <v>5.0882313199833241E-5</v>
      </c>
      <c r="BP15" s="545">
        <v>2.3782923229370524E-5</v>
      </c>
      <c r="BQ15" s="545">
        <v>8.0568829405151945E-6</v>
      </c>
      <c r="BR15" s="545">
        <v>1.0392406925221321E-5</v>
      </c>
      <c r="BS15" s="545">
        <v>1.9856790890667228E-5</v>
      </c>
      <c r="BT15" s="545">
        <v>1.7777165224054645E-5</v>
      </c>
      <c r="BU15" s="545">
        <v>1.6873740791826311E-5</v>
      </c>
      <c r="BV15" s="545">
        <v>9.4392113365396928E-6</v>
      </c>
      <c r="BW15" s="545">
        <v>4.2549282579016895E-6</v>
      </c>
      <c r="BX15" s="545">
        <v>4.4125904758448978E-6</v>
      </c>
      <c r="BY15" s="545">
        <v>2.6525824641326993E-6</v>
      </c>
      <c r="BZ15" s="545">
        <v>5.854412161777803E-5</v>
      </c>
      <c r="CA15" s="545">
        <v>1.2205734473666757E-5</v>
      </c>
      <c r="CB15" s="545">
        <v>2.6317396676054074E-5</v>
      </c>
      <c r="CC15" s="545">
        <v>2.2242663558862358E-4</v>
      </c>
      <c r="CD15" s="545">
        <v>8.1377315559278066E-5</v>
      </c>
      <c r="CE15" s="545">
        <v>1.3269564332111694E-5</v>
      </c>
      <c r="CF15" s="545">
        <v>4.3909694141581592E-5</v>
      </c>
      <c r="CG15" s="545">
        <v>1.4152459022125731E-4</v>
      </c>
      <c r="CH15" s="545">
        <v>1.0921031498007884E-5</v>
      </c>
      <c r="CI15" s="545">
        <v>1.0265266197658042E-5</v>
      </c>
      <c r="CJ15" s="545">
        <v>1.1702952897854885E-5</v>
      </c>
      <c r="CK15" s="545">
        <v>1.8206334309187055E-5</v>
      </c>
      <c r="CL15" s="545">
        <v>9.54384196854411E-6</v>
      </c>
      <c r="CM15" s="545">
        <v>1.8760499042045162E-5</v>
      </c>
      <c r="CN15" s="545">
        <v>2.00321383366446E-5</v>
      </c>
      <c r="CO15" s="545">
        <v>5.8262191700723791E-6</v>
      </c>
      <c r="CP15" s="545">
        <v>1.8339467520565547E-5</v>
      </c>
      <c r="CQ15" s="545">
        <v>1.3381628010801265E-5</v>
      </c>
      <c r="CR15" s="545">
        <v>1.9511174472514007E-4</v>
      </c>
      <c r="CS15" s="545">
        <v>2.0661885975925827E-5</v>
      </c>
      <c r="CT15" s="545">
        <v>1.5395976773867472E-5</v>
      </c>
      <c r="CU15" s="545">
        <v>6.3156586038983268E-5</v>
      </c>
      <c r="CV15" s="545">
        <v>1.8093089944704209E-5</v>
      </c>
      <c r="CW15" s="545">
        <v>1.0795204179908335E-5</v>
      </c>
      <c r="CX15" s="545">
        <v>6.3990459586608247E-6</v>
      </c>
      <c r="CY15" s="545">
        <v>2.4345986278556314E-5</v>
      </c>
      <c r="CZ15" s="545">
        <v>8.1840449875683976E-5</v>
      </c>
      <c r="DA15" s="545">
        <v>1.0132389755268528E-5</v>
      </c>
      <c r="DB15" s="545">
        <v>2.7802898729829072E-5</v>
      </c>
      <c r="DC15" s="545">
        <v>1.6936079311543234E-4</v>
      </c>
      <c r="DD15" s="545">
        <v>1.4970087506899009E-5</v>
      </c>
      <c r="DE15" s="545">
        <v>2.9513976326504377E-5</v>
      </c>
      <c r="DF15" s="545">
        <v>9.7282190117312247E-4</v>
      </c>
      <c r="DG15" s="545">
        <v>9.0365355878999219E-6</v>
      </c>
      <c r="DH15" s="546">
        <v>1.0190837595264226</v>
      </c>
      <c r="DI15" s="236"/>
    </row>
    <row r="16" spans="2:113" x14ac:dyDescent="0.15">
      <c r="B16" s="10" t="s">
        <v>144</v>
      </c>
      <c r="C16" s="544" t="s">
        <v>897</v>
      </c>
      <c r="D16" s="545">
        <v>6.3942428019568597E-4</v>
      </c>
      <c r="E16" s="545">
        <v>1.1002272398265712E-4</v>
      </c>
      <c r="F16" s="545">
        <v>6.3092400883650471E-4</v>
      </c>
      <c r="G16" s="545">
        <v>7.1431759264181462E-5</v>
      </c>
      <c r="H16" s="545">
        <v>7.0355004562484055E-4</v>
      </c>
      <c r="I16" s="545">
        <v>5.8268327585916685E-4</v>
      </c>
      <c r="J16" s="545">
        <v>2.6345172249787917E-4</v>
      </c>
      <c r="K16" s="545">
        <v>2.1045665273043118E-4</v>
      </c>
      <c r="L16" s="545">
        <v>7.9330492003730659E-5</v>
      </c>
      <c r="M16" s="545">
        <v>1.1865117682289597E-4</v>
      </c>
      <c r="N16" s="545">
        <v>0</v>
      </c>
      <c r="O16" s="545">
        <v>3.2079553833648658E-4</v>
      </c>
      <c r="P16" s="545">
        <v>1.0030237011639793</v>
      </c>
      <c r="Q16" s="545">
        <v>1.8432689075739516E-4</v>
      </c>
      <c r="R16" s="545">
        <v>2.5154094630795655E-4</v>
      </c>
      <c r="S16" s="545">
        <v>2.0465633374428666E-4</v>
      </c>
      <c r="T16" s="545">
        <v>1.7978587060606899E-4</v>
      </c>
      <c r="U16" s="545">
        <v>8.7248456164426764E-5</v>
      </c>
      <c r="V16" s="545">
        <v>7.8097189147796218E-4</v>
      </c>
      <c r="W16" s="545">
        <v>1.7637779264089996E-4</v>
      </c>
      <c r="X16" s="545">
        <v>0</v>
      </c>
      <c r="Y16" s="545">
        <v>1.0504455216376114E-4</v>
      </c>
      <c r="Z16" s="545">
        <v>6.7617836975991742E-5</v>
      </c>
      <c r="AA16" s="545">
        <v>1.9822927850867911E-4</v>
      </c>
      <c r="AB16" s="545">
        <v>2.6897949542798859E-4</v>
      </c>
      <c r="AC16" s="545">
        <v>1.3719135140635201E-4</v>
      </c>
      <c r="AD16" s="545">
        <v>7.1586134953866086E-6</v>
      </c>
      <c r="AE16" s="545">
        <v>2.5733785844796729E-4</v>
      </c>
      <c r="AF16" s="545">
        <v>1.4038824875095316E-4</v>
      </c>
      <c r="AG16" s="545">
        <v>2.3353968554150055E-4</v>
      </c>
      <c r="AH16" s="545">
        <v>2.0934490633078709E-4</v>
      </c>
      <c r="AI16" s="545">
        <v>3.3919083017734935E-4</v>
      </c>
      <c r="AJ16" s="545">
        <v>1.4437265536799515E-4</v>
      </c>
      <c r="AK16" s="545">
        <v>3.5981861095718131E-4</v>
      </c>
      <c r="AL16" s="545">
        <v>2.1593774453395858E-4</v>
      </c>
      <c r="AM16" s="545">
        <v>9.8776175370217267E-5</v>
      </c>
      <c r="AN16" s="545">
        <v>6.1038188475552122E-5</v>
      </c>
      <c r="AO16" s="545">
        <v>1.7665986113926121E-4</v>
      </c>
      <c r="AP16" s="545">
        <v>8.3840334818951532E-5</v>
      </c>
      <c r="AQ16" s="545">
        <v>5.6831683894639208E-5</v>
      </c>
      <c r="AR16" s="545">
        <v>8.5204790722566803E-5</v>
      </c>
      <c r="AS16" s="545">
        <v>1.1035727612058466E-4</v>
      </c>
      <c r="AT16" s="545">
        <v>1.4691366906090166E-4</v>
      </c>
      <c r="AU16" s="545">
        <v>2.0486810789700473E-4</v>
      </c>
      <c r="AV16" s="545">
        <v>9.9195038072472192E-5</v>
      </c>
      <c r="AW16" s="545">
        <v>1.1928277278538045E-4</v>
      </c>
      <c r="AX16" s="545">
        <v>1.399389806548579E-4</v>
      </c>
      <c r="AY16" s="545">
        <v>3.862984699524006E-4</v>
      </c>
      <c r="AZ16" s="545">
        <v>1.9036668006785435E-4</v>
      </c>
      <c r="BA16" s="545">
        <v>4.6884128049581365E-4</v>
      </c>
      <c r="BB16" s="545">
        <v>4.6235667132251115E-5</v>
      </c>
      <c r="BC16" s="545">
        <v>4.8751760437690249E-5</v>
      </c>
      <c r="BD16" s="545">
        <v>1.0375125471501028E-4</v>
      </c>
      <c r="BE16" s="545">
        <v>7.1531552490126989E-5</v>
      </c>
      <c r="BF16" s="545">
        <v>0</v>
      </c>
      <c r="BG16" s="545">
        <v>6.1515011901665779E-5</v>
      </c>
      <c r="BH16" s="545">
        <v>9.0269843169246526E-5</v>
      </c>
      <c r="BI16" s="545">
        <v>3.0816804205492155E-4</v>
      </c>
      <c r="BJ16" s="545">
        <v>8.5869743350890988E-5</v>
      </c>
      <c r="BK16" s="545">
        <v>3.948485055493476E-3</v>
      </c>
      <c r="BL16" s="545">
        <v>1.2340155157954089E-4</v>
      </c>
      <c r="BM16" s="545">
        <v>5.101858378143302E-4</v>
      </c>
      <c r="BN16" s="545">
        <v>2.5961369070867619E-4</v>
      </c>
      <c r="BO16" s="545">
        <v>2.7136567345584841E-4</v>
      </c>
      <c r="BP16" s="545">
        <v>2.8653328493625677E-4</v>
      </c>
      <c r="BQ16" s="545">
        <v>1.4358579228303578E-4</v>
      </c>
      <c r="BR16" s="545">
        <v>1.0126482029674711E-4</v>
      </c>
      <c r="BS16" s="545">
        <v>2.5735309756714445E-4</v>
      </c>
      <c r="BT16" s="545">
        <v>4.5283678065536471E-4</v>
      </c>
      <c r="BU16" s="545">
        <v>2.7213342551102521E-4</v>
      </c>
      <c r="BV16" s="545">
        <v>2.1764216325653415E-4</v>
      </c>
      <c r="BW16" s="545">
        <v>5.6263501323042317E-5</v>
      </c>
      <c r="BX16" s="545">
        <v>3.4257483243988723E-5</v>
      </c>
      <c r="BY16" s="545">
        <v>1.3219068455750586E-5</v>
      </c>
      <c r="BZ16" s="545">
        <v>4.0815363825097672E-4</v>
      </c>
      <c r="CA16" s="545">
        <v>1.3081227219744886E-4</v>
      </c>
      <c r="CB16" s="545">
        <v>2.2492476626344423E-4</v>
      </c>
      <c r="CC16" s="545">
        <v>4.0066656695100843E-4</v>
      </c>
      <c r="CD16" s="545">
        <v>4.4293611853988185E-4</v>
      </c>
      <c r="CE16" s="545">
        <v>2.9864056992713247E-5</v>
      </c>
      <c r="CF16" s="545">
        <v>2.5731206131574002E-4</v>
      </c>
      <c r="CG16" s="545">
        <v>5.9519811499557439E-4</v>
      </c>
      <c r="CH16" s="545">
        <v>2.050868326144731E-4</v>
      </c>
      <c r="CI16" s="545">
        <v>1.2672555346167084E-4</v>
      </c>
      <c r="CJ16" s="545">
        <v>1.0141906730670669E-4</v>
      </c>
      <c r="CK16" s="545">
        <v>8.3321874873514763E-5</v>
      </c>
      <c r="CL16" s="545">
        <v>1.5707054120752141E-4</v>
      </c>
      <c r="CM16" s="545">
        <v>1.9653414392325046E-4</v>
      </c>
      <c r="CN16" s="545">
        <v>7.0350794109224398E-4</v>
      </c>
      <c r="CO16" s="545">
        <v>4.0779197915913703E-5</v>
      </c>
      <c r="CP16" s="545">
        <v>2.1263666838130109E-4</v>
      </c>
      <c r="CQ16" s="545">
        <v>3.7707831921128787E-4</v>
      </c>
      <c r="CR16" s="545">
        <v>1.4633283420638855E-3</v>
      </c>
      <c r="CS16" s="545">
        <v>6.8097997626338704E-4</v>
      </c>
      <c r="CT16" s="545">
        <v>3.5798813645231153E-4</v>
      </c>
      <c r="CU16" s="545">
        <v>4.11614823904226E-3</v>
      </c>
      <c r="CV16" s="545">
        <v>4.2200224334298404E-4</v>
      </c>
      <c r="CW16" s="545">
        <v>9.7484037218231213E-5</v>
      </c>
      <c r="CX16" s="545">
        <v>9.6690825962668497E-5</v>
      </c>
      <c r="CY16" s="545">
        <v>2.3467839391367963E-4</v>
      </c>
      <c r="CZ16" s="545">
        <v>7.1917206852052109E-4</v>
      </c>
      <c r="DA16" s="545">
        <v>2.1202701289073757E-4</v>
      </c>
      <c r="DB16" s="545">
        <v>1.3090432126894442E-3</v>
      </c>
      <c r="DC16" s="545">
        <v>4.6686413009612999E-4</v>
      </c>
      <c r="DD16" s="545">
        <v>1.0045413390044405E-3</v>
      </c>
      <c r="DE16" s="545">
        <v>3.9962921459320917E-4</v>
      </c>
      <c r="DF16" s="545">
        <v>7.6205619357806037E-4</v>
      </c>
      <c r="DG16" s="545">
        <v>1.1497247015728459E-4</v>
      </c>
      <c r="DH16" s="546">
        <v>1.0386477636725635</v>
      </c>
      <c r="DI16" s="236"/>
    </row>
    <row r="17" spans="2:113" x14ac:dyDescent="0.15">
      <c r="B17" s="10" t="s">
        <v>150</v>
      </c>
      <c r="C17" s="544" t="s">
        <v>898</v>
      </c>
      <c r="D17" s="545">
        <v>3.797659316217639E-5</v>
      </c>
      <c r="E17" s="545">
        <v>1.3646393778045355E-4</v>
      </c>
      <c r="F17" s="545">
        <v>2.9118383577110773E-5</v>
      </c>
      <c r="G17" s="545">
        <v>1.1543889380453015E-3</v>
      </c>
      <c r="H17" s="545">
        <v>8.2190848150548855E-5</v>
      </c>
      <c r="I17" s="545">
        <v>5.9817994911276723E-5</v>
      </c>
      <c r="J17" s="545">
        <v>3.1814854521712393E-5</v>
      </c>
      <c r="K17" s="545">
        <v>7.0231739473943544E-5</v>
      </c>
      <c r="L17" s="545">
        <v>3.4013793630736779E-5</v>
      </c>
      <c r="M17" s="545">
        <v>1.7796668015063562E-4</v>
      </c>
      <c r="N17" s="545">
        <v>0</v>
      </c>
      <c r="O17" s="545">
        <v>4.9080045811283042E-5</v>
      </c>
      <c r="P17" s="545">
        <v>3.5164910585648934E-5</v>
      </c>
      <c r="Q17" s="545">
        <v>1.0056101028849713</v>
      </c>
      <c r="R17" s="545">
        <v>1.1756823330273676E-2</v>
      </c>
      <c r="S17" s="545">
        <v>1.0266318758888891E-2</v>
      </c>
      <c r="T17" s="545">
        <v>1.4575875096389927E-3</v>
      </c>
      <c r="U17" s="545">
        <v>3.1644709083467033E-4</v>
      </c>
      <c r="V17" s="545">
        <v>2.9767672199313774E-5</v>
      </c>
      <c r="W17" s="545">
        <v>1.2097565381810447E-5</v>
      </c>
      <c r="X17" s="545">
        <v>0</v>
      </c>
      <c r="Y17" s="545">
        <v>1.7259411559311054E-5</v>
      </c>
      <c r="Z17" s="545">
        <v>1.7363259549108984E-5</v>
      </c>
      <c r="AA17" s="545">
        <v>2.5748585358441301E-4</v>
      </c>
      <c r="AB17" s="545">
        <v>3.9549119684976933E-5</v>
      </c>
      <c r="AC17" s="545">
        <v>4.5179297912777315E-5</v>
      </c>
      <c r="AD17" s="545">
        <v>1.1871921593952089E-6</v>
      </c>
      <c r="AE17" s="545">
        <v>1.5710375136815519E-5</v>
      </c>
      <c r="AF17" s="545">
        <v>4.0383165462868954E-5</v>
      </c>
      <c r="AG17" s="545">
        <v>1.9612677416880418E-5</v>
      </c>
      <c r="AH17" s="545">
        <v>4.0465197415833897E-5</v>
      </c>
      <c r="AI17" s="545">
        <v>3.1209560956465854E-4</v>
      </c>
      <c r="AJ17" s="545">
        <v>1.6707033591310781E-5</v>
      </c>
      <c r="AK17" s="545">
        <v>9.3616335091507733E-4</v>
      </c>
      <c r="AL17" s="545">
        <v>7.7979186907852185E-5</v>
      </c>
      <c r="AM17" s="545">
        <v>3.1659880948432959E-5</v>
      </c>
      <c r="AN17" s="545">
        <v>9.0174501454633325E-6</v>
      </c>
      <c r="AO17" s="545">
        <v>2.2278593074738472E-5</v>
      </c>
      <c r="AP17" s="545">
        <v>1.0261717351355016E-5</v>
      </c>
      <c r="AQ17" s="545">
        <v>1.6382520899761035E-5</v>
      </c>
      <c r="AR17" s="545">
        <v>2.4586983147651734E-5</v>
      </c>
      <c r="AS17" s="545">
        <v>1.8941292942314733E-4</v>
      </c>
      <c r="AT17" s="545">
        <v>5.0582174566601596E-5</v>
      </c>
      <c r="AU17" s="545">
        <v>1.744461095185302E-5</v>
      </c>
      <c r="AV17" s="545">
        <v>1.4010079456124422E-5</v>
      </c>
      <c r="AW17" s="545">
        <v>2.2844980087904538E-5</v>
      </c>
      <c r="AX17" s="545">
        <v>1.269023062429984E-5</v>
      </c>
      <c r="AY17" s="545">
        <v>3.1030648501422416E-5</v>
      </c>
      <c r="AZ17" s="545">
        <v>2.5847280422118287E-5</v>
      </c>
      <c r="BA17" s="545">
        <v>3.6736989999120546E-5</v>
      </c>
      <c r="BB17" s="545">
        <v>5.2014636296076057E-6</v>
      </c>
      <c r="BC17" s="545">
        <v>1.0373563179590015E-5</v>
      </c>
      <c r="BD17" s="545">
        <v>1.0534540200230918E-5</v>
      </c>
      <c r="BE17" s="545">
        <v>8.9355182133978879E-6</v>
      </c>
      <c r="BF17" s="545">
        <v>0</v>
      </c>
      <c r="BG17" s="545">
        <v>5.9737802347936169E-6</v>
      </c>
      <c r="BH17" s="545">
        <v>1.8339949054533246E-5</v>
      </c>
      <c r="BI17" s="545">
        <v>5.1316876821328871E-4</v>
      </c>
      <c r="BJ17" s="545">
        <v>1.2468792684990816E-5</v>
      </c>
      <c r="BK17" s="545">
        <v>9.8662991386047811E-4</v>
      </c>
      <c r="BL17" s="545">
        <v>5.1033887159523411E-6</v>
      </c>
      <c r="BM17" s="545">
        <v>4.8179566926046238E-3</v>
      </c>
      <c r="BN17" s="545">
        <v>1.2333203040964672E-3</v>
      </c>
      <c r="BO17" s="545">
        <v>1.1896094990394011E-4</v>
      </c>
      <c r="BP17" s="545">
        <v>2.3802954777592023E-4</v>
      </c>
      <c r="BQ17" s="545">
        <v>2.8967262291357113E-5</v>
      </c>
      <c r="BR17" s="545">
        <v>5.5637094331008807E-5</v>
      </c>
      <c r="BS17" s="545">
        <v>6.3657793657580076E-5</v>
      </c>
      <c r="BT17" s="545">
        <v>2.0384782213063368E-5</v>
      </c>
      <c r="BU17" s="545">
        <v>3.8584041254161662E-5</v>
      </c>
      <c r="BV17" s="545">
        <v>2.5386763164797932E-5</v>
      </c>
      <c r="BW17" s="545">
        <v>1.1777542389675758E-5</v>
      </c>
      <c r="BX17" s="545">
        <v>2.104632394074078E-5</v>
      </c>
      <c r="BY17" s="545">
        <v>1.6781423681665395E-5</v>
      </c>
      <c r="BZ17" s="545">
        <v>4.0909270166668392E-5</v>
      </c>
      <c r="CA17" s="545">
        <v>7.8308851004351534E-6</v>
      </c>
      <c r="CB17" s="545">
        <v>3.3620269341492753E-5</v>
      </c>
      <c r="CC17" s="545">
        <v>3.2962146391881602E-5</v>
      </c>
      <c r="CD17" s="545">
        <v>4.330212147660067E-5</v>
      </c>
      <c r="CE17" s="545">
        <v>5.798172147215589E-6</v>
      </c>
      <c r="CF17" s="545">
        <v>8.9522061514979079E-5</v>
      </c>
      <c r="CG17" s="545">
        <v>7.3745856656661738E-5</v>
      </c>
      <c r="CH17" s="545">
        <v>1.0762767905777494E-5</v>
      </c>
      <c r="CI17" s="545">
        <v>2.8147589424329616E-5</v>
      </c>
      <c r="CJ17" s="545">
        <v>5.1919018484737818E-5</v>
      </c>
      <c r="CK17" s="545">
        <v>2.1355246956784542E-5</v>
      </c>
      <c r="CL17" s="545">
        <v>2.8978550240098422E-5</v>
      </c>
      <c r="CM17" s="545">
        <v>4.2842115720499746E-4</v>
      </c>
      <c r="CN17" s="545">
        <v>2.3943059697358359E-5</v>
      </c>
      <c r="CO17" s="545">
        <v>2.5716832302031432E-5</v>
      </c>
      <c r="CP17" s="545">
        <v>8.5292096094627463E-5</v>
      </c>
      <c r="CQ17" s="545">
        <v>1.0942871151127646E-5</v>
      </c>
      <c r="CR17" s="545">
        <v>5.9312259100632663E-5</v>
      </c>
      <c r="CS17" s="545">
        <v>3.1889600128309737E-5</v>
      </c>
      <c r="CT17" s="545">
        <v>2.0348835212453746E-5</v>
      </c>
      <c r="CU17" s="545">
        <v>7.9247999988465916E-5</v>
      </c>
      <c r="CV17" s="545">
        <v>1.6620690434834393E-5</v>
      </c>
      <c r="CW17" s="545">
        <v>5.8732738874399096E-5</v>
      </c>
      <c r="CX17" s="545">
        <v>6.6197683492602415E-6</v>
      </c>
      <c r="CY17" s="545">
        <v>5.5764271060707866E-5</v>
      </c>
      <c r="CZ17" s="545">
        <v>4.114763521441164E-5</v>
      </c>
      <c r="DA17" s="545">
        <v>6.3371080419448214E-5</v>
      </c>
      <c r="DB17" s="545">
        <v>3.4678117611111167E-5</v>
      </c>
      <c r="DC17" s="545">
        <v>4.7487332313247904E-5</v>
      </c>
      <c r="DD17" s="545">
        <v>7.4755990213172568E-6</v>
      </c>
      <c r="DE17" s="545">
        <v>6.0417412553140888E-5</v>
      </c>
      <c r="DF17" s="545">
        <v>6.4826310671878349E-4</v>
      </c>
      <c r="DG17" s="545">
        <v>8.6045473912376953E-6</v>
      </c>
      <c r="DH17" s="546">
        <v>1.0442496724983921</v>
      </c>
      <c r="DI17" s="236"/>
    </row>
    <row r="18" spans="2:113" x14ac:dyDescent="0.15">
      <c r="B18" s="358" t="s">
        <v>151</v>
      </c>
      <c r="C18" s="547" t="s">
        <v>899</v>
      </c>
      <c r="D18" s="548">
        <v>3.1352391699438605E-5</v>
      </c>
      <c r="E18" s="548">
        <v>2.5045521969247987E-5</v>
      </c>
      <c r="F18" s="548">
        <v>3.3948228555087387E-5</v>
      </c>
      <c r="G18" s="548">
        <v>5.6027716195550129E-5</v>
      </c>
      <c r="H18" s="548">
        <v>8.9139767025616214E-5</v>
      </c>
      <c r="I18" s="548">
        <v>3.2788871345841629E-4</v>
      </c>
      <c r="J18" s="548">
        <v>8.1102600339656754E-5</v>
      </c>
      <c r="K18" s="548">
        <v>4.1636854290323072E-5</v>
      </c>
      <c r="L18" s="548">
        <v>5.3262979962644214E-5</v>
      </c>
      <c r="M18" s="548">
        <v>2.1140396150860638E-5</v>
      </c>
      <c r="N18" s="548">
        <v>0</v>
      </c>
      <c r="O18" s="548">
        <v>1.1735423989404915E-4</v>
      </c>
      <c r="P18" s="548">
        <v>1.0614415789005877E-4</v>
      </c>
      <c r="Q18" s="548">
        <v>7.477588309142525E-5</v>
      </c>
      <c r="R18" s="548">
        <v>1.0023620991593531</v>
      </c>
      <c r="S18" s="548">
        <v>1.5698200604515126E-4</v>
      </c>
      <c r="T18" s="548">
        <v>1.234196714082235E-4</v>
      </c>
      <c r="U18" s="548">
        <v>6.0463439565849357E-5</v>
      </c>
      <c r="V18" s="548">
        <v>1.2318512281663335E-4</v>
      </c>
      <c r="W18" s="548">
        <v>1.152990963399471E-4</v>
      </c>
      <c r="X18" s="548">
        <v>0</v>
      </c>
      <c r="Y18" s="548">
        <v>7.3118323921539304E-5</v>
      </c>
      <c r="Z18" s="548">
        <v>1.0295247280865825E-4</v>
      </c>
      <c r="AA18" s="548">
        <v>1.2216460104494533E-4</v>
      </c>
      <c r="AB18" s="548">
        <v>1.9156931629942558E-4</v>
      </c>
      <c r="AC18" s="548">
        <v>9.1601194474556419E-5</v>
      </c>
      <c r="AD18" s="548">
        <v>5.0971662117134614E-6</v>
      </c>
      <c r="AE18" s="548">
        <v>1.894287646354659E-4</v>
      </c>
      <c r="AF18" s="548">
        <v>8.8424246151980274E-5</v>
      </c>
      <c r="AG18" s="548">
        <v>1.591027757485223E-4</v>
      </c>
      <c r="AH18" s="548">
        <v>3.8631697705172286E-5</v>
      </c>
      <c r="AI18" s="548">
        <v>5.1146472857441416E-5</v>
      </c>
      <c r="AJ18" s="548">
        <v>8.2239505871920006E-5</v>
      </c>
      <c r="AK18" s="548">
        <v>2.6815489807064172E-4</v>
      </c>
      <c r="AL18" s="548">
        <v>1.1852804203747276E-4</v>
      </c>
      <c r="AM18" s="548">
        <v>9.6653168535120577E-5</v>
      </c>
      <c r="AN18" s="548">
        <v>4.0935187826732703E-5</v>
      </c>
      <c r="AO18" s="548">
        <v>1.2376169937422686E-4</v>
      </c>
      <c r="AP18" s="548">
        <v>2.342232355236178E-5</v>
      </c>
      <c r="AQ18" s="548">
        <v>6.4716255597530874E-5</v>
      </c>
      <c r="AR18" s="548">
        <v>4.5260337283114995E-5</v>
      </c>
      <c r="AS18" s="548">
        <v>4.7734430561162211E-5</v>
      </c>
      <c r="AT18" s="548">
        <v>6.2420418812612956E-5</v>
      </c>
      <c r="AU18" s="548">
        <v>7.2316635801463524E-5</v>
      </c>
      <c r="AV18" s="548">
        <v>6.0959863953081666E-5</v>
      </c>
      <c r="AW18" s="548">
        <v>6.6187028627136342E-5</v>
      </c>
      <c r="AX18" s="548">
        <v>6.5417329234431195E-5</v>
      </c>
      <c r="AY18" s="548">
        <v>1.2998140438146461E-4</v>
      </c>
      <c r="AZ18" s="548">
        <v>5.5707454308619499E-5</v>
      </c>
      <c r="BA18" s="548">
        <v>7.13712524620214E-5</v>
      </c>
      <c r="BB18" s="548">
        <v>3.2057138178777809E-5</v>
      </c>
      <c r="BC18" s="548">
        <v>3.5491021306471069E-5</v>
      </c>
      <c r="BD18" s="548">
        <v>1.4073115804447579E-4</v>
      </c>
      <c r="BE18" s="548">
        <v>3.8588676485980227E-5</v>
      </c>
      <c r="BF18" s="548">
        <v>0</v>
      </c>
      <c r="BG18" s="548">
        <v>4.3757399749163291E-5</v>
      </c>
      <c r="BH18" s="548">
        <v>6.578957289390906E-5</v>
      </c>
      <c r="BI18" s="548">
        <v>2.0656771935605414E-4</v>
      </c>
      <c r="BJ18" s="548">
        <v>6.9559042991266596E-5</v>
      </c>
      <c r="BK18" s="548">
        <v>2.2641318455610853E-4</v>
      </c>
      <c r="BL18" s="548">
        <v>3.2575199329298163E-5</v>
      </c>
      <c r="BM18" s="548">
        <v>8.9751045061288513E-4</v>
      </c>
      <c r="BN18" s="548">
        <v>1.7239310001240125E-3</v>
      </c>
      <c r="BO18" s="548">
        <v>4.6887488992582937E-5</v>
      </c>
      <c r="BP18" s="548">
        <v>4.4926942387021178E-5</v>
      </c>
      <c r="BQ18" s="548">
        <v>1.94044459589796E-4</v>
      </c>
      <c r="BR18" s="548">
        <v>1.287312398933579E-4</v>
      </c>
      <c r="BS18" s="548">
        <v>5.3638521431875644E-4</v>
      </c>
      <c r="BT18" s="548">
        <v>4.0509419305883633E-4</v>
      </c>
      <c r="BU18" s="548">
        <v>7.4282516542703011E-5</v>
      </c>
      <c r="BV18" s="548">
        <v>2.8509877448254842E-4</v>
      </c>
      <c r="BW18" s="548">
        <v>9.0380095876992027E-5</v>
      </c>
      <c r="BX18" s="548">
        <v>1.8064650335807554E-4</v>
      </c>
      <c r="BY18" s="548">
        <v>4.4562711941985838E-5</v>
      </c>
      <c r="BZ18" s="548">
        <v>3.4711909261305791E-4</v>
      </c>
      <c r="CA18" s="548">
        <v>6.5691831133318735E-5</v>
      </c>
      <c r="CB18" s="548">
        <v>1.8830095111608075E-4</v>
      </c>
      <c r="CC18" s="548">
        <v>1.7476700807628523E-4</v>
      </c>
      <c r="CD18" s="548">
        <v>6.0661039262371636E-4</v>
      </c>
      <c r="CE18" s="548">
        <v>2.6596151748440447E-5</v>
      </c>
      <c r="CF18" s="548">
        <v>2.335665809889432E-4</v>
      </c>
      <c r="CG18" s="548">
        <v>1.0491478875379592E-3</v>
      </c>
      <c r="CH18" s="548">
        <v>4.909008639962072E-5</v>
      </c>
      <c r="CI18" s="548">
        <v>3.2661962658414177E-4</v>
      </c>
      <c r="CJ18" s="548">
        <v>9.4301309276384929E-5</v>
      </c>
      <c r="CK18" s="548">
        <v>1.2152570723656826E-4</v>
      </c>
      <c r="CL18" s="548">
        <v>3.0484760977570884E-4</v>
      </c>
      <c r="CM18" s="548">
        <v>1.7879185727782821E-4</v>
      </c>
      <c r="CN18" s="548">
        <v>1.4274357204676477E-4</v>
      </c>
      <c r="CO18" s="548">
        <v>1.2717665759445125E-4</v>
      </c>
      <c r="CP18" s="548">
        <v>5.9958508966913933E-4</v>
      </c>
      <c r="CQ18" s="548">
        <v>1.7454429156654811E-4</v>
      </c>
      <c r="CR18" s="548">
        <v>1.0101622170445225E-4</v>
      </c>
      <c r="CS18" s="548">
        <v>5.6441850949550201E-4</v>
      </c>
      <c r="CT18" s="548">
        <v>2.7495308128989781E-4</v>
      </c>
      <c r="CU18" s="548">
        <v>1.9087840135293477E-3</v>
      </c>
      <c r="CV18" s="548">
        <v>2.0245303910408849E-4</v>
      </c>
      <c r="CW18" s="548">
        <v>1.2061178658512951E-4</v>
      </c>
      <c r="CX18" s="548">
        <v>2.8675214613996434E-5</v>
      </c>
      <c r="CY18" s="548">
        <v>1.6650405490978336E-4</v>
      </c>
      <c r="CZ18" s="548">
        <v>2.4189650947543557E-4</v>
      </c>
      <c r="DA18" s="548">
        <v>2.282400329140818E-4</v>
      </c>
      <c r="DB18" s="548">
        <v>8.6797420594652045E-5</v>
      </c>
      <c r="DC18" s="548">
        <v>3.9099246276000962E-4</v>
      </c>
      <c r="DD18" s="548">
        <v>2.4890791051254649E-5</v>
      </c>
      <c r="DE18" s="548">
        <v>2.0070442627651429E-4</v>
      </c>
      <c r="DF18" s="548">
        <v>3.6666110619143339E-5</v>
      </c>
      <c r="DG18" s="548">
        <v>4.7255228771415346E-5</v>
      </c>
      <c r="DH18" s="549">
        <v>1.0215891685252341</v>
      </c>
      <c r="DI18" s="236"/>
    </row>
    <row r="19" spans="2:113" x14ac:dyDescent="0.15">
      <c r="B19" s="10" t="s">
        <v>153</v>
      </c>
      <c r="C19" s="544" t="s">
        <v>900</v>
      </c>
      <c r="D19" s="545">
        <v>1.4292680152343026E-3</v>
      </c>
      <c r="E19" s="545">
        <v>3.0088817229021809E-4</v>
      </c>
      <c r="F19" s="545">
        <v>1.3968450542243282E-3</v>
      </c>
      <c r="G19" s="545">
        <v>5.8067260235960313E-4</v>
      </c>
      <c r="H19" s="545">
        <v>3.7640295851170086E-4</v>
      </c>
      <c r="I19" s="545">
        <v>3.7359016614668623E-4</v>
      </c>
      <c r="J19" s="545">
        <v>2.9661587967584624E-4</v>
      </c>
      <c r="K19" s="545">
        <v>4.6693362529463367E-4</v>
      </c>
      <c r="L19" s="545">
        <v>9.2871617560690912E-4</v>
      </c>
      <c r="M19" s="545">
        <v>3.1284767948475269E-4</v>
      </c>
      <c r="N19" s="545">
        <v>0</v>
      </c>
      <c r="O19" s="545">
        <v>3.5526715247268573E-3</v>
      </c>
      <c r="P19" s="545">
        <v>1.1360511020489139E-3</v>
      </c>
      <c r="Q19" s="545">
        <v>1.5916782364359247E-3</v>
      </c>
      <c r="R19" s="545">
        <v>2.268083668347627E-3</v>
      </c>
      <c r="S19" s="545">
        <v>1.1691257187665747</v>
      </c>
      <c r="T19" s="545">
        <v>0.14522333628524134</v>
      </c>
      <c r="U19" s="545">
        <v>3.5138762378262599E-2</v>
      </c>
      <c r="V19" s="545">
        <v>4.6562985114140579E-4</v>
      </c>
      <c r="W19" s="545">
        <v>2.7572220132916097E-4</v>
      </c>
      <c r="X19" s="545">
        <v>0</v>
      </c>
      <c r="Y19" s="545">
        <v>1.8653458838203163E-4</v>
      </c>
      <c r="Z19" s="545">
        <v>3.2521024934405103E-4</v>
      </c>
      <c r="AA19" s="545">
        <v>2.7508325095132419E-2</v>
      </c>
      <c r="AB19" s="545">
        <v>3.4124581882689353E-3</v>
      </c>
      <c r="AC19" s="545">
        <v>4.5985997523242353E-4</v>
      </c>
      <c r="AD19" s="545">
        <v>2.1646301124815535E-5</v>
      </c>
      <c r="AE19" s="545">
        <v>2.4026097981402945E-4</v>
      </c>
      <c r="AF19" s="545">
        <v>9.5431102273333616E-4</v>
      </c>
      <c r="AG19" s="545">
        <v>1.0652477794195819E-3</v>
      </c>
      <c r="AH19" s="545">
        <v>3.1779299391571629E-4</v>
      </c>
      <c r="AI19" s="545">
        <v>1.1335261585579208E-2</v>
      </c>
      <c r="AJ19" s="545">
        <v>2.7984540558416632E-4</v>
      </c>
      <c r="AK19" s="545">
        <v>5.8933853765025038E-3</v>
      </c>
      <c r="AL19" s="545">
        <v>5.7925798634433836E-4</v>
      </c>
      <c r="AM19" s="545">
        <v>2.8526163442735481E-4</v>
      </c>
      <c r="AN19" s="545">
        <v>1.6007401513649954E-4</v>
      </c>
      <c r="AO19" s="545">
        <v>2.3121298809747914E-4</v>
      </c>
      <c r="AP19" s="545">
        <v>3.6233650221911736E-4</v>
      </c>
      <c r="AQ19" s="545">
        <v>2.1498231889533872E-4</v>
      </c>
      <c r="AR19" s="545">
        <v>2.29542778807717E-4</v>
      </c>
      <c r="AS19" s="545">
        <v>2.6871515932808669E-4</v>
      </c>
      <c r="AT19" s="545">
        <v>5.8352360191990527E-4</v>
      </c>
      <c r="AU19" s="545">
        <v>3.7619591350736075E-4</v>
      </c>
      <c r="AV19" s="545">
        <v>3.575405763160139E-4</v>
      </c>
      <c r="AW19" s="545">
        <v>4.5311728790531597E-4</v>
      </c>
      <c r="AX19" s="545">
        <v>5.7729375412797371E-4</v>
      </c>
      <c r="AY19" s="545">
        <v>1.29483458656834E-3</v>
      </c>
      <c r="AZ19" s="545">
        <v>1.4795031360987684E-3</v>
      </c>
      <c r="BA19" s="545">
        <v>1.2934571273583145E-3</v>
      </c>
      <c r="BB19" s="545">
        <v>1.3670791106504325E-4</v>
      </c>
      <c r="BC19" s="545">
        <v>2.7290251353363033E-4</v>
      </c>
      <c r="BD19" s="545">
        <v>4.773403751799395E-4</v>
      </c>
      <c r="BE19" s="545">
        <v>4.6635924250514385E-4</v>
      </c>
      <c r="BF19" s="545">
        <v>0</v>
      </c>
      <c r="BG19" s="545">
        <v>1.44664584934762E-4</v>
      </c>
      <c r="BH19" s="545">
        <v>4.0389896000704183E-4</v>
      </c>
      <c r="BI19" s="545">
        <v>2.7485165988987495E-4</v>
      </c>
      <c r="BJ19" s="545">
        <v>2.9039996564025791E-4</v>
      </c>
      <c r="BK19" s="545">
        <v>1.0115576814008766E-2</v>
      </c>
      <c r="BL19" s="545">
        <v>2.331556085334226E-4</v>
      </c>
      <c r="BM19" s="545">
        <v>3.0428181239948991E-3</v>
      </c>
      <c r="BN19" s="545">
        <v>2.5730155389159797E-3</v>
      </c>
      <c r="BO19" s="545">
        <v>5.3091635657110878E-4</v>
      </c>
      <c r="BP19" s="545">
        <v>2.4976179481577877E-4</v>
      </c>
      <c r="BQ19" s="545">
        <v>5.631602721052918E-4</v>
      </c>
      <c r="BR19" s="545">
        <v>3.241616866406675E-4</v>
      </c>
      <c r="BS19" s="545">
        <v>8.7391775321024677E-4</v>
      </c>
      <c r="BT19" s="545">
        <v>7.6542292265850448E-4</v>
      </c>
      <c r="BU19" s="545">
        <v>4.3355781422170953E-4</v>
      </c>
      <c r="BV19" s="545">
        <v>1.1394091363307463E-3</v>
      </c>
      <c r="BW19" s="545">
        <v>3.7656094316320846E-4</v>
      </c>
      <c r="BX19" s="545">
        <v>2.7960807621214243E-4</v>
      </c>
      <c r="BY19" s="545">
        <v>1.1954418618143243E-4</v>
      </c>
      <c r="BZ19" s="545">
        <v>9.4478228994283897E-4</v>
      </c>
      <c r="CA19" s="545">
        <v>4.6602557382909748E-4</v>
      </c>
      <c r="CB19" s="545">
        <v>5.1456068489867635E-4</v>
      </c>
      <c r="CC19" s="545">
        <v>4.6698792251906681E-4</v>
      </c>
      <c r="CD19" s="545">
        <v>1.2637914621997925E-3</v>
      </c>
      <c r="CE19" s="545">
        <v>4.229788327250216E-4</v>
      </c>
      <c r="CF19" s="545">
        <v>2.8537927286062573E-3</v>
      </c>
      <c r="CG19" s="545">
        <v>1.940729110876145E-3</v>
      </c>
      <c r="CH19" s="545">
        <v>4.9917701877091934E-4</v>
      </c>
      <c r="CI19" s="545">
        <v>1.0654823761949012E-3</v>
      </c>
      <c r="CJ19" s="545">
        <v>3.2607985570111396E-3</v>
      </c>
      <c r="CK19" s="545">
        <v>1.7902209948367684E-3</v>
      </c>
      <c r="CL19" s="545">
        <v>1.2459955170135884E-3</v>
      </c>
      <c r="CM19" s="545">
        <v>4.7201826848165387E-2</v>
      </c>
      <c r="CN19" s="545">
        <v>8.8076679907581209E-4</v>
      </c>
      <c r="CO19" s="545">
        <v>1.4049144493136997E-3</v>
      </c>
      <c r="CP19" s="545">
        <v>5.9920361023943873E-3</v>
      </c>
      <c r="CQ19" s="545">
        <v>3.8008314703830175E-4</v>
      </c>
      <c r="CR19" s="545">
        <v>3.7300218705453581E-3</v>
      </c>
      <c r="CS19" s="545">
        <v>1.5689761198878485E-3</v>
      </c>
      <c r="CT19" s="545">
        <v>1.1026074786596814E-3</v>
      </c>
      <c r="CU19" s="545">
        <v>3.7221178754300176E-3</v>
      </c>
      <c r="CV19" s="545">
        <v>5.1264257656853272E-4</v>
      </c>
      <c r="CW19" s="545">
        <v>5.0827297721038152E-3</v>
      </c>
      <c r="CX19" s="545">
        <v>2.6801514418014653E-4</v>
      </c>
      <c r="CY19" s="545">
        <v>3.1145997548070632E-3</v>
      </c>
      <c r="CZ19" s="545">
        <v>8.9836360916807634E-4</v>
      </c>
      <c r="DA19" s="545">
        <v>4.4478281598832418E-4</v>
      </c>
      <c r="DB19" s="545">
        <v>1.0698533139604114E-3</v>
      </c>
      <c r="DC19" s="545">
        <v>1.0026877916789086E-3</v>
      </c>
      <c r="DD19" s="545">
        <v>4.1338530694153035E-4</v>
      </c>
      <c r="DE19" s="545">
        <v>5.4154540107743357E-4</v>
      </c>
      <c r="DF19" s="545">
        <v>7.0137770933513463E-2</v>
      </c>
      <c r="DG19" s="545">
        <v>3.9837248174356244E-4</v>
      </c>
      <c r="DH19" s="546">
        <v>1.6166785581530152</v>
      </c>
      <c r="DI19" s="236"/>
    </row>
    <row r="20" spans="2:113" x14ac:dyDescent="0.15">
      <c r="B20" s="10" t="s">
        <v>154</v>
      </c>
      <c r="C20" s="544" t="s">
        <v>901</v>
      </c>
      <c r="D20" s="545">
        <v>8.5386097777376026E-3</v>
      </c>
      <c r="E20" s="545">
        <v>1.1379970047973632E-3</v>
      </c>
      <c r="F20" s="545">
        <v>7.4988079694614865E-3</v>
      </c>
      <c r="G20" s="545">
        <v>9.8467673517472977E-4</v>
      </c>
      <c r="H20" s="545">
        <v>3.5728675426349423E-4</v>
      </c>
      <c r="I20" s="545">
        <v>1.3013846754364805E-4</v>
      </c>
      <c r="J20" s="545">
        <v>1.5810306091273036E-4</v>
      </c>
      <c r="K20" s="545">
        <v>1.489144096142379E-3</v>
      </c>
      <c r="L20" s="545">
        <v>4.0025304659121047E-3</v>
      </c>
      <c r="M20" s="545">
        <v>1.215565689760002E-3</v>
      </c>
      <c r="N20" s="545">
        <v>0</v>
      </c>
      <c r="O20" s="545">
        <v>7.7391819112144697E-4</v>
      </c>
      <c r="P20" s="545">
        <v>5.4593662295880098E-4</v>
      </c>
      <c r="Q20" s="545">
        <v>3.3075109085451597E-4</v>
      </c>
      <c r="R20" s="545">
        <v>1.5595432368128086E-3</v>
      </c>
      <c r="S20" s="545">
        <v>3.9131899683097712E-4</v>
      </c>
      <c r="T20" s="545">
        <v>1.0004590632074615</v>
      </c>
      <c r="U20" s="545">
        <v>2.5577303618055198E-4</v>
      </c>
      <c r="V20" s="545">
        <v>5.6516763197932856E-4</v>
      </c>
      <c r="W20" s="545">
        <v>2.5750696150456153E-4</v>
      </c>
      <c r="X20" s="545">
        <v>0</v>
      </c>
      <c r="Y20" s="545">
        <v>3.6505859517827112E-4</v>
      </c>
      <c r="Z20" s="545">
        <v>6.7154588388722357E-4</v>
      </c>
      <c r="AA20" s="545">
        <v>1.0380487192049974E-3</v>
      </c>
      <c r="AB20" s="545">
        <v>5.1900632157414004E-3</v>
      </c>
      <c r="AC20" s="545">
        <v>7.351910289737604E-4</v>
      </c>
      <c r="AD20" s="545">
        <v>7.6874033845220771E-6</v>
      </c>
      <c r="AE20" s="545">
        <v>1.2188137030398503E-4</v>
      </c>
      <c r="AF20" s="545">
        <v>5.9770303624444396E-4</v>
      </c>
      <c r="AG20" s="545">
        <v>4.9598531995040016E-4</v>
      </c>
      <c r="AH20" s="545">
        <v>3.4365539643191258E-4</v>
      </c>
      <c r="AI20" s="545">
        <v>3.5142379284227327E-3</v>
      </c>
      <c r="AJ20" s="545">
        <v>1.3754367049909617E-4</v>
      </c>
      <c r="AK20" s="545">
        <v>2.7850597580747309E-3</v>
      </c>
      <c r="AL20" s="545">
        <v>2.3127340421314382E-4</v>
      </c>
      <c r="AM20" s="545">
        <v>6.3150500998576247E-5</v>
      </c>
      <c r="AN20" s="545">
        <v>4.2276215520093159E-5</v>
      </c>
      <c r="AO20" s="545">
        <v>1.071665249945553E-4</v>
      </c>
      <c r="AP20" s="545">
        <v>7.978233645861716E-4</v>
      </c>
      <c r="AQ20" s="545">
        <v>5.8866759132606211E-5</v>
      </c>
      <c r="AR20" s="545">
        <v>1.3623078272368869E-4</v>
      </c>
      <c r="AS20" s="545">
        <v>1.435521051552685E-4</v>
      </c>
      <c r="AT20" s="545">
        <v>7.6301592414593569E-4</v>
      </c>
      <c r="AU20" s="545">
        <v>1.8814258894793559E-4</v>
      </c>
      <c r="AV20" s="545">
        <v>1.8388678081939077E-4</v>
      </c>
      <c r="AW20" s="545">
        <v>8.5502395124351202E-4</v>
      </c>
      <c r="AX20" s="545">
        <v>1.692880337901827E-4</v>
      </c>
      <c r="AY20" s="545">
        <v>3.1714691654077224E-4</v>
      </c>
      <c r="AZ20" s="545">
        <v>3.4016187985308455E-4</v>
      </c>
      <c r="BA20" s="545">
        <v>1.0050667213442385E-3</v>
      </c>
      <c r="BB20" s="545">
        <v>8.6739383644630249E-5</v>
      </c>
      <c r="BC20" s="545">
        <v>1.7310550766455078E-4</v>
      </c>
      <c r="BD20" s="545">
        <v>1.5276637793736666E-4</v>
      </c>
      <c r="BE20" s="545">
        <v>2.2860812205457474E-4</v>
      </c>
      <c r="BF20" s="545">
        <v>0</v>
      </c>
      <c r="BG20" s="545">
        <v>3.9194864379305855E-5</v>
      </c>
      <c r="BH20" s="545">
        <v>1.2197069370049569E-4</v>
      </c>
      <c r="BI20" s="545">
        <v>9.110272678324136E-5</v>
      </c>
      <c r="BJ20" s="545">
        <v>1.1272545695054177E-4</v>
      </c>
      <c r="BK20" s="545">
        <v>1.5546966045625916E-3</v>
      </c>
      <c r="BL20" s="545">
        <v>1.8581700865061962E-4</v>
      </c>
      <c r="BM20" s="545">
        <v>1.4081513539332939E-4</v>
      </c>
      <c r="BN20" s="545">
        <v>2.9180294010841594E-4</v>
      </c>
      <c r="BO20" s="545">
        <v>2.3503760660930882E-4</v>
      </c>
      <c r="BP20" s="545">
        <v>9.4929725005263573E-5</v>
      </c>
      <c r="BQ20" s="545">
        <v>9.6627020930939174E-5</v>
      </c>
      <c r="BR20" s="545">
        <v>6.033373343590874E-5</v>
      </c>
      <c r="BS20" s="545">
        <v>1.9893024291393752E-4</v>
      </c>
      <c r="BT20" s="545">
        <v>4.6293374265454871E-4</v>
      </c>
      <c r="BU20" s="545">
        <v>8.001242616148147E-4</v>
      </c>
      <c r="BV20" s="545">
        <v>5.4879962221652569E-4</v>
      </c>
      <c r="BW20" s="545">
        <v>1.4558100326064036E-4</v>
      </c>
      <c r="BX20" s="545">
        <v>8.401405538551517E-5</v>
      </c>
      <c r="BY20" s="545">
        <v>2.8286484669045837E-5</v>
      </c>
      <c r="BZ20" s="545">
        <v>5.2409324668626104E-4</v>
      </c>
      <c r="CA20" s="545">
        <v>2.5144870073988759E-4</v>
      </c>
      <c r="CB20" s="545">
        <v>2.9694726750632491E-4</v>
      </c>
      <c r="CC20" s="545">
        <v>3.8387094518822095E-4</v>
      </c>
      <c r="CD20" s="545">
        <v>7.6814502952464708E-4</v>
      </c>
      <c r="CE20" s="545">
        <v>1.3344354129454924E-4</v>
      </c>
      <c r="CF20" s="545">
        <v>5.9000603329129205E-4</v>
      </c>
      <c r="CG20" s="545">
        <v>1.1458036609887929E-3</v>
      </c>
      <c r="CH20" s="545">
        <v>3.2358029219396354E-4</v>
      </c>
      <c r="CI20" s="545">
        <v>3.5830604158138842E-4</v>
      </c>
      <c r="CJ20" s="545">
        <v>2.3036134546267724E-4</v>
      </c>
      <c r="CK20" s="545">
        <v>1.6437109156927971E-4</v>
      </c>
      <c r="CL20" s="545">
        <v>2.8829863555330159E-4</v>
      </c>
      <c r="CM20" s="545">
        <v>2.9310719598873324E-4</v>
      </c>
      <c r="CN20" s="545">
        <v>2.7923244704362545E-4</v>
      </c>
      <c r="CO20" s="545">
        <v>2.9350466985405296E-4</v>
      </c>
      <c r="CP20" s="545">
        <v>9.6881393312912758E-4</v>
      </c>
      <c r="CQ20" s="545">
        <v>3.9523385231586235E-4</v>
      </c>
      <c r="CR20" s="545">
        <v>1.3783933885070929E-3</v>
      </c>
      <c r="CS20" s="545">
        <v>1.4080651522630297E-3</v>
      </c>
      <c r="CT20" s="545">
        <v>1.4805946039061508E-3</v>
      </c>
      <c r="CU20" s="545">
        <v>1.0343099472145548E-3</v>
      </c>
      <c r="CV20" s="545">
        <v>1.6907858818996418E-4</v>
      </c>
      <c r="CW20" s="545">
        <v>3.0062829730923707E-4</v>
      </c>
      <c r="CX20" s="545">
        <v>1.0001541282056843E-4</v>
      </c>
      <c r="CY20" s="545">
        <v>3.0621101512748859E-4</v>
      </c>
      <c r="CZ20" s="545">
        <v>7.4928838728232727E-4</v>
      </c>
      <c r="DA20" s="545">
        <v>9.8467163855078593E-4</v>
      </c>
      <c r="DB20" s="545">
        <v>4.8953729766436295E-4</v>
      </c>
      <c r="DC20" s="545">
        <v>2.9875689201778533E-4</v>
      </c>
      <c r="DD20" s="545">
        <v>2.7971014235829791E-4</v>
      </c>
      <c r="DE20" s="545">
        <v>4.6490332162661875E-4</v>
      </c>
      <c r="DF20" s="545">
        <v>5.8388600550754975E-2</v>
      </c>
      <c r="DG20" s="545">
        <v>1.3189277380240211E-4</v>
      </c>
      <c r="DH20" s="546">
        <v>1.1336457404375504</v>
      </c>
      <c r="DI20" s="236"/>
    </row>
    <row r="21" spans="2:113" x14ac:dyDescent="0.15">
      <c r="B21" s="10" t="s">
        <v>155</v>
      </c>
      <c r="C21" s="544" t="s">
        <v>902</v>
      </c>
      <c r="D21" s="545">
        <v>1.9188560802027425E-4</v>
      </c>
      <c r="E21" s="545">
        <v>1.9146184485534633E-4</v>
      </c>
      <c r="F21" s="545">
        <v>2.6219593179842299E-4</v>
      </c>
      <c r="G21" s="545">
        <v>2.4083737015231685E-4</v>
      </c>
      <c r="H21" s="545">
        <v>6.1559530730488502E-4</v>
      </c>
      <c r="I21" s="545">
        <v>9.4562529774947564E-4</v>
      </c>
      <c r="J21" s="545">
        <v>5.341668172771678E-4</v>
      </c>
      <c r="K21" s="545">
        <v>1.5310867086130585E-3</v>
      </c>
      <c r="L21" s="545">
        <v>8.8673216819209479E-4</v>
      </c>
      <c r="M21" s="545">
        <v>2.207863176591479E-4</v>
      </c>
      <c r="N21" s="545">
        <v>0</v>
      </c>
      <c r="O21" s="545">
        <v>3.8408194657524027E-4</v>
      </c>
      <c r="P21" s="545">
        <v>5.3238580340510874E-4</v>
      </c>
      <c r="Q21" s="545">
        <v>4.2954611867542007E-4</v>
      </c>
      <c r="R21" s="545">
        <v>4.4871141981074386E-4</v>
      </c>
      <c r="S21" s="545">
        <v>3.7374301958060369E-4</v>
      </c>
      <c r="T21" s="545">
        <v>1.0889267241179683E-3</v>
      </c>
      <c r="U21" s="545">
        <v>1.0091303557000741</v>
      </c>
      <c r="V21" s="545">
        <v>4.895071685274945E-4</v>
      </c>
      <c r="W21" s="545">
        <v>4.3162770861233593E-4</v>
      </c>
      <c r="X21" s="545">
        <v>0</v>
      </c>
      <c r="Y21" s="545">
        <v>2.3207624787950439E-4</v>
      </c>
      <c r="Z21" s="545">
        <v>1.8851974953163538E-4</v>
      </c>
      <c r="AA21" s="545">
        <v>7.8643498802564017E-4</v>
      </c>
      <c r="AB21" s="545">
        <v>2.1297212211052094E-3</v>
      </c>
      <c r="AC21" s="545">
        <v>1.2146018142626853E-3</v>
      </c>
      <c r="AD21" s="545">
        <v>3.3772959574767675E-5</v>
      </c>
      <c r="AE21" s="545">
        <v>5.6750668381363035E-4</v>
      </c>
      <c r="AF21" s="545">
        <v>4.4884027641579172E-4</v>
      </c>
      <c r="AG21" s="545">
        <v>3.6520188340322422E-4</v>
      </c>
      <c r="AH21" s="545">
        <v>3.2694774000169595E-4</v>
      </c>
      <c r="AI21" s="545">
        <v>1.6854918934953564E-3</v>
      </c>
      <c r="AJ21" s="545">
        <v>3.3169732706762119E-4</v>
      </c>
      <c r="AK21" s="545">
        <v>5.8337178406639076E-4</v>
      </c>
      <c r="AL21" s="545">
        <v>3.4329958974249961E-4</v>
      </c>
      <c r="AM21" s="545">
        <v>3.8510378441531133E-4</v>
      </c>
      <c r="AN21" s="545">
        <v>1.6328716157058601E-4</v>
      </c>
      <c r="AO21" s="545">
        <v>8.6138904239256857E-4</v>
      </c>
      <c r="AP21" s="545">
        <v>2.7395722405052463E-4</v>
      </c>
      <c r="AQ21" s="545">
        <v>3.5277877525638273E-4</v>
      </c>
      <c r="AR21" s="545">
        <v>3.1568346335164127E-4</v>
      </c>
      <c r="AS21" s="545">
        <v>2.4411026906620114E-4</v>
      </c>
      <c r="AT21" s="545">
        <v>9.1482449999095061E-4</v>
      </c>
      <c r="AU21" s="545">
        <v>5.1026182074141897E-4</v>
      </c>
      <c r="AV21" s="545">
        <v>5.658351260782907E-4</v>
      </c>
      <c r="AW21" s="545">
        <v>4.5750190338168594E-4</v>
      </c>
      <c r="AX21" s="545">
        <v>5.9696937005059751E-4</v>
      </c>
      <c r="AY21" s="545">
        <v>3.0337763467750046E-4</v>
      </c>
      <c r="AZ21" s="545">
        <v>3.3556323529196271E-4</v>
      </c>
      <c r="BA21" s="545">
        <v>2.2855989489736551E-3</v>
      </c>
      <c r="BB21" s="545">
        <v>1.0673633905798042E-4</v>
      </c>
      <c r="BC21" s="545">
        <v>2.1229316252551991E-4</v>
      </c>
      <c r="BD21" s="545">
        <v>2.6855589872234781E-3</v>
      </c>
      <c r="BE21" s="545">
        <v>2.4099913546320729E-4</v>
      </c>
      <c r="BF21" s="545">
        <v>0</v>
      </c>
      <c r="BG21" s="545">
        <v>2.6385342489012285E-4</v>
      </c>
      <c r="BH21" s="545">
        <v>2.6089798441057449E-4</v>
      </c>
      <c r="BI21" s="545">
        <v>4.8124170276952425E-4</v>
      </c>
      <c r="BJ21" s="545">
        <v>9.6536290699222882E-4</v>
      </c>
      <c r="BK21" s="545">
        <v>1.1484681657635088E-3</v>
      </c>
      <c r="BL21" s="545">
        <v>5.8948773156210351E-4</v>
      </c>
      <c r="BM21" s="545">
        <v>4.8271531861820998E-4</v>
      </c>
      <c r="BN21" s="545">
        <v>5.803744048134751E-4</v>
      </c>
      <c r="BO21" s="545">
        <v>4.9764283854072174E-4</v>
      </c>
      <c r="BP21" s="545">
        <v>3.9087787345335362E-4</v>
      </c>
      <c r="BQ21" s="545">
        <v>1.095061932503513E-3</v>
      </c>
      <c r="BR21" s="545">
        <v>1.4201816005145168E-3</v>
      </c>
      <c r="BS21" s="545">
        <v>1.8882283472763739E-3</v>
      </c>
      <c r="BT21" s="545">
        <v>2.3451300457507499E-3</v>
      </c>
      <c r="BU21" s="545">
        <v>1.0141544366612364E-3</v>
      </c>
      <c r="BV21" s="545">
        <v>5.8488110889137971E-3</v>
      </c>
      <c r="BW21" s="545">
        <v>7.7500754651382961E-4</v>
      </c>
      <c r="BX21" s="545">
        <v>5.0923984506032508E-4</v>
      </c>
      <c r="BY21" s="545">
        <v>2.535983251804962E-4</v>
      </c>
      <c r="BZ21" s="545">
        <v>2.1614853270418124E-3</v>
      </c>
      <c r="CA21" s="545">
        <v>7.0034731109115222E-4</v>
      </c>
      <c r="CB21" s="545">
        <v>8.4457030753832814E-4</v>
      </c>
      <c r="CC21" s="545">
        <v>8.2656277162513172E-4</v>
      </c>
      <c r="CD21" s="545">
        <v>2.1613607889320414E-3</v>
      </c>
      <c r="CE21" s="545">
        <v>2.3650823669602546E-4</v>
      </c>
      <c r="CF21" s="545">
        <v>7.1863077751946087E-4</v>
      </c>
      <c r="CG21" s="545">
        <v>3.49442225930528E-3</v>
      </c>
      <c r="CH21" s="545">
        <v>2.0936521305306814E-3</v>
      </c>
      <c r="CI21" s="545">
        <v>3.3913551779464609E-3</v>
      </c>
      <c r="CJ21" s="545">
        <v>2.6738208899848639E-3</v>
      </c>
      <c r="CK21" s="545">
        <v>1.2152117130152409E-3</v>
      </c>
      <c r="CL21" s="545">
        <v>3.5053642736838559E-3</v>
      </c>
      <c r="CM21" s="545">
        <v>3.2401260352236415E-2</v>
      </c>
      <c r="CN21" s="545">
        <v>2.771348432602213E-3</v>
      </c>
      <c r="CO21" s="545">
        <v>8.4808723189423816E-4</v>
      </c>
      <c r="CP21" s="545">
        <v>1.3007774999193974E-2</v>
      </c>
      <c r="CQ21" s="545">
        <v>8.5988719923325938E-4</v>
      </c>
      <c r="CR21" s="545">
        <v>3.3478645047487978E-3</v>
      </c>
      <c r="CS21" s="545">
        <v>1.916015428294451E-3</v>
      </c>
      <c r="CT21" s="545">
        <v>6.0397990981208931E-4</v>
      </c>
      <c r="CU21" s="545">
        <v>1.8654061605799112E-2</v>
      </c>
      <c r="CV21" s="545">
        <v>6.4239839373201929E-4</v>
      </c>
      <c r="CW21" s="545">
        <v>1.0693614797042162E-2</v>
      </c>
      <c r="CX21" s="545">
        <v>4.0591415506152813E-4</v>
      </c>
      <c r="CY21" s="545">
        <v>1.6241401820331468E-3</v>
      </c>
      <c r="CZ21" s="545">
        <v>9.1493412101840261E-4</v>
      </c>
      <c r="DA21" s="545">
        <v>6.0878921022262727E-4</v>
      </c>
      <c r="DB21" s="545">
        <v>9.8767410944142469E-4</v>
      </c>
      <c r="DC21" s="545">
        <v>2.1859479413061655E-3</v>
      </c>
      <c r="DD21" s="545">
        <v>2.5454564859368886E-4</v>
      </c>
      <c r="DE21" s="545">
        <v>9.7199997100120086E-4</v>
      </c>
      <c r="DF21" s="545">
        <v>3.0086695971018058E-4</v>
      </c>
      <c r="DG21" s="545">
        <v>5.5240591465279671E-4</v>
      </c>
      <c r="DH21" s="546">
        <v>1.1793657115756755</v>
      </c>
      <c r="DI21" s="236"/>
    </row>
    <row r="22" spans="2:113" x14ac:dyDescent="0.15">
      <c r="B22" s="10" t="s">
        <v>156</v>
      </c>
      <c r="C22" s="544" t="s">
        <v>903</v>
      </c>
      <c r="D22" s="545">
        <v>1.8043518057004398E-3</v>
      </c>
      <c r="E22" s="545">
        <v>8.1432418118571493E-5</v>
      </c>
      <c r="F22" s="545">
        <v>7.42128161648678E-5</v>
      </c>
      <c r="G22" s="545">
        <v>5.2293850126283728E-6</v>
      </c>
      <c r="H22" s="545">
        <v>5.6132166729630064E-6</v>
      </c>
      <c r="I22" s="545">
        <v>6.460117711560643E-7</v>
      </c>
      <c r="J22" s="545">
        <v>3.1693787115007675E-7</v>
      </c>
      <c r="K22" s="545">
        <v>8.0347414835834136E-5</v>
      </c>
      <c r="L22" s="545">
        <v>1.599915020843201E-5</v>
      </c>
      <c r="M22" s="545">
        <v>2.2997243554303119E-4</v>
      </c>
      <c r="N22" s="545">
        <v>0</v>
      </c>
      <c r="O22" s="545">
        <v>1.7533437796561363E-5</v>
      </c>
      <c r="P22" s="545">
        <v>1.1570337754683016E-6</v>
      </c>
      <c r="Q22" s="545">
        <v>1.4628077572394387E-6</v>
      </c>
      <c r="R22" s="545">
        <v>4.7048030757494946E-7</v>
      </c>
      <c r="S22" s="545">
        <v>1.2329517008868317E-5</v>
      </c>
      <c r="T22" s="545">
        <v>1.8404536330321843E-6</v>
      </c>
      <c r="U22" s="545">
        <v>7.5350287035679209E-7</v>
      </c>
      <c r="V22" s="545">
        <v>1.0087052489840886</v>
      </c>
      <c r="W22" s="545">
        <v>1.9101050268853788E-4</v>
      </c>
      <c r="X22" s="545">
        <v>0</v>
      </c>
      <c r="Y22" s="545">
        <v>3.7207723779632078E-4</v>
      </c>
      <c r="Z22" s="545">
        <v>1.292414410834512E-5</v>
      </c>
      <c r="AA22" s="545">
        <v>3.0802538258338584E-5</v>
      </c>
      <c r="AB22" s="545">
        <v>6.1331213130013352E-5</v>
      </c>
      <c r="AC22" s="545">
        <v>7.7775843260226071E-5</v>
      </c>
      <c r="AD22" s="545">
        <v>3.6376213653402843E-8</v>
      </c>
      <c r="AE22" s="545">
        <v>1.8474548903576115E-6</v>
      </c>
      <c r="AF22" s="545">
        <v>2.336462610185444E-6</v>
      </c>
      <c r="AG22" s="545">
        <v>8.7649703494803265E-5</v>
      </c>
      <c r="AH22" s="545">
        <v>1.150298340255317E-5</v>
      </c>
      <c r="AI22" s="545">
        <v>2.8498356965283763E-6</v>
      </c>
      <c r="AJ22" s="545">
        <v>5.5567063175339124E-7</v>
      </c>
      <c r="AK22" s="545">
        <v>1.2647662865761413E-6</v>
      </c>
      <c r="AL22" s="545">
        <v>4.2533461000330092E-6</v>
      </c>
      <c r="AM22" s="545">
        <v>-1.0757580109981584E-4</v>
      </c>
      <c r="AN22" s="545">
        <v>2.0413356286181045E-5</v>
      </c>
      <c r="AO22" s="545">
        <v>3.602855838312447E-7</v>
      </c>
      <c r="AP22" s="545">
        <v>8.1885707311495321E-7</v>
      </c>
      <c r="AQ22" s="545">
        <v>7.6514842732465524E-7</v>
      </c>
      <c r="AR22" s="545">
        <v>1.1660350082944887E-6</v>
      </c>
      <c r="AS22" s="545">
        <v>4.8602796631243477E-7</v>
      </c>
      <c r="AT22" s="545">
        <v>5.7273093828988266E-7</v>
      </c>
      <c r="AU22" s="545">
        <v>4.4435299475811607E-7</v>
      </c>
      <c r="AV22" s="545">
        <v>6.0837142631157797E-7</v>
      </c>
      <c r="AW22" s="545">
        <v>2.8330768741281881E-7</v>
      </c>
      <c r="AX22" s="545">
        <v>5.8327276068413757E-7</v>
      </c>
      <c r="AY22" s="545">
        <v>6.0737024027423183E-7</v>
      </c>
      <c r="AZ22" s="545">
        <v>3.1202492273718656E-7</v>
      </c>
      <c r="BA22" s="545">
        <v>4.9267367428517626E-7</v>
      </c>
      <c r="BB22" s="545">
        <v>8.2251790734169705E-8</v>
      </c>
      <c r="BC22" s="545">
        <v>3.2572851122860993E-6</v>
      </c>
      <c r="BD22" s="545">
        <v>3.3234503939005601E-7</v>
      </c>
      <c r="BE22" s="545">
        <v>1.7541047389900726E-7</v>
      </c>
      <c r="BF22" s="545">
        <v>0</v>
      </c>
      <c r="BG22" s="545">
        <v>3.1685373068034778E-7</v>
      </c>
      <c r="BH22" s="545">
        <v>3.6377734334862991E-7</v>
      </c>
      <c r="BI22" s="545">
        <v>3.1768798795088743E-7</v>
      </c>
      <c r="BJ22" s="545">
        <v>3.0657707102400999E-7</v>
      </c>
      <c r="BK22" s="545">
        <v>5.9924676669502304E-6</v>
      </c>
      <c r="BL22" s="545">
        <v>1.4791048326021099E-7</v>
      </c>
      <c r="BM22" s="545">
        <v>1.0304795673842754E-6</v>
      </c>
      <c r="BN22" s="545">
        <v>5.6417187296527109E-7</v>
      </c>
      <c r="BO22" s="545">
        <v>1.2698839169825452E-5</v>
      </c>
      <c r="BP22" s="545">
        <v>9.020449469186093E-6</v>
      </c>
      <c r="BQ22" s="545">
        <v>3.8415728702611511E-6</v>
      </c>
      <c r="BR22" s="545">
        <v>3.9055352401880846E-6</v>
      </c>
      <c r="BS22" s="545">
        <v>1.0765921245247604E-6</v>
      </c>
      <c r="BT22" s="545">
        <v>1.1701238836366996E-6</v>
      </c>
      <c r="BU22" s="545">
        <v>1.9295481540850712E-7</v>
      </c>
      <c r="BV22" s="545">
        <v>2.2482649110979367E-7</v>
      </c>
      <c r="BW22" s="545">
        <v>4.9459121643784414E-7</v>
      </c>
      <c r="BX22" s="545">
        <v>2.1171690104339257E-7</v>
      </c>
      <c r="BY22" s="545">
        <v>4.1638084716957392E-8</v>
      </c>
      <c r="BZ22" s="545">
        <v>1.0242760220896268E-6</v>
      </c>
      <c r="CA22" s="545">
        <v>1.8519036261200809E-7</v>
      </c>
      <c r="CB22" s="545">
        <v>5.8824590161708626E-7</v>
      </c>
      <c r="CC22" s="545">
        <v>5.3872531205392471E-7</v>
      </c>
      <c r="CD22" s="545">
        <v>2.0786345612041652E-6</v>
      </c>
      <c r="CE22" s="545">
        <v>8.5179395359392455E-8</v>
      </c>
      <c r="CF22" s="545">
        <v>6.9502415758043227E-7</v>
      </c>
      <c r="CG22" s="545">
        <v>3.7781594544960299E-6</v>
      </c>
      <c r="CH22" s="545">
        <v>1.1890501052056483E-7</v>
      </c>
      <c r="CI22" s="545">
        <v>3.2084591326782352E-7</v>
      </c>
      <c r="CJ22" s="545">
        <v>2.2704896498192764E-7</v>
      </c>
      <c r="CK22" s="545">
        <v>9.7709652949117161E-8</v>
      </c>
      <c r="CL22" s="545">
        <v>3.6223990504237845E-7</v>
      </c>
      <c r="CM22" s="545">
        <v>8.8138945523597821E-7</v>
      </c>
      <c r="CN22" s="545">
        <v>3.69158127249436E-7</v>
      </c>
      <c r="CO22" s="545">
        <v>2.5524002045060245E-6</v>
      </c>
      <c r="CP22" s="545">
        <v>2.026823942721864E-6</v>
      </c>
      <c r="CQ22" s="545">
        <v>1.1016826487938616E-6</v>
      </c>
      <c r="CR22" s="545">
        <v>1.4949193679362013E-6</v>
      </c>
      <c r="CS22" s="545">
        <v>2.6709714375631142E-6</v>
      </c>
      <c r="CT22" s="545">
        <v>4.735843599700746E-6</v>
      </c>
      <c r="CU22" s="545">
        <v>4.3053014962688097E-6</v>
      </c>
      <c r="CV22" s="545">
        <v>2.6828228693583921E-7</v>
      </c>
      <c r="CW22" s="545">
        <v>3.0324856297332073E-7</v>
      </c>
      <c r="CX22" s="545">
        <v>2.9833060416240488E-7</v>
      </c>
      <c r="CY22" s="545">
        <v>2.2541625714554561E-7</v>
      </c>
      <c r="CZ22" s="545">
        <v>2.2630009716151622E-5</v>
      </c>
      <c r="DA22" s="545">
        <v>2.3251049610419608E-5</v>
      </c>
      <c r="DB22" s="545">
        <v>8.0509103477434758E-7</v>
      </c>
      <c r="DC22" s="545">
        <v>2.1893096329488659E-6</v>
      </c>
      <c r="DD22" s="545">
        <v>5.1214516495758997E-6</v>
      </c>
      <c r="DE22" s="545">
        <v>2.8011797665160435E-5</v>
      </c>
      <c r="DF22" s="545">
        <v>1.0720350401864653E-6</v>
      </c>
      <c r="DG22" s="545">
        <v>2.2020148471490323E-5</v>
      </c>
      <c r="DH22" s="546">
        <v>1.0119996748054265</v>
      </c>
      <c r="DI22" s="236"/>
    </row>
    <row r="23" spans="2:113" x14ac:dyDescent="0.15">
      <c r="B23" s="358" t="s">
        <v>158</v>
      </c>
      <c r="C23" s="547" t="s">
        <v>904</v>
      </c>
      <c r="D23" s="548">
        <v>5.3342232551237484E-4</v>
      </c>
      <c r="E23" s="548">
        <v>1.6389068822864395E-4</v>
      </c>
      <c r="F23" s="548">
        <v>5.1193409157210699E-5</v>
      </c>
      <c r="G23" s="548">
        <v>3.4702659858617339E-5</v>
      </c>
      <c r="H23" s="548">
        <v>4.8169368961465319E-4</v>
      </c>
      <c r="I23" s="548">
        <v>1.3533649828273108E-4</v>
      </c>
      <c r="J23" s="548">
        <v>7.637683135820434E-5</v>
      </c>
      <c r="K23" s="548">
        <v>7.1262629445895023E-4</v>
      </c>
      <c r="L23" s="548">
        <v>8.2028109313385194E-4</v>
      </c>
      <c r="M23" s="548">
        <v>3.8497738353891753E-4</v>
      </c>
      <c r="N23" s="548">
        <v>0</v>
      </c>
      <c r="O23" s="548">
        <v>1.1127581142950976E-3</v>
      </c>
      <c r="P23" s="548">
        <v>3.4418716219011174E-4</v>
      </c>
      <c r="Q23" s="548">
        <v>1.1329143855880177E-4</v>
      </c>
      <c r="R23" s="548">
        <v>1.5051816659467941E-4</v>
      </c>
      <c r="S23" s="548">
        <v>6.1006011233019682E-3</v>
      </c>
      <c r="T23" s="548">
        <v>1.0102379668869618E-3</v>
      </c>
      <c r="U23" s="548">
        <v>2.5836101682885475E-4</v>
      </c>
      <c r="V23" s="548">
        <v>1.4819659025253678E-2</v>
      </c>
      <c r="W23" s="548">
        <v>1.04352827592308</v>
      </c>
      <c r="X23" s="548">
        <v>0</v>
      </c>
      <c r="Y23" s="548">
        <v>1.6652642589904235E-2</v>
      </c>
      <c r="Z23" s="548">
        <v>6.9107249857617162E-3</v>
      </c>
      <c r="AA23" s="548">
        <v>1.561952364590608E-2</v>
      </c>
      <c r="AB23" s="548">
        <v>1.0801742927646452E-2</v>
      </c>
      <c r="AC23" s="548">
        <v>2.5181962652588007E-2</v>
      </c>
      <c r="AD23" s="548">
        <v>5.6153039644191744E-6</v>
      </c>
      <c r="AE23" s="548">
        <v>6.3602749626029962E-4</v>
      </c>
      <c r="AF23" s="548">
        <v>1.3065643582928063E-3</v>
      </c>
      <c r="AG23" s="548">
        <v>1.682763190476471E-2</v>
      </c>
      <c r="AH23" s="548">
        <v>1.8070984749134565E-3</v>
      </c>
      <c r="AI23" s="548">
        <v>1.2302641236287E-2</v>
      </c>
      <c r="AJ23" s="548">
        <v>3.7825317343340858E-4</v>
      </c>
      <c r="AK23" s="548">
        <v>3.8167104328263239E-3</v>
      </c>
      <c r="AL23" s="548">
        <v>3.0183255930419354E-4</v>
      </c>
      <c r="AM23" s="548">
        <v>2.4275835841078152E-3</v>
      </c>
      <c r="AN23" s="548">
        <v>1.5265719137015953E-3</v>
      </c>
      <c r="AO23" s="548">
        <v>5.8828544677351805E-4</v>
      </c>
      <c r="AP23" s="548">
        <v>3.1466632071118321E-4</v>
      </c>
      <c r="AQ23" s="548">
        <v>4.6218522172415563E-4</v>
      </c>
      <c r="AR23" s="548">
        <v>2.5750004846160053E-4</v>
      </c>
      <c r="AS23" s="548">
        <v>1.0345515308581561E-3</v>
      </c>
      <c r="AT23" s="548">
        <v>3.457498102016206E-4</v>
      </c>
      <c r="AU23" s="548">
        <v>3.8928447409275452E-4</v>
      </c>
      <c r="AV23" s="548">
        <v>3.3377700991658372E-4</v>
      </c>
      <c r="AW23" s="548">
        <v>1.7787074393189303E-4</v>
      </c>
      <c r="AX23" s="548">
        <v>1.2089721190776418E-3</v>
      </c>
      <c r="AY23" s="548">
        <v>7.8621471764638115E-4</v>
      </c>
      <c r="AZ23" s="548">
        <v>2.6032882622175935E-4</v>
      </c>
      <c r="BA23" s="548">
        <v>2.6194081703472758E-4</v>
      </c>
      <c r="BB23" s="548">
        <v>8.60735932978139E-5</v>
      </c>
      <c r="BC23" s="548">
        <v>6.0018858713670685E-4</v>
      </c>
      <c r="BD23" s="548">
        <v>1.0976805459311713E-3</v>
      </c>
      <c r="BE23" s="548">
        <v>2.5413916175974591E-4</v>
      </c>
      <c r="BF23" s="548">
        <v>0</v>
      </c>
      <c r="BG23" s="548">
        <v>7.069805457734707E-5</v>
      </c>
      <c r="BH23" s="548">
        <v>1.3605864154469773E-4</v>
      </c>
      <c r="BI23" s="548">
        <v>6.6550201597503913E-5</v>
      </c>
      <c r="BJ23" s="548">
        <v>2.0499044371826526E-4</v>
      </c>
      <c r="BK23" s="548">
        <v>1.4230552063940792E-3</v>
      </c>
      <c r="BL23" s="548">
        <v>1.1637457286430971E-4</v>
      </c>
      <c r="BM23" s="548">
        <v>1.3361373658968997E-4</v>
      </c>
      <c r="BN23" s="548">
        <v>2.2627195425563266E-4</v>
      </c>
      <c r="BO23" s="548">
        <v>3.1093868129105073E-4</v>
      </c>
      <c r="BP23" s="548">
        <v>2.6792786857417938E-4</v>
      </c>
      <c r="BQ23" s="548">
        <v>9.6479936199073325E-5</v>
      </c>
      <c r="BR23" s="548">
        <v>8.4897226193566926E-5</v>
      </c>
      <c r="BS23" s="548">
        <v>2.8730462056144519E-3</v>
      </c>
      <c r="BT23" s="548">
        <v>3.3587232773735556E-3</v>
      </c>
      <c r="BU23" s="548">
        <v>3.2162944720008868E-5</v>
      </c>
      <c r="BV23" s="548">
        <v>4.7735001173241723E-5</v>
      </c>
      <c r="BW23" s="548">
        <v>2.3661096917156984E-5</v>
      </c>
      <c r="BX23" s="548">
        <v>1.2755596720379825E-5</v>
      </c>
      <c r="BY23" s="548">
        <v>5.5336220271509779E-6</v>
      </c>
      <c r="BZ23" s="548">
        <v>2.1456721053928858E-3</v>
      </c>
      <c r="CA23" s="548">
        <v>2.8123146908650685E-5</v>
      </c>
      <c r="CB23" s="548">
        <v>9.6324323421807898E-5</v>
      </c>
      <c r="CC23" s="548">
        <v>5.2825611572309718E-5</v>
      </c>
      <c r="CD23" s="548">
        <v>9.3006716698722217E-5</v>
      </c>
      <c r="CE23" s="548">
        <v>3.6819223421689929E-5</v>
      </c>
      <c r="CF23" s="548">
        <v>3.0458184623553651E-4</v>
      </c>
      <c r="CG23" s="548">
        <v>1.4426878645086338E-4</v>
      </c>
      <c r="CH23" s="548">
        <v>1.8312843409747167E-5</v>
      </c>
      <c r="CI23" s="548">
        <v>1.0699150051100587E-4</v>
      </c>
      <c r="CJ23" s="548">
        <v>5.189741497167819E-5</v>
      </c>
      <c r="CK23" s="548">
        <v>2.5730937924572528E-5</v>
      </c>
      <c r="CL23" s="548">
        <v>6.7569914595574368E-5</v>
      </c>
      <c r="CM23" s="548">
        <v>3.4557551474192225E-4</v>
      </c>
      <c r="CN23" s="548">
        <v>1.7916024666096952E-4</v>
      </c>
      <c r="CO23" s="548">
        <v>7.0390648071286829E-5</v>
      </c>
      <c r="CP23" s="548">
        <v>3.9255869274860238E-3</v>
      </c>
      <c r="CQ23" s="548">
        <v>1.9921472557445712E-4</v>
      </c>
      <c r="CR23" s="548">
        <v>4.2895314336752009E-3</v>
      </c>
      <c r="CS23" s="548">
        <v>1.6873067765043321E-4</v>
      </c>
      <c r="CT23" s="548">
        <v>1.6851408451262862E-4</v>
      </c>
      <c r="CU23" s="548">
        <v>7.1918735714483908E-5</v>
      </c>
      <c r="CV23" s="548">
        <v>3.0952020627189712E-5</v>
      </c>
      <c r="CW23" s="548">
        <v>1.1399286831061116E-4</v>
      </c>
      <c r="CX23" s="548">
        <v>1.4219927808249626E-4</v>
      </c>
      <c r="CY23" s="548">
        <v>4.3683017602881041E-5</v>
      </c>
      <c r="CZ23" s="548">
        <v>3.033299343236643E-4</v>
      </c>
      <c r="DA23" s="548">
        <v>2.4195617250053359E-4</v>
      </c>
      <c r="DB23" s="548">
        <v>7.3901506002491298E-4</v>
      </c>
      <c r="DC23" s="548">
        <v>9.8462570936144574E-5</v>
      </c>
      <c r="DD23" s="548">
        <v>1.3935858293662531E-3</v>
      </c>
      <c r="DE23" s="548">
        <v>1.3095553483256364E-4</v>
      </c>
      <c r="DF23" s="548">
        <v>4.5855846072368872E-4</v>
      </c>
      <c r="DG23" s="548">
        <v>2.7456572283130111E-4</v>
      </c>
      <c r="DH23" s="549">
        <v>1.2218484051286831</v>
      </c>
      <c r="DI23" s="236"/>
    </row>
    <row r="24" spans="2:113" x14ac:dyDescent="0.15">
      <c r="B24" s="10" t="s">
        <v>160</v>
      </c>
      <c r="C24" s="544" t="s">
        <v>905</v>
      </c>
      <c r="D24" s="545">
        <v>0</v>
      </c>
      <c r="E24" s="545">
        <v>0</v>
      </c>
      <c r="F24" s="545">
        <v>0</v>
      </c>
      <c r="G24" s="545">
        <v>0</v>
      </c>
      <c r="H24" s="545">
        <v>0</v>
      </c>
      <c r="I24" s="545">
        <v>0</v>
      </c>
      <c r="J24" s="545">
        <v>0</v>
      </c>
      <c r="K24" s="545">
        <v>0</v>
      </c>
      <c r="L24" s="545">
        <v>0</v>
      </c>
      <c r="M24" s="545">
        <v>0</v>
      </c>
      <c r="N24" s="545">
        <v>0</v>
      </c>
      <c r="O24" s="545">
        <v>0</v>
      </c>
      <c r="P24" s="545">
        <v>0</v>
      </c>
      <c r="Q24" s="545">
        <v>0</v>
      </c>
      <c r="R24" s="545">
        <v>0</v>
      </c>
      <c r="S24" s="545">
        <v>0</v>
      </c>
      <c r="T24" s="545">
        <v>0</v>
      </c>
      <c r="U24" s="545">
        <v>0</v>
      </c>
      <c r="V24" s="545">
        <v>0</v>
      </c>
      <c r="W24" s="545">
        <v>0</v>
      </c>
      <c r="X24" s="545">
        <v>1</v>
      </c>
      <c r="Y24" s="545">
        <v>0</v>
      </c>
      <c r="Z24" s="545">
        <v>0</v>
      </c>
      <c r="AA24" s="545">
        <v>0</v>
      </c>
      <c r="AB24" s="545">
        <v>0</v>
      </c>
      <c r="AC24" s="545">
        <v>0</v>
      </c>
      <c r="AD24" s="545">
        <v>0</v>
      </c>
      <c r="AE24" s="545">
        <v>0</v>
      </c>
      <c r="AF24" s="545">
        <v>0</v>
      </c>
      <c r="AG24" s="545">
        <v>0</v>
      </c>
      <c r="AH24" s="545">
        <v>0</v>
      </c>
      <c r="AI24" s="545">
        <v>0</v>
      </c>
      <c r="AJ24" s="545">
        <v>0</v>
      </c>
      <c r="AK24" s="545">
        <v>0</v>
      </c>
      <c r="AL24" s="545">
        <v>0</v>
      </c>
      <c r="AM24" s="545">
        <v>0</v>
      </c>
      <c r="AN24" s="545">
        <v>0</v>
      </c>
      <c r="AO24" s="545">
        <v>0</v>
      </c>
      <c r="AP24" s="545">
        <v>0</v>
      </c>
      <c r="AQ24" s="545">
        <v>0</v>
      </c>
      <c r="AR24" s="545">
        <v>0</v>
      </c>
      <c r="AS24" s="545">
        <v>0</v>
      </c>
      <c r="AT24" s="545">
        <v>0</v>
      </c>
      <c r="AU24" s="545">
        <v>0</v>
      </c>
      <c r="AV24" s="545">
        <v>0</v>
      </c>
      <c r="AW24" s="545">
        <v>0</v>
      </c>
      <c r="AX24" s="545">
        <v>0</v>
      </c>
      <c r="AY24" s="545">
        <v>0</v>
      </c>
      <c r="AZ24" s="545">
        <v>0</v>
      </c>
      <c r="BA24" s="545">
        <v>0</v>
      </c>
      <c r="BB24" s="545">
        <v>0</v>
      </c>
      <c r="BC24" s="545">
        <v>0</v>
      </c>
      <c r="BD24" s="545">
        <v>0</v>
      </c>
      <c r="BE24" s="545">
        <v>0</v>
      </c>
      <c r="BF24" s="545">
        <v>0</v>
      </c>
      <c r="BG24" s="545">
        <v>0</v>
      </c>
      <c r="BH24" s="545">
        <v>0</v>
      </c>
      <c r="BI24" s="545">
        <v>0</v>
      </c>
      <c r="BJ24" s="545">
        <v>0</v>
      </c>
      <c r="BK24" s="545">
        <v>0</v>
      </c>
      <c r="BL24" s="545">
        <v>0</v>
      </c>
      <c r="BM24" s="545">
        <v>0</v>
      </c>
      <c r="BN24" s="545">
        <v>0</v>
      </c>
      <c r="BO24" s="545">
        <v>0</v>
      </c>
      <c r="BP24" s="545">
        <v>0</v>
      </c>
      <c r="BQ24" s="545">
        <v>0</v>
      </c>
      <c r="BR24" s="545">
        <v>0</v>
      </c>
      <c r="BS24" s="545">
        <v>0</v>
      </c>
      <c r="BT24" s="545">
        <v>0</v>
      </c>
      <c r="BU24" s="545">
        <v>0</v>
      </c>
      <c r="BV24" s="545">
        <v>0</v>
      </c>
      <c r="BW24" s="545">
        <v>0</v>
      </c>
      <c r="BX24" s="545">
        <v>0</v>
      </c>
      <c r="BY24" s="545">
        <v>0</v>
      </c>
      <c r="BZ24" s="545">
        <v>0</v>
      </c>
      <c r="CA24" s="545">
        <v>0</v>
      </c>
      <c r="CB24" s="545">
        <v>0</v>
      </c>
      <c r="CC24" s="545">
        <v>0</v>
      </c>
      <c r="CD24" s="545">
        <v>0</v>
      </c>
      <c r="CE24" s="545">
        <v>0</v>
      </c>
      <c r="CF24" s="545">
        <v>0</v>
      </c>
      <c r="CG24" s="545">
        <v>0</v>
      </c>
      <c r="CH24" s="545">
        <v>0</v>
      </c>
      <c r="CI24" s="545">
        <v>0</v>
      </c>
      <c r="CJ24" s="545">
        <v>0</v>
      </c>
      <c r="CK24" s="545">
        <v>0</v>
      </c>
      <c r="CL24" s="545">
        <v>0</v>
      </c>
      <c r="CM24" s="545">
        <v>0</v>
      </c>
      <c r="CN24" s="545">
        <v>0</v>
      </c>
      <c r="CO24" s="545">
        <v>0</v>
      </c>
      <c r="CP24" s="545">
        <v>0</v>
      </c>
      <c r="CQ24" s="545">
        <v>0</v>
      </c>
      <c r="CR24" s="545">
        <v>0</v>
      </c>
      <c r="CS24" s="545">
        <v>0</v>
      </c>
      <c r="CT24" s="545">
        <v>0</v>
      </c>
      <c r="CU24" s="545">
        <v>0</v>
      </c>
      <c r="CV24" s="545">
        <v>0</v>
      </c>
      <c r="CW24" s="545">
        <v>0</v>
      </c>
      <c r="CX24" s="545">
        <v>0</v>
      </c>
      <c r="CY24" s="545">
        <v>0</v>
      </c>
      <c r="CZ24" s="545">
        <v>0</v>
      </c>
      <c r="DA24" s="545">
        <v>0</v>
      </c>
      <c r="DB24" s="545">
        <v>0</v>
      </c>
      <c r="DC24" s="545">
        <v>0</v>
      </c>
      <c r="DD24" s="545">
        <v>0</v>
      </c>
      <c r="DE24" s="545">
        <v>0</v>
      </c>
      <c r="DF24" s="545">
        <v>0</v>
      </c>
      <c r="DG24" s="545">
        <v>0</v>
      </c>
      <c r="DH24" s="546">
        <v>1</v>
      </c>
      <c r="DI24" s="236"/>
    </row>
    <row r="25" spans="2:113" x14ac:dyDescent="0.15">
      <c r="B25" s="10" t="s">
        <v>162</v>
      </c>
      <c r="C25" s="4" t="s">
        <v>906</v>
      </c>
      <c r="D25" s="545">
        <v>1.0700251213463809E-4</v>
      </c>
      <c r="E25" s="545">
        <v>3.4984177815771407E-5</v>
      </c>
      <c r="F25" s="545">
        <v>3.2467484817946368E-5</v>
      </c>
      <c r="G25" s="545">
        <v>1.681631310225546E-5</v>
      </c>
      <c r="H25" s="545">
        <v>3.6887075276716014E-5</v>
      </c>
      <c r="I25" s="545">
        <v>2.5059373551422591E-5</v>
      </c>
      <c r="J25" s="545">
        <v>3.5516472685726278E-5</v>
      </c>
      <c r="K25" s="545">
        <v>2.1660043619238574E-4</v>
      </c>
      <c r="L25" s="545">
        <v>5.9193184306992699E-4</v>
      </c>
      <c r="M25" s="545">
        <v>1.8565794267933689E-4</v>
      </c>
      <c r="N25" s="545">
        <v>0</v>
      </c>
      <c r="O25" s="545">
        <v>1.6526756534483607E-3</v>
      </c>
      <c r="P25" s="545">
        <v>2.3913673655055672E-4</v>
      </c>
      <c r="Q25" s="545">
        <v>1.6688762091942593E-4</v>
      </c>
      <c r="R25" s="545">
        <v>3.5689827710028952E-4</v>
      </c>
      <c r="S25" s="545">
        <v>8.7548904729091524E-4</v>
      </c>
      <c r="T25" s="545">
        <v>2.5655398088207724E-4</v>
      </c>
      <c r="U25" s="545">
        <v>1.5277105970322596E-4</v>
      </c>
      <c r="V25" s="545">
        <v>1.0148286916053758E-3</v>
      </c>
      <c r="W25" s="545">
        <v>8.0125327402571329E-4</v>
      </c>
      <c r="X25" s="545">
        <v>0</v>
      </c>
      <c r="Y25" s="545">
        <v>1.0381236740216551</v>
      </c>
      <c r="Z25" s="545">
        <v>6.0667272257938498E-2</v>
      </c>
      <c r="AA25" s="545">
        <v>1.9569912386603865E-2</v>
      </c>
      <c r="AB25" s="545">
        <v>1.0573613382960955E-2</v>
      </c>
      <c r="AC25" s="545">
        <v>2.7127586857945033E-2</v>
      </c>
      <c r="AD25" s="545">
        <v>2.6136894570151108E-5</v>
      </c>
      <c r="AE25" s="545">
        <v>1.5423913380652424E-3</v>
      </c>
      <c r="AF25" s="545">
        <v>5.6437827356239966E-3</v>
      </c>
      <c r="AG25" s="545">
        <v>2.0428364160067578E-2</v>
      </c>
      <c r="AH25" s="545">
        <v>1.899957681428293E-3</v>
      </c>
      <c r="AI25" s="545">
        <v>3.7326883788204191E-4</v>
      </c>
      <c r="AJ25" s="545">
        <v>4.5412951204128381E-5</v>
      </c>
      <c r="AK25" s="545">
        <v>6.9056184020918509E-5</v>
      </c>
      <c r="AL25" s="545">
        <v>2.1802526157699089E-4</v>
      </c>
      <c r="AM25" s="545">
        <v>4.8385173559031288E-5</v>
      </c>
      <c r="AN25" s="545">
        <v>1.324513448672735E-5</v>
      </c>
      <c r="AO25" s="545">
        <v>3.9258163200810358E-5</v>
      </c>
      <c r="AP25" s="545">
        <v>4.5354843574332336E-6</v>
      </c>
      <c r="AQ25" s="545">
        <v>1.2940516049320005E-4</v>
      </c>
      <c r="AR25" s="545">
        <v>8.0946708553061405E-5</v>
      </c>
      <c r="AS25" s="545">
        <v>2.9451765229781328E-5</v>
      </c>
      <c r="AT25" s="545">
        <v>1.0802030996515901E-4</v>
      </c>
      <c r="AU25" s="545">
        <v>7.1171047889847619E-5</v>
      </c>
      <c r="AV25" s="545">
        <v>3.9036258341759772E-5</v>
      </c>
      <c r="AW25" s="545">
        <v>1.4995879398474766E-4</v>
      </c>
      <c r="AX25" s="545">
        <v>3.2450959074303674E-4</v>
      </c>
      <c r="AY25" s="545">
        <v>1.7146081955461535E-4</v>
      </c>
      <c r="AZ25" s="545">
        <v>1.4070751154596049E-4</v>
      </c>
      <c r="BA25" s="545">
        <v>5.0586810447413738E-4</v>
      </c>
      <c r="BB25" s="545">
        <v>7.4036299907626491E-5</v>
      </c>
      <c r="BC25" s="545">
        <v>1.080341572622516E-4</v>
      </c>
      <c r="BD25" s="545">
        <v>9.1845803957310093E-5</v>
      </c>
      <c r="BE25" s="545">
        <v>6.5020272629588553E-5</v>
      </c>
      <c r="BF25" s="545">
        <v>0</v>
      </c>
      <c r="BG25" s="545">
        <v>6.9973878970573127E-5</v>
      </c>
      <c r="BH25" s="545">
        <v>1.6471448330207392E-4</v>
      </c>
      <c r="BI25" s="545">
        <v>1.8681286709498174E-4</v>
      </c>
      <c r="BJ25" s="545">
        <v>4.8859794271404142E-5</v>
      </c>
      <c r="BK25" s="545">
        <v>1.0383593300503371E-3</v>
      </c>
      <c r="BL25" s="545">
        <v>7.0990026329588518E-6</v>
      </c>
      <c r="BM25" s="545">
        <v>5.0086020508036534E-5</v>
      </c>
      <c r="BN25" s="545">
        <v>7.6324322948493058E-5</v>
      </c>
      <c r="BO25" s="545">
        <v>4.86628450550096E-5</v>
      </c>
      <c r="BP25" s="545">
        <v>3.6127950223125955E-5</v>
      </c>
      <c r="BQ25" s="545">
        <v>2.8491301594949659E-5</v>
      </c>
      <c r="BR25" s="545">
        <v>1.5342929052264204E-5</v>
      </c>
      <c r="BS25" s="545">
        <v>8.1938480028763809E-5</v>
      </c>
      <c r="BT25" s="545">
        <v>5.4498811194060206E-5</v>
      </c>
      <c r="BU25" s="545">
        <v>6.6131773891699907E-6</v>
      </c>
      <c r="BV25" s="545">
        <v>8.9321349731313199E-6</v>
      </c>
      <c r="BW25" s="545">
        <v>3.9658459125622104E-6</v>
      </c>
      <c r="BX25" s="545">
        <v>5.1256436832477045E-6</v>
      </c>
      <c r="BY25" s="545">
        <v>2.0361253983692935E-6</v>
      </c>
      <c r="BZ25" s="545">
        <v>4.2510620928486509E-5</v>
      </c>
      <c r="CA25" s="545">
        <v>8.5939342676805163E-6</v>
      </c>
      <c r="CB25" s="545">
        <v>3.3022282410603939E-5</v>
      </c>
      <c r="CC25" s="545">
        <v>8.297732117024484E-6</v>
      </c>
      <c r="CD25" s="545">
        <v>1.5581863224482362E-5</v>
      </c>
      <c r="CE25" s="545">
        <v>2.6788722537340454E-6</v>
      </c>
      <c r="CF25" s="545">
        <v>1.5335734029766746E-5</v>
      </c>
      <c r="CG25" s="545">
        <v>2.1990410906936147E-5</v>
      </c>
      <c r="CH25" s="545">
        <v>3.8437197085245413E-6</v>
      </c>
      <c r="CI25" s="545">
        <v>8.5788013541051536E-6</v>
      </c>
      <c r="CJ25" s="545">
        <v>1.0365694123012777E-5</v>
      </c>
      <c r="CK25" s="545">
        <v>1.0971082365327546E-5</v>
      </c>
      <c r="CL25" s="545">
        <v>8.1075073685083167E-6</v>
      </c>
      <c r="CM25" s="545">
        <v>8.6603282743576759E-5</v>
      </c>
      <c r="CN25" s="545">
        <v>1.2681178265504445E-5</v>
      </c>
      <c r="CO25" s="545">
        <v>9.5474314323024424E-5</v>
      </c>
      <c r="CP25" s="545">
        <v>1.2524961662426554E-3</v>
      </c>
      <c r="CQ25" s="545">
        <v>9.7739359653544462E-5</v>
      </c>
      <c r="CR25" s="545">
        <v>2.1822284659446094E-4</v>
      </c>
      <c r="CS25" s="545">
        <v>2.1335238974483416E-5</v>
      </c>
      <c r="CT25" s="545">
        <v>2.4740928953711487E-5</v>
      </c>
      <c r="CU25" s="545">
        <v>3.748216997630553E-5</v>
      </c>
      <c r="CV25" s="545">
        <v>1.5916769678010868E-5</v>
      </c>
      <c r="CW25" s="545">
        <v>2.3210319918286073E-5</v>
      </c>
      <c r="CX25" s="545">
        <v>8.1245527531401346E-5</v>
      </c>
      <c r="CY25" s="545">
        <v>1.3452210716979783E-5</v>
      </c>
      <c r="CZ25" s="545">
        <v>3.5502832014125266E-5</v>
      </c>
      <c r="DA25" s="545">
        <v>3.8972797154609831E-5</v>
      </c>
      <c r="DB25" s="545">
        <v>1.5183267503933752E-4</v>
      </c>
      <c r="DC25" s="545">
        <v>1.8796265254532221E-5</v>
      </c>
      <c r="DD25" s="545">
        <v>1.7167150279934226E-4</v>
      </c>
      <c r="DE25" s="545">
        <v>3.6806267023762225E-5</v>
      </c>
      <c r="DF25" s="545">
        <v>1.6126940899724738E-4</v>
      </c>
      <c r="DG25" s="545">
        <v>3.3986912670456174E-5</v>
      </c>
      <c r="DH25" s="546">
        <v>1.200056051658398</v>
      </c>
      <c r="DI25" s="236"/>
    </row>
    <row r="26" spans="2:113" x14ac:dyDescent="0.15">
      <c r="B26" s="10" t="s">
        <v>164</v>
      </c>
      <c r="C26" s="544" t="s">
        <v>907</v>
      </c>
      <c r="D26" s="545">
        <v>7.47133865409039E-5</v>
      </c>
      <c r="E26" s="545">
        <v>1.0783865036222791E-5</v>
      </c>
      <c r="F26" s="545">
        <v>2.0019616867371548E-5</v>
      </c>
      <c r="G26" s="545">
        <v>2.001103607065335E-5</v>
      </c>
      <c r="H26" s="545">
        <v>3.8215707840911562E-5</v>
      </c>
      <c r="I26" s="545">
        <v>1.1091175572936814E-5</v>
      </c>
      <c r="J26" s="545">
        <v>6.3224428334477989E-6</v>
      </c>
      <c r="K26" s="545">
        <v>2.1887886054721665E-5</v>
      </c>
      <c r="L26" s="545">
        <v>7.9165589319859614E-5</v>
      </c>
      <c r="M26" s="545">
        <v>1.1320189448471225E-5</v>
      </c>
      <c r="N26" s="545">
        <v>0</v>
      </c>
      <c r="O26" s="545">
        <v>3.9883876096278112E-4</v>
      </c>
      <c r="P26" s="545">
        <v>4.4822345812832077E-5</v>
      </c>
      <c r="Q26" s="545">
        <v>1.9222605641342134E-4</v>
      </c>
      <c r="R26" s="545">
        <v>1.5802561320856149E-4</v>
      </c>
      <c r="S26" s="545">
        <v>3.6207155828502243E-5</v>
      </c>
      <c r="T26" s="545">
        <v>7.1322583247789047E-5</v>
      </c>
      <c r="U26" s="545">
        <v>1.0874664823670245E-4</v>
      </c>
      <c r="V26" s="545">
        <v>4.0715771156186433E-5</v>
      </c>
      <c r="W26" s="545">
        <v>2.1124973430705481E-5</v>
      </c>
      <c r="X26" s="545">
        <v>0</v>
      </c>
      <c r="Y26" s="545">
        <v>1.6799554707899361E-5</v>
      </c>
      <c r="Z26" s="545">
        <v>1.0000114340602313</v>
      </c>
      <c r="AA26" s="545">
        <v>2.5455906596354339E-3</v>
      </c>
      <c r="AB26" s="545">
        <v>2.0378488920424459E-4</v>
      </c>
      <c r="AC26" s="545">
        <v>3.6926750474747618E-3</v>
      </c>
      <c r="AD26" s="545">
        <v>7.8846502479788632E-7</v>
      </c>
      <c r="AE26" s="545">
        <v>3.8552413768525064E-5</v>
      </c>
      <c r="AF26" s="545">
        <v>1.3633628626825395E-2</v>
      </c>
      <c r="AG26" s="545">
        <v>3.4612247863144417E-5</v>
      </c>
      <c r="AH26" s="545">
        <v>2.1953816857749876E-5</v>
      </c>
      <c r="AI26" s="545">
        <v>4.6973030889563841E-5</v>
      </c>
      <c r="AJ26" s="545">
        <v>9.4761061077374904E-6</v>
      </c>
      <c r="AK26" s="545">
        <v>1.2344229856613229E-5</v>
      </c>
      <c r="AL26" s="545">
        <v>6.6935559646350159E-5</v>
      </c>
      <c r="AM26" s="545">
        <v>4.5519539994409343E-6</v>
      </c>
      <c r="AN26" s="545">
        <v>5.729284629200959E-6</v>
      </c>
      <c r="AO26" s="545">
        <v>7.9754294507341825E-6</v>
      </c>
      <c r="AP26" s="545">
        <v>3.3493269009714879E-6</v>
      </c>
      <c r="AQ26" s="545">
        <v>4.5781537665927611E-6</v>
      </c>
      <c r="AR26" s="545">
        <v>4.4061163803804692E-5</v>
      </c>
      <c r="AS26" s="545">
        <v>1.2078203779095476E-5</v>
      </c>
      <c r="AT26" s="545">
        <v>2.4252350737409643E-5</v>
      </c>
      <c r="AU26" s="545">
        <v>1.6685264318686974E-5</v>
      </c>
      <c r="AV26" s="545">
        <v>3.1656600934343434E-5</v>
      </c>
      <c r="AW26" s="545">
        <v>6.4363139347787125E-4</v>
      </c>
      <c r="AX26" s="545">
        <v>1.2999948530275276E-4</v>
      </c>
      <c r="AY26" s="545">
        <v>2.6822141732425736E-4</v>
      </c>
      <c r="AZ26" s="545">
        <v>2.8665134581276754E-4</v>
      </c>
      <c r="BA26" s="545">
        <v>4.1121217097064502E-4</v>
      </c>
      <c r="BB26" s="545">
        <v>1.2715916247354568E-5</v>
      </c>
      <c r="BC26" s="545">
        <v>4.3641833704223537E-4</v>
      </c>
      <c r="BD26" s="545">
        <v>4.4487689163650744E-4</v>
      </c>
      <c r="BE26" s="545">
        <v>1.0286908542948083E-4</v>
      </c>
      <c r="BF26" s="545">
        <v>0</v>
      </c>
      <c r="BG26" s="545">
        <v>6.4056878698612486E-5</v>
      </c>
      <c r="BH26" s="545">
        <v>4.2144796058259028E-4</v>
      </c>
      <c r="BI26" s="545">
        <v>4.2726753009945001E-4</v>
      </c>
      <c r="BJ26" s="545">
        <v>7.3864283986899693E-5</v>
      </c>
      <c r="BK26" s="545">
        <v>6.3503451908255323E-4</v>
      </c>
      <c r="BL26" s="545">
        <v>4.2140680996797452E-6</v>
      </c>
      <c r="BM26" s="545">
        <v>4.3755517860520176E-5</v>
      </c>
      <c r="BN26" s="545">
        <v>5.487521133584963E-5</v>
      </c>
      <c r="BO26" s="545">
        <v>3.8413492045072302E-5</v>
      </c>
      <c r="BP26" s="545">
        <v>3.6323694119593235E-5</v>
      </c>
      <c r="BQ26" s="545">
        <v>4.5510116675515449E-6</v>
      </c>
      <c r="BR26" s="545">
        <v>5.5952007172683428E-6</v>
      </c>
      <c r="BS26" s="545">
        <v>1.4563573714563977E-4</v>
      </c>
      <c r="BT26" s="545">
        <v>1.6866216865703764E-5</v>
      </c>
      <c r="BU26" s="545">
        <v>8.6055787273385733E-6</v>
      </c>
      <c r="BV26" s="545">
        <v>1.170256833766129E-5</v>
      </c>
      <c r="BW26" s="545">
        <v>5.0670776110307239E-6</v>
      </c>
      <c r="BX26" s="545">
        <v>8.028429964630001E-6</v>
      </c>
      <c r="BY26" s="545">
        <v>2.4531366518855479E-6</v>
      </c>
      <c r="BZ26" s="545">
        <v>2.4252472611373628E-5</v>
      </c>
      <c r="CA26" s="545">
        <v>3.7077698958817499E-6</v>
      </c>
      <c r="CB26" s="545">
        <v>1.109887337974142E-5</v>
      </c>
      <c r="CC26" s="545">
        <v>4.4321897770798534E-6</v>
      </c>
      <c r="CD26" s="545">
        <v>1.1917075061236731E-5</v>
      </c>
      <c r="CE26" s="545">
        <v>2.3449892230909192E-6</v>
      </c>
      <c r="CF26" s="545">
        <v>1.3316344889634373E-5</v>
      </c>
      <c r="CG26" s="545">
        <v>1.4271224500026465E-5</v>
      </c>
      <c r="CH26" s="545">
        <v>1.775993730175423E-6</v>
      </c>
      <c r="CI26" s="545">
        <v>5.0277583994572656E-6</v>
      </c>
      <c r="CJ26" s="545">
        <v>5.1692448516403321E-6</v>
      </c>
      <c r="CK26" s="545">
        <v>1.5290115690600906E-5</v>
      </c>
      <c r="CL26" s="545">
        <v>4.9238918163071354E-6</v>
      </c>
      <c r="CM26" s="545">
        <v>2.0684603659767366E-5</v>
      </c>
      <c r="CN26" s="545">
        <v>7.4621294626270979E-6</v>
      </c>
      <c r="CO26" s="545">
        <v>4.440066950523157E-6</v>
      </c>
      <c r="CP26" s="545">
        <v>6.2966555918297161E-5</v>
      </c>
      <c r="CQ26" s="545">
        <v>2.427121459286881E-5</v>
      </c>
      <c r="CR26" s="545">
        <v>1.1246520874626068E-5</v>
      </c>
      <c r="CS26" s="545">
        <v>5.7418330238308409E-6</v>
      </c>
      <c r="CT26" s="545">
        <v>7.1612698492665652E-6</v>
      </c>
      <c r="CU26" s="545">
        <v>2.291664099060185E-5</v>
      </c>
      <c r="CV26" s="545">
        <v>6.2539949126369145E-6</v>
      </c>
      <c r="CW26" s="545">
        <v>1.412846908156856E-5</v>
      </c>
      <c r="CX26" s="545">
        <v>2.549264928322708E-5</v>
      </c>
      <c r="CY26" s="545">
        <v>6.375449629126359E-6</v>
      </c>
      <c r="CZ26" s="545">
        <v>1.411144243331677E-5</v>
      </c>
      <c r="DA26" s="545">
        <v>1.056582437127643E-5</v>
      </c>
      <c r="DB26" s="545">
        <v>2.4574604781933554E-5</v>
      </c>
      <c r="DC26" s="545">
        <v>2.1990951001231213E-5</v>
      </c>
      <c r="DD26" s="545">
        <v>2.8083864127755869E-6</v>
      </c>
      <c r="DE26" s="545">
        <v>8.7917162379360963E-6</v>
      </c>
      <c r="DF26" s="545">
        <v>1.2989281387349098E-4</v>
      </c>
      <c r="DG26" s="545">
        <v>1.0434216890832598E-4</v>
      </c>
      <c r="DH26" s="546">
        <v>1.0272541286512153</v>
      </c>
      <c r="DI26" s="236"/>
    </row>
    <row r="27" spans="2:113" x14ac:dyDescent="0.15">
      <c r="B27" s="10" t="s">
        <v>165</v>
      </c>
      <c r="C27" s="544" t="s">
        <v>908</v>
      </c>
      <c r="D27" s="545">
        <v>9.2739125720706304E-6</v>
      </c>
      <c r="E27" s="545">
        <v>2.2574920498782451E-6</v>
      </c>
      <c r="F27" s="545">
        <v>9.1968597906772528E-6</v>
      </c>
      <c r="G27" s="545">
        <v>7.2988724964474848E-6</v>
      </c>
      <c r="H27" s="545">
        <v>6.8457141911992681E-5</v>
      </c>
      <c r="I27" s="545">
        <v>1.1488788554699524E-5</v>
      </c>
      <c r="J27" s="545">
        <v>5.686027426663843E-6</v>
      </c>
      <c r="K27" s="545">
        <v>4.0255959676102232E-6</v>
      </c>
      <c r="L27" s="545">
        <v>3.6541393286748072E-6</v>
      </c>
      <c r="M27" s="545">
        <v>2.1369536110279229E-6</v>
      </c>
      <c r="N27" s="545">
        <v>0</v>
      </c>
      <c r="O27" s="545">
        <v>6.4364075907504079E-2</v>
      </c>
      <c r="P27" s="545">
        <v>1.0680817459010516E-2</v>
      </c>
      <c r="Q27" s="545">
        <v>2.1420133135697201E-5</v>
      </c>
      <c r="R27" s="545">
        <v>3.1250480151129783E-4</v>
      </c>
      <c r="S27" s="545">
        <v>3.107480060634739E-4</v>
      </c>
      <c r="T27" s="545">
        <v>4.6772963435591965E-5</v>
      </c>
      <c r="U27" s="545">
        <v>1.2571536663307415E-5</v>
      </c>
      <c r="V27" s="545">
        <v>1.6770356872902507E-5</v>
      </c>
      <c r="W27" s="545">
        <v>4.2493436055412598E-6</v>
      </c>
      <c r="X27" s="545">
        <v>0</v>
      </c>
      <c r="Y27" s="545">
        <v>7.5737398304793392E-6</v>
      </c>
      <c r="Z27" s="545">
        <v>1.9693458867856431E-6</v>
      </c>
      <c r="AA27" s="545">
        <v>1.0000128445283658</v>
      </c>
      <c r="AB27" s="545">
        <v>7.0563542318271154E-6</v>
      </c>
      <c r="AC27" s="545">
        <v>5.0108741596863581E-6</v>
      </c>
      <c r="AD27" s="545">
        <v>2.2152252919403971E-7</v>
      </c>
      <c r="AE27" s="545">
        <v>7.7753240420561141E-4</v>
      </c>
      <c r="AF27" s="545">
        <v>1.2771169720761916E-4</v>
      </c>
      <c r="AG27" s="545">
        <v>4.5666154585562876E-5</v>
      </c>
      <c r="AH27" s="545">
        <v>1.3646703678874021E-5</v>
      </c>
      <c r="AI27" s="545">
        <v>1.2976086716840457E-5</v>
      </c>
      <c r="AJ27" s="545">
        <v>3.6156090839318893E-6</v>
      </c>
      <c r="AK27" s="545">
        <v>1.1966506986353553E-5</v>
      </c>
      <c r="AL27" s="545">
        <v>9.3575316767571525E-6</v>
      </c>
      <c r="AM27" s="545">
        <v>1.7304544609099753E-5</v>
      </c>
      <c r="AN27" s="545">
        <v>2.4448599299439105E-6</v>
      </c>
      <c r="AO27" s="545">
        <v>1.6686179192173692E-5</v>
      </c>
      <c r="AP27" s="545">
        <v>2.4241507527360874E-6</v>
      </c>
      <c r="AQ27" s="545">
        <v>4.9160002476779268E-6</v>
      </c>
      <c r="AR27" s="545">
        <v>3.090909077296169E-6</v>
      </c>
      <c r="AS27" s="545">
        <v>2.906489827694933E-6</v>
      </c>
      <c r="AT27" s="545">
        <v>4.5016289376565577E-6</v>
      </c>
      <c r="AU27" s="545">
        <v>3.8127615144031365E-6</v>
      </c>
      <c r="AV27" s="545">
        <v>6.7971987896969341E-6</v>
      </c>
      <c r="AW27" s="545">
        <v>3.3769388623043352E-4</v>
      </c>
      <c r="AX27" s="545">
        <v>7.4231706897393973E-6</v>
      </c>
      <c r="AY27" s="545">
        <v>8.0216867061477527E-6</v>
      </c>
      <c r="AZ27" s="545">
        <v>7.2305277340941076E-6</v>
      </c>
      <c r="BA27" s="545">
        <v>1.4797430815950271E-5</v>
      </c>
      <c r="BB27" s="545">
        <v>3.744346020452136E-6</v>
      </c>
      <c r="BC27" s="545">
        <v>2.6815743465281769E-6</v>
      </c>
      <c r="BD27" s="545">
        <v>5.3330332140235196E-6</v>
      </c>
      <c r="BE27" s="545">
        <v>3.5273106849297308E-6</v>
      </c>
      <c r="BF27" s="545">
        <v>0</v>
      </c>
      <c r="BG27" s="545">
        <v>2.3732977602606936E-6</v>
      </c>
      <c r="BH27" s="545">
        <v>6.6011931917653679E-6</v>
      </c>
      <c r="BI27" s="545">
        <v>3.4078843672512638E-5</v>
      </c>
      <c r="BJ27" s="545">
        <v>4.5190311454493214E-6</v>
      </c>
      <c r="BK27" s="545">
        <v>1.2206703659299678E-2</v>
      </c>
      <c r="BL27" s="545">
        <v>2.7436084919352191E-6</v>
      </c>
      <c r="BM27" s="545">
        <v>1.297750201000202E-5</v>
      </c>
      <c r="BN27" s="545">
        <v>2.4103255505555345E-5</v>
      </c>
      <c r="BO27" s="545">
        <v>2.1932257256971632E-5</v>
      </c>
      <c r="BP27" s="545">
        <v>1.4891430329370962E-5</v>
      </c>
      <c r="BQ27" s="545">
        <v>1.3286313479735676E-5</v>
      </c>
      <c r="BR27" s="545">
        <v>2.8274950724925339E-6</v>
      </c>
      <c r="BS27" s="545">
        <v>9.786512615205535E-6</v>
      </c>
      <c r="BT27" s="545">
        <v>1.0981502220169794E-5</v>
      </c>
      <c r="BU27" s="545">
        <v>5.3343477913424734E-6</v>
      </c>
      <c r="BV27" s="545">
        <v>5.1952077213834359E-6</v>
      </c>
      <c r="BW27" s="545">
        <v>2.0071735169395752E-6</v>
      </c>
      <c r="BX27" s="545">
        <v>1.5414171990281713E-6</v>
      </c>
      <c r="BY27" s="545">
        <v>5.6941405145059161E-7</v>
      </c>
      <c r="BZ27" s="545">
        <v>1.2948717476563669E-5</v>
      </c>
      <c r="CA27" s="545">
        <v>3.2960756562743322E-6</v>
      </c>
      <c r="CB27" s="545">
        <v>7.5294374354217638E-6</v>
      </c>
      <c r="CC27" s="545">
        <v>2.0266647980678797E-5</v>
      </c>
      <c r="CD27" s="545">
        <v>1.3726085585046241E-5</v>
      </c>
      <c r="CE27" s="545">
        <v>1.9324287425198319E-6</v>
      </c>
      <c r="CF27" s="545">
        <v>8.2259146360653736E-6</v>
      </c>
      <c r="CG27" s="545">
        <v>2.0339614850505903E-5</v>
      </c>
      <c r="CH27" s="545">
        <v>4.1048866049542262E-6</v>
      </c>
      <c r="CI27" s="545">
        <v>7.3643591480297671E-6</v>
      </c>
      <c r="CJ27" s="545">
        <v>5.7914044674510124E-6</v>
      </c>
      <c r="CK27" s="545">
        <v>5.1959997038316307E-6</v>
      </c>
      <c r="CL27" s="545">
        <v>6.221398747894826E-6</v>
      </c>
      <c r="CM27" s="545">
        <v>1.7873785206505803E-5</v>
      </c>
      <c r="CN27" s="545">
        <v>1.3396344132899316E-5</v>
      </c>
      <c r="CO27" s="545">
        <v>5.0541573658101922E-6</v>
      </c>
      <c r="CP27" s="545">
        <v>3.4204409306508195E-5</v>
      </c>
      <c r="CQ27" s="545">
        <v>6.4560149651232345E-6</v>
      </c>
      <c r="CR27" s="545">
        <v>3.1508621715999846E-5</v>
      </c>
      <c r="CS27" s="545">
        <v>1.5438466332420426E-5</v>
      </c>
      <c r="CT27" s="545">
        <v>9.4761628727816412E-6</v>
      </c>
      <c r="CU27" s="545">
        <v>6.2072673611798297E-5</v>
      </c>
      <c r="CV27" s="545">
        <v>2.2259865960224082E-5</v>
      </c>
      <c r="CW27" s="545">
        <v>7.790014664494318E-6</v>
      </c>
      <c r="CX27" s="545">
        <v>3.3314392638982842E-6</v>
      </c>
      <c r="CY27" s="545">
        <v>9.5809883443134423E-6</v>
      </c>
      <c r="CZ27" s="545">
        <v>1.9029083138290154E-5</v>
      </c>
      <c r="DA27" s="545">
        <v>7.1979655710300621E-6</v>
      </c>
      <c r="DB27" s="545">
        <v>2.3951220234293792E-5</v>
      </c>
      <c r="DC27" s="545">
        <v>2.6018652158574746E-5</v>
      </c>
      <c r="DD27" s="545">
        <v>1.2412013944577217E-5</v>
      </c>
      <c r="DE27" s="545">
        <v>1.9485150974072969E-5</v>
      </c>
      <c r="DF27" s="545">
        <v>2.9839298718433392E-4</v>
      </c>
      <c r="DG27" s="545">
        <v>2.267644638247946E-5</v>
      </c>
      <c r="DH27" s="546">
        <v>1.0905528959366748</v>
      </c>
      <c r="DI27" s="236"/>
    </row>
    <row r="28" spans="2:113" x14ac:dyDescent="0.15">
      <c r="B28" s="358" t="s">
        <v>166</v>
      </c>
      <c r="C28" s="547" t="s">
        <v>909</v>
      </c>
      <c r="D28" s="548">
        <v>1.1838169103545186E-6</v>
      </c>
      <c r="E28" s="548">
        <v>1.1538844152006987E-4</v>
      </c>
      <c r="F28" s="548">
        <v>7.6477929468239262E-6</v>
      </c>
      <c r="G28" s="548">
        <v>1.3232000433291192E-7</v>
      </c>
      <c r="H28" s="548">
        <v>4.2553581680667985E-5</v>
      </c>
      <c r="I28" s="548">
        <v>1.955629777231923E-6</v>
      </c>
      <c r="J28" s="548">
        <v>3.1613049083515902E-7</v>
      </c>
      <c r="K28" s="548">
        <v>2.7615024922141745E-5</v>
      </c>
      <c r="L28" s="548">
        <v>6.5198480318459421E-7</v>
      </c>
      <c r="M28" s="548">
        <v>1.5289757065707357E-6</v>
      </c>
      <c r="N28" s="548">
        <v>0</v>
      </c>
      <c r="O28" s="548">
        <v>2.4563639481845121E-7</v>
      </c>
      <c r="P28" s="548">
        <v>1.2765521920653988E-6</v>
      </c>
      <c r="Q28" s="548">
        <v>2.2886922279233116E-7</v>
      </c>
      <c r="R28" s="548">
        <v>1.5744746255625276E-7</v>
      </c>
      <c r="S28" s="548">
        <v>3.7462366790547003E-7</v>
      </c>
      <c r="T28" s="548">
        <v>2.5794212893908529E-7</v>
      </c>
      <c r="U28" s="548">
        <v>2.5914716663175034E-7</v>
      </c>
      <c r="V28" s="548">
        <v>8.2464471706158926E-7</v>
      </c>
      <c r="W28" s="548">
        <v>4.6783723938819316E-7</v>
      </c>
      <c r="X28" s="548">
        <v>0</v>
      </c>
      <c r="Y28" s="548">
        <v>3.0712098389578677E-7</v>
      </c>
      <c r="Z28" s="548">
        <v>1.2504022292637378E-7</v>
      </c>
      <c r="AA28" s="548">
        <v>2.962705111698752E-7</v>
      </c>
      <c r="AB28" s="548">
        <v>1.0007789678344401</v>
      </c>
      <c r="AC28" s="548">
        <v>6.3991242676363501E-7</v>
      </c>
      <c r="AD28" s="548">
        <v>2.8599632439466696E-8</v>
      </c>
      <c r="AE28" s="548">
        <v>3.6861182277278972E-7</v>
      </c>
      <c r="AF28" s="548">
        <v>1.2799148722878679E-7</v>
      </c>
      <c r="AG28" s="548">
        <v>2.0383959826592033E-7</v>
      </c>
      <c r="AH28" s="548">
        <v>7.7214922892501695E-6</v>
      </c>
      <c r="AI28" s="548">
        <v>1.3743480201311705E-6</v>
      </c>
      <c r="AJ28" s="548">
        <v>4.9337960945790395E-7</v>
      </c>
      <c r="AK28" s="548">
        <v>5.2377247066486406E-7</v>
      </c>
      <c r="AL28" s="548">
        <v>5.8220087339295299E-7</v>
      </c>
      <c r="AM28" s="548">
        <v>4.7925412057712243E-7</v>
      </c>
      <c r="AN28" s="548">
        <v>2.2493867599850495E-7</v>
      </c>
      <c r="AO28" s="548">
        <v>3.8234746623360327E-7</v>
      </c>
      <c r="AP28" s="548">
        <v>2.7135246780444403E-7</v>
      </c>
      <c r="AQ28" s="548">
        <v>3.1794314539711173E-7</v>
      </c>
      <c r="AR28" s="548">
        <v>4.7015583251505802E-7</v>
      </c>
      <c r="AS28" s="548">
        <v>1.2230165729727948E-7</v>
      </c>
      <c r="AT28" s="548">
        <v>1.8265217039366742E-7</v>
      </c>
      <c r="AU28" s="548">
        <v>3.3063158494866061E-7</v>
      </c>
      <c r="AV28" s="548">
        <v>1.7962719577686221E-7</v>
      </c>
      <c r="AW28" s="548">
        <v>1.208400432071334E-7</v>
      </c>
      <c r="AX28" s="548">
        <v>1.433194348097288E-7</v>
      </c>
      <c r="AY28" s="548">
        <v>1.9102842714144568E-7</v>
      </c>
      <c r="AZ28" s="548">
        <v>1.3111618417232152E-7</v>
      </c>
      <c r="BA28" s="548">
        <v>1.0371600755069343E-7</v>
      </c>
      <c r="BB28" s="548">
        <v>4.2391596079682808E-8</v>
      </c>
      <c r="BC28" s="548">
        <v>1.175677505379303E-7</v>
      </c>
      <c r="BD28" s="548">
        <v>4.7774301027430204E-8</v>
      </c>
      <c r="BE28" s="548">
        <v>5.2103661616218523E-8</v>
      </c>
      <c r="BF28" s="548">
        <v>0</v>
      </c>
      <c r="BG28" s="548">
        <v>4.8216501151388264E-8</v>
      </c>
      <c r="BH28" s="548">
        <v>9.2373710389806942E-8</v>
      </c>
      <c r="BI28" s="548">
        <v>1.5619492866507127E-7</v>
      </c>
      <c r="BJ28" s="548">
        <v>3.8568860188165252E-7</v>
      </c>
      <c r="BK28" s="548">
        <v>2.0612316488276433E-7</v>
      </c>
      <c r="BL28" s="548">
        <v>2.855093744537821E-7</v>
      </c>
      <c r="BM28" s="548">
        <v>3.108793264141947E-7</v>
      </c>
      <c r="BN28" s="548">
        <v>3.1824694208183509E-7</v>
      </c>
      <c r="BO28" s="548">
        <v>5.0336694260378071E-7</v>
      </c>
      <c r="BP28" s="548">
        <v>7.0330855015914521E-7</v>
      </c>
      <c r="BQ28" s="548">
        <v>1.577488823878821E-6</v>
      </c>
      <c r="BR28" s="548">
        <v>9.2668166255046684E-7</v>
      </c>
      <c r="BS28" s="548">
        <v>7.4886181083813539E-7</v>
      </c>
      <c r="BT28" s="548">
        <v>7.2702491719415819E-5</v>
      </c>
      <c r="BU28" s="548">
        <v>2.8951457522808467E-7</v>
      </c>
      <c r="BV28" s="548">
        <v>7.5001833219440775E-7</v>
      </c>
      <c r="BW28" s="548">
        <v>2.5649256534221378E-7</v>
      </c>
      <c r="BX28" s="548">
        <v>1.5034494403603717E-7</v>
      </c>
      <c r="BY28" s="548">
        <v>3.8663962479040445E-8</v>
      </c>
      <c r="BZ28" s="548">
        <v>4.0837236186715695E-5</v>
      </c>
      <c r="CA28" s="548">
        <v>5.4548876562270878E-7</v>
      </c>
      <c r="CB28" s="548">
        <v>3.5283753391648973E-7</v>
      </c>
      <c r="CC28" s="548">
        <v>1.1379637632849202E-6</v>
      </c>
      <c r="CD28" s="548">
        <v>1.1978334739614162E-6</v>
      </c>
      <c r="CE28" s="548">
        <v>6.8389682097025224E-7</v>
      </c>
      <c r="CF28" s="548">
        <v>2.1860405615472019E-6</v>
      </c>
      <c r="CG28" s="548">
        <v>1.9243364885597043E-6</v>
      </c>
      <c r="CH28" s="548">
        <v>8.3965102618632026E-6</v>
      </c>
      <c r="CI28" s="548">
        <v>1.7872561757033929E-6</v>
      </c>
      <c r="CJ28" s="548">
        <v>5.2480516569066594E-7</v>
      </c>
      <c r="CK28" s="548">
        <v>1.9507919655995558E-7</v>
      </c>
      <c r="CL28" s="548">
        <v>1.0974166409014657E-6</v>
      </c>
      <c r="CM28" s="548">
        <v>6.2123774568997069E-7</v>
      </c>
      <c r="CN28" s="548">
        <v>5.9852250991982425E-6</v>
      </c>
      <c r="CO28" s="548">
        <v>1.0088702036691433E-6</v>
      </c>
      <c r="CP28" s="548">
        <v>9.4400688382543219E-6</v>
      </c>
      <c r="CQ28" s="548">
        <v>1.9800384407885029E-3</v>
      </c>
      <c r="CR28" s="548">
        <v>2.3685279670917472E-4</v>
      </c>
      <c r="CS28" s="548">
        <v>8.0630460893913779E-5</v>
      </c>
      <c r="CT28" s="548">
        <v>4.323770480987689E-5</v>
      </c>
      <c r="CU28" s="548">
        <v>5.028658886037255E-7</v>
      </c>
      <c r="CV28" s="548">
        <v>2.1166789134014981E-7</v>
      </c>
      <c r="CW28" s="548">
        <v>4.3735422799138273E-7</v>
      </c>
      <c r="CX28" s="548">
        <v>2.6936557614774396E-7</v>
      </c>
      <c r="CY28" s="548">
        <v>3.4003952444272547E-7</v>
      </c>
      <c r="CZ28" s="548">
        <v>4.8390320169332946E-6</v>
      </c>
      <c r="DA28" s="548">
        <v>3.1744215099235357E-6</v>
      </c>
      <c r="DB28" s="548">
        <v>8.4251320732767716E-7</v>
      </c>
      <c r="DC28" s="548">
        <v>1.4771424716361938E-6</v>
      </c>
      <c r="DD28" s="548">
        <v>9.1883575873157302E-4</v>
      </c>
      <c r="DE28" s="548">
        <v>1.4949627187917263E-6</v>
      </c>
      <c r="DF28" s="548">
        <v>1.2879831201229532E-7</v>
      </c>
      <c r="DG28" s="548">
        <v>1.3569500229414648E-5</v>
      </c>
      <c r="DH28" s="549">
        <v>1.0044439932699341</v>
      </c>
      <c r="DI28" s="236"/>
    </row>
    <row r="29" spans="2:113" x14ac:dyDescent="0.15">
      <c r="B29" s="10" t="s">
        <v>167</v>
      </c>
      <c r="C29" s="544" t="s">
        <v>910</v>
      </c>
      <c r="D29" s="545">
        <v>2.6128456570529263E-3</v>
      </c>
      <c r="E29" s="545">
        <v>2.8818769556940505E-4</v>
      </c>
      <c r="F29" s="545">
        <v>5.711936818145819E-4</v>
      </c>
      <c r="G29" s="545">
        <v>9.4919514415873441E-5</v>
      </c>
      <c r="H29" s="545">
        <v>3.2314351197484698E-4</v>
      </c>
      <c r="I29" s="545">
        <v>2.7993723680289095E-4</v>
      </c>
      <c r="J29" s="545">
        <v>4.5560225486825469E-4</v>
      </c>
      <c r="K29" s="545">
        <v>2.3491943861186673E-4</v>
      </c>
      <c r="L29" s="545">
        <v>2.9572929650864419E-4</v>
      </c>
      <c r="M29" s="545">
        <v>3.4680875759393533E-4</v>
      </c>
      <c r="N29" s="545">
        <v>0</v>
      </c>
      <c r="O29" s="545">
        <v>1.0586084950813107E-3</v>
      </c>
      <c r="P29" s="545">
        <v>3.8953175641253909E-4</v>
      </c>
      <c r="Q29" s="545">
        <v>2.3587216373933567E-3</v>
      </c>
      <c r="R29" s="545">
        <v>2.1865323020306272E-3</v>
      </c>
      <c r="S29" s="545">
        <v>6.9338288190156218E-4</v>
      </c>
      <c r="T29" s="545">
        <v>1.8211214669686276E-3</v>
      </c>
      <c r="U29" s="545">
        <v>2.0328064847163784E-3</v>
      </c>
      <c r="V29" s="545">
        <v>5.2014760505267234E-4</v>
      </c>
      <c r="W29" s="545">
        <v>8.8312871388435967E-4</v>
      </c>
      <c r="X29" s="545">
        <v>0</v>
      </c>
      <c r="Y29" s="545">
        <v>1.8184671626670973E-3</v>
      </c>
      <c r="Z29" s="545">
        <v>8.4988524858531475E-4</v>
      </c>
      <c r="AA29" s="545">
        <v>1.4171293827984052E-3</v>
      </c>
      <c r="AB29" s="545">
        <v>1.8866327408462028E-3</v>
      </c>
      <c r="AC29" s="545">
        <v>1.0057392319687399</v>
      </c>
      <c r="AD29" s="545">
        <v>6.7848431823976498E-5</v>
      </c>
      <c r="AE29" s="545">
        <v>8.6105569555844398E-3</v>
      </c>
      <c r="AF29" s="545">
        <v>4.5222545975776387E-4</v>
      </c>
      <c r="AG29" s="545">
        <v>8.1689363771560251E-4</v>
      </c>
      <c r="AH29" s="545">
        <v>1.4252752459667337E-3</v>
      </c>
      <c r="AI29" s="545">
        <v>2.8209590190179495E-4</v>
      </c>
      <c r="AJ29" s="545">
        <v>7.8003515527532005E-4</v>
      </c>
      <c r="AK29" s="545">
        <v>9.2780811361658174E-5</v>
      </c>
      <c r="AL29" s="545">
        <v>1.3994084478115509E-3</v>
      </c>
      <c r="AM29" s="545">
        <v>2.9947364582500049E-4</v>
      </c>
      <c r="AN29" s="545">
        <v>1.4562175456803468E-4</v>
      </c>
      <c r="AO29" s="545">
        <v>6.5027257392744075E-4</v>
      </c>
      <c r="AP29" s="545">
        <v>4.6510633458074048E-5</v>
      </c>
      <c r="AQ29" s="545">
        <v>8.896441292496497E-5</v>
      </c>
      <c r="AR29" s="545">
        <v>1.042459181076762E-4</v>
      </c>
      <c r="AS29" s="545">
        <v>4.5043828830545004E-4</v>
      </c>
      <c r="AT29" s="545">
        <v>7.8325353396049228E-4</v>
      </c>
      <c r="AU29" s="545">
        <v>2.4716802377804006E-4</v>
      </c>
      <c r="AV29" s="545">
        <v>2.9033593595125559E-4</v>
      </c>
      <c r="AW29" s="545">
        <v>1.6653888808280685E-4</v>
      </c>
      <c r="AX29" s="545">
        <v>1.2855205877104089E-4</v>
      </c>
      <c r="AY29" s="545">
        <v>3.8363623155534681E-4</v>
      </c>
      <c r="AZ29" s="545">
        <v>3.4906007605644412E-4</v>
      </c>
      <c r="BA29" s="545">
        <v>2.440694407917462E-4</v>
      </c>
      <c r="BB29" s="545">
        <v>1.2762544993664439E-4</v>
      </c>
      <c r="BC29" s="545">
        <v>4.7151265809435304E-4</v>
      </c>
      <c r="BD29" s="545">
        <v>2.3535438118412494E-4</v>
      </c>
      <c r="BE29" s="545">
        <v>5.8056399085665582E-4</v>
      </c>
      <c r="BF29" s="545">
        <v>0</v>
      </c>
      <c r="BG29" s="545">
        <v>7.8370512668548588E-4</v>
      </c>
      <c r="BH29" s="545">
        <v>1.2625817725588622E-3</v>
      </c>
      <c r="BI29" s="545">
        <v>4.3376778455282114E-4</v>
      </c>
      <c r="BJ29" s="545">
        <v>3.3164332873130873E-4</v>
      </c>
      <c r="BK29" s="545">
        <v>2.2348336480151449E-3</v>
      </c>
      <c r="BL29" s="545">
        <v>3.5280591034682128E-5</v>
      </c>
      <c r="BM29" s="545">
        <v>5.842245124794321E-4</v>
      </c>
      <c r="BN29" s="545">
        <v>6.6545479952860999E-4</v>
      </c>
      <c r="BO29" s="545">
        <v>3.5802184629698072E-4</v>
      </c>
      <c r="BP29" s="545">
        <v>2.9086510640593448E-4</v>
      </c>
      <c r="BQ29" s="545">
        <v>2.0766799125231848E-4</v>
      </c>
      <c r="BR29" s="545">
        <v>3.6484677580147433E-4</v>
      </c>
      <c r="BS29" s="545">
        <v>2.8097509396109415E-4</v>
      </c>
      <c r="BT29" s="545">
        <v>3.9959605650608258E-4</v>
      </c>
      <c r="BU29" s="545">
        <v>3.007945600613083E-5</v>
      </c>
      <c r="BV29" s="545">
        <v>5.9843089624599283E-5</v>
      </c>
      <c r="BW29" s="545">
        <v>2.9581555177805265E-5</v>
      </c>
      <c r="BX29" s="545">
        <v>2.8274102167443475E-5</v>
      </c>
      <c r="BY29" s="545">
        <v>1.5459930233052462E-5</v>
      </c>
      <c r="BZ29" s="545">
        <v>2.9677762398672608E-4</v>
      </c>
      <c r="CA29" s="545">
        <v>6.7559048598629293E-5</v>
      </c>
      <c r="CB29" s="545">
        <v>1.6444350179914253E-4</v>
      </c>
      <c r="CC29" s="545">
        <v>5.1607468485176016E-5</v>
      </c>
      <c r="CD29" s="545">
        <v>1.9392746223493391E-4</v>
      </c>
      <c r="CE29" s="545">
        <v>1.464114995141225E-5</v>
      </c>
      <c r="CF29" s="545">
        <v>8.1591099814304796E-5</v>
      </c>
      <c r="CG29" s="545">
        <v>2.9002237784706036E-4</v>
      </c>
      <c r="CH29" s="545">
        <v>2.6479910212866665E-5</v>
      </c>
      <c r="CI29" s="545">
        <v>7.4490672042197987E-5</v>
      </c>
      <c r="CJ29" s="545">
        <v>9.9090048010533363E-5</v>
      </c>
      <c r="CK29" s="545">
        <v>7.3946636560767137E-5</v>
      </c>
      <c r="CL29" s="545">
        <v>8.1933241742627113E-5</v>
      </c>
      <c r="CM29" s="545">
        <v>6.2508346859713182E-4</v>
      </c>
      <c r="CN29" s="545">
        <v>1.1600075713399564E-4</v>
      </c>
      <c r="CO29" s="545">
        <v>4.1390910635823409E-5</v>
      </c>
      <c r="CP29" s="545">
        <v>1.6275235558794159E-3</v>
      </c>
      <c r="CQ29" s="545">
        <v>2.2717743300093365E-4</v>
      </c>
      <c r="CR29" s="545">
        <v>1.4165851332997338E-3</v>
      </c>
      <c r="CS29" s="545">
        <v>3.5954534868898894E-4</v>
      </c>
      <c r="CT29" s="545">
        <v>3.2725484043536336E-4</v>
      </c>
      <c r="CU29" s="545">
        <v>4.3744510857022135E-4</v>
      </c>
      <c r="CV29" s="545">
        <v>2.8352774202463217E-4</v>
      </c>
      <c r="CW29" s="545">
        <v>3.5931825197159145E-4</v>
      </c>
      <c r="CX29" s="545">
        <v>3.5794343418668335E-4</v>
      </c>
      <c r="CY29" s="545">
        <v>2.8194754174683392E-4</v>
      </c>
      <c r="CZ29" s="545">
        <v>5.2817281358939132E-4</v>
      </c>
      <c r="DA29" s="545">
        <v>3.2011995625160324E-4</v>
      </c>
      <c r="DB29" s="545">
        <v>2.7692100816907638E-3</v>
      </c>
      <c r="DC29" s="545">
        <v>1.5969098352703473E-4</v>
      </c>
      <c r="DD29" s="545">
        <v>5.4535327045321325E-5</v>
      </c>
      <c r="DE29" s="545">
        <v>8.5938267297373924E-4</v>
      </c>
      <c r="DF29" s="545">
        <v>1.0198211090677908E-3</v>
      </c>
      <c r="DG29" s="545">
        <v>8.0380714362182756E-5</v>
      </c>
      <c r="DH29" s="546">
        <v>1.0710442028286107</v>
      </c>
      <c r="DI29" s="236"/>
    </row>
    <row r="30" spans="2:113" x14ac:dyDescent="0.15">
      <c r="B30" s="10" t="s">
        <v>168</v>
      </c>
      <c r="C30" s="544" t="s">
        <v>911</v>
      </c>
      <c r="D30" s="545">
        <v>2.4033597304987289E-5</v>
      </c>
      <c r="E30" s="545">
        <v>7.9850080593990655E-6</v>
      </c>
      <c r="F30" s="545">
        <v>7.9327036644688675E-6</v>
      </c>
      <c r="G30" s="545">
        <v>1.6205998299976066E-5</v>
      </c>
      <c r="H30" s="545">
        <v>3.2416560763111919E-5</v>
      </c>
      <c r="I30" s="545">
        <v>1.6231243918913141E-5</v>
      </c>
      <c r="J30" s="545">
        <v>5.2314730698130645E-5</v>
      </c>
      <c r="K30" s="545">
        <v>6.1395958396734203E-6</v>
      </c>
      <c r="L30" s="545">
        <v>7.7369163365528181E-6</v>
      </c>
      <c r="M30" s="545">
        <v>8.4988913848471203E-6</v>
      </c>
      <c r="N30" s="545">
        <v>0</v>
      </c>
      <c r="O30" s="545">
        <v>2.3058199975706206E-5</v>
      </c>
      <c r="P30" s="545">
        <v>6.7320978604731964E-6</v>
      </c>
      <c r="Q30" s="545">
        <v>1.1534620172238469E-5</v>
      </c>
      <c r="R30" s="545">
        <v>4.3020614576753564E-6</v>
      </c>
      <c r="S30" s="545">
        <v>1.2075207976865351E-5</v>
      </c>
      <c r="T30" s="545">
        <v>5.3774566012993493E-6</v>
      </c>
      <c r="U30" s="545">
        <v>5.7415226633085959E-6</v>
      </c>
      <c r="V30" s="545">
        <v>1.1185962725155649E-5</v>
      </c>
      <c r="W30" s="545">
        <v>1.4068947661351867E-5</v>
      </c>
      <c r="X30" s="545">
        <v>0</v>
      </c>
      <c r="Y30" s="545">
        <v>7.0665731471414184E-6</v>
      </c>
      <c r="Z30" s="545">
        <v>7.7510552856504532E-6</v>
      </c>
      <c r="AA30" s="545">
        <v>3.8450997077015353E-5</v>
      </c>
      <c r="AB30" s="545">
        <v>4.1082175795456292E-6</v>
      </c>
      <c r="AC30" s="545">
        <v>8.4249801689275094E-6</v>
      </c>
      <c r="AD30" s="545">
        <v>1.0000248979261075</v>
      </c>
      <c r="AE30" s="545">
        <v>2.0524691317214271E-5</v>
      </c>
      <c r="AF30" s="545">
        <v>3.5596113937597906E-6</v>
      </c>
      <c r="AG30" s="545">
        <v>7.6583132088481905E-6</v>
      </c>
      <c r="AH30" s="545">
        <v>1.2548473111518106E-5</v>
      </c>
      <c r="AI30" s="545">
        <v>1.947248663251222E-5</v>
      </c>
      <c r="AJ30" s="545">
        <v>1.8632937921466991E-5</v>
      </c>
      <c r="AK30" s="545">
        <v>1.2117182977310627E-5</v>
      </c>
      <c r="AL30" s="545">
        <v>3.8960957659867828E-5</v>
      </c>
      <c r="AM30" s="545">
        <v>1.2872709217077162E-5</v>
      </c>
      <c r="AN30" s="545">
        <v>3.4740785543810046E-6</v>
      </c>
      <c r="AO30" s="545">
        <v>4.6815974222230496E-6</v>
      </c>
      <c r="AP30" s="545">
        <v>2.6052473391148428E-6</v>
      </c>
      <c r="AQ30" s="545">
        <v>1.1568918644547149E-5</v>
      </c>
      <c r="AR30" s="545">
        <v>6.5439885447298717E-6</v>
      </c>
      <c r="AS30" s="545">
        <v>5.4146672476023246E-6</v>
      </c>
      <c r="AT30" s="545">
        <v>6.6082387048534004E-6</v>
      </c>
      <c r="AU30" s="545">
        <v>3.3932329584490904E-6</v>
      </c>
      <c r="AV30" s="545">
        <v>9.7157689858132785E-6</v>
      </c>
      <c r="AW30" s="545">
        <v>2.7122873862466124E-6</v>
      </c>
      <c r="AX30" s="545">
        <v>3.7304309819909802E-6</v>
      </c>
      <c r="AY30" s="545">
        <v>1.7367947509927358E-6</v>
      </c>
      <c r="AZ30" s="545">
        <v>2.2413600457124242E-6</v>
      </c>
      <c r="BA30" s="545">
        <v>2.0701319234358976E-5</v>
      </c>
      <c r="BB30" s="545">
        <v>1.028817677142773E-6</v>
      </c>
      <c r="BC30" s="545">
        <v>2.3267009020107588E-6</v>
      </c>
      <c r="BD30" s="545">
        <v>8.238246043129837E-7</v>
      </c>
      <c r="BE30" s="545">
        <v>1.9244592926815872E-6</v>
      </c>
      <c r="BF30" s="545">
        <v>0</v>
      </c>
      <c r="BG30" s="545">
        <v>1.2298896033443068E-6</v>
      </c>
      <c r="BH30" s="545">
        <v>3.3323804982853165E-6</v>
      </c>
      <c r="BI30" s="545">
        <v>2.794360977989371E-6</v>
      </c>
      <c r="BJ30" s="545">
        <v>5.0071340585733545E-6</v>
      </c>
      <c r="BK30" s="545">
        <v>1.4082479388472603E-5</v>
      </c>
      <c r="BL30" s="545">
        <v>1.0517955524101914E-5</v>
      </c>
      <c r="BM30" s="545">
        <v>7.3623003598285786E-6</v>
      </c>
      <c r="BN30" s="545">
        <v>8.2565560478046739E-6</v>
      </c>
      <c r="BO30" s="545">
        <v>1.3645518988457582E-5</v>
      </c>
      <c r="BP30" s="545">
        <v>7.105098946562851E-6</v>
      </c>
      <c r="BQ30" s="545">
        <v>1.1005786880979567E-5</v>
      </c>
      <c r="BR30" s="545">
        <v>1.2779444265984019E-5</v>
      </c>
      <c r="BS30" s="545">
        <v>1.5018156618533258E-5</v>
      </c>
      <c r="BT30" s="545">
        <v>1.5935561753666698E-5</v>
      </c>
      <c r="BU30" s="545">
        <v>9.2363746121246739E-6</v>
      </c>
      <c r="BV30" s="545">
        <v>3.7009959267085537E-6</v>
      </c>
      <c r="BW30" s="545">
        <v>2.4617518462023959E-6</v>
      </c>
      <c r="BX30" s="545">
        <v>1.9299990062179455E-6</v>
      </c>
      <c r="BY30" s="545">
        <v>5.4718314125909347E-7</v>
      </c>
      <c r="BZ30" s="545">
        <v>1.3489023041239314E-5</v>
      </c>
      <c r="CA30" s="545">
        <v>2.9763547601711832E-5</v>
      </c>
      <c r="CB30" s="545">
        <v>1.8044891698683701E-4</v>
      </c>
      <c r="CC30" s="545">
        <v>3.6208800002041456E-5</v>
      </c>
      <c r="CD30" s="545">
        <v>6.9280803585600596E-5</v>
      </c>
      <c r="CE30" s="545">
        <v>4.1173928428344365E-6</v>
      </c>
      <c r="CF30" s="545">
        <v>4.0518319122146157E-6</v>
      </c>
      <c r="CG30" s="545">
        <v>8.1478637979506634E-6</v>
      </c>
      <c r="CH30" s="545">
        <v>7.7560238182472351E-6</v>
      </c>
      <c r="CI30" s="545">
        <v>4.2367053736378958E-6</v>
      </c>
      <c r="CJ30" s="545">
        <v>3.3656406959993921E-6</v>
      </c>
      <c r="CK30" s="545">
        <v>4.0608330456812022E-6</v>
      </c>
      <c r="CL30" s="545">
        <v>2.1074213206383632E-6</v>
      </c>
      <c r="CM30" s="545">
        <v>7.5557310312931216E-6</v>
      </c>
      <c r="CN30" s="545">
        <v>1.143580580609943E-5</v>
      </c>
      <c r="CO30" s="545">
        <v>4.8959269016441618E-6</v>
      </c>
      <c r="CP30" s="545">
        <v>7.6316329999558647E-6</v>
      </c>
      <c r="CQ30" s="545">
        <v>3.3398596940568873E-6</v>
      </c>
      <c r="CR30" s="545">
        <v>8.2261915773929966E-6</v>
      </c>
      <c r="CS30" s="545">
        <v>3.3051430670116958E-6</v>
      </c>
      <c r="CT30" s="545">
        <v>4.0160117622582234E-6</v>
      </c>
      <c r="CU30" s="545">
        <v>8.7035879583315233E-6</v>
      </c>
      <c r="CV30" s="545">
        <v>4.8050842954332661E-6</v>
      </c>
      <c r="CW30" s="545">
        <v>4.9152144314277427E-6</v>
      </c>
      <c r="CX30" s="545">
        <v>3.0724331947529694E-6</v>
      </c>
      <c r="CY30" s="545">
        <v>3.0745018519980632E-6</v>
      </c>
      <c r="CZ30" s="545">
        <v>1.8668969443332886E-5</v>
      </c>
      <c r="DA30" s="545">
        <v>5.5195302831936869E-6</v>
      </c>
      <c r="DB30" s="545">
        <v>9.1532097817362246E-6</v>
      </c>
      <c r="DC30" s="545">
        <v>1.384416210507319E-5</v>
      </c>
      <c r="DD30" s="545">
        <v>3.5097427435876793E-6</v>
      </c>
      <c r="DE30" s="545">
        <v>1.1057438181072838E-5</v>
      </c>
      <c r="DF30" s="545">
        <v>4.0936489144722796E-6</v>
      </c>
      <c r="DG30" s="545">
        <v>9.8952609379743149E-6</v>
      </c>
      <c r="DH30" s="546">
        <v>1.0012655529888774</v>
      </c>
      <c r="DI30" s="236"/>
    </row>
    <row r="31" spans="2:113" x14ac:dyDescent="0.15">
      <c r="B31" s="10" t="s">
        <v>169</v>
      </c>
      <c r="C31" s="544" t="s">
        <v>912</v>
      </c>
      <c r="D31" s="545">
        <v>1.5954054265554247E-4</v>
      </c>
      <c r="E31" s="545">
        <v>2.6824679712066091E-4</v>
      </c>
      <c r="F31" s="545">
        <v>5.418068202071119E-4</v>
      </c>
      <c r="G31" s="545">
        <v>7.7977213504850588E-5</v>
      </c>
      <c r="H31" s="545">
        <v>1.9406895125362964E-4</v>
      </c>
      <c r="I31" s="545">
        <v>7.4934758050993226E-4</v>
      </c>
      <c r="J31" s="545">
        <v>1.8551560541387981E-4</v>
      </c>
      <c r="K31" s="545">
        <v>1.6640985351313488E-4</v>
      </c>
      <c r="L31" s="545">
        <v>1.7288391794908131E-4</v>
      </c>
      <c r="M31" s="545">
        <v>9.3051128288658302E-5</v>
      </c>
      <c r="N31" s="545">
        <v>0</v>
      </c>
      <c r="O31" s="545">
        <v>7.0804792031330653E-4</v>
      </c>
      <c r="P31" s="545">
        <v>1.7416817137228267E-4</v>
      </c>
      <c r="Q31" s="545">
        <v>2.4329325043700162E-4</v>
      </c>
      <c r="R31" s="545">
        <v>1.2957674045847606E-4</v>
      </c>
      <c r="S31" s="545">
        <v>1.5020647292339788E-3</v>
      </c>
      <c r="T31" s="545">
        <v>3.4204184903087253E-4</v>
      </c>
      <c r="U31" s="545">
        <v>2.7243497346253465E-4</v>
      </c>
      <c r="V31" s="545">
        <v>2.514174177363741E-3</v>
      </c>
      <c r="W31" s="545">
        <v>1.4987738979758078E-3</v>
      </c>
      <c r="X31" s="545">
        <v>0</v>
      </c>
      <c r="Y31" s="545">
        <v>3.8775123449175529E-3</v>
      </c>
      <c r="Z31" s="545">
        <v>5.6782274453344331E-4</v>
      </c>
      <c r="AA31" s="545">
        <v>4.9602570763440516E-4</v>
      </c>
      <c r="AB31" s="545">
        <v>5.0866159413992485E-4</v>
      </c>
      <c r="AC31" s="545">
        <v>7.3955361936154436E-4</v>
      </c>
      <c r="AD31" s="545">
        <v>4.2753912975812872E-5</v>
      </c>
      <c r="AE31" s="545">
        <v>1.0003676009397404</v>
      </c>
      <c r="AF31" s="545">
        <v>4.4693951547129107E-4</v>
      </c>
      <c r="AG31" s="545">
        <v>4.0459306644507668E-4</v>
      </c>
      <c r="AH31" s="545">
        <v>9.0242315364883266E-4</v>
      </c>
      <c r="AI31" s="545">
        <v>8.7900400245147562E-4</v>
      </c>
      <c r="AJ31" s="545">
        <v>5.2799730565184346E-4</v>
      </c>
      <c r="AK31" s="545">
        <v>1.4092360100475842E-3</v>
      </c>
      <c r="AL31" s="545">
        <v>1.5240686742232985E-3</v>
      </c>
      <c r="AM31" s="545">
        <v>1.9272572773824853E-2</v>
      </c>
      <c r="AN31" s="545">
        <v>1.4228455805631072E-3</v>
      </c>
      <c r="AO31" s="545">
        <v>9.4452685599023707E-3</v>
      </c>
      <c r="AP31" s="545">
        <v>4.4276372120652342E-4</v>
      </c>
      <c r="AQ31" s="545">
        <v>4.2739010133519845E-3</v>
      </c>
      <c r="AR31" s="545">
        <v>1.3627092041343899E-3</v>
      </c>
      <c r="AS31" s="545">
        <v>2.2214325756366997E-4</v>
      </c>
      <c r="AT31" s="545">
        <v>3.6829187298831133E-4</v>
      </c>
      <c r="AU31" s="545">
        <v>2.9788804839236884E-4</v>
      </c>
      <c r="AV31" s="545">
        <v>4.6079673255896908E-4</v>
      </c>
      <c r="AW31" s="545">
        <v>3.7205677407172886E-4</v>
      </c>
      <c r="AX31" s="545">
        <v>5.5972133765112809E-4</v>
      </c>
      <c r="AY31" s="545">
        <v>4.7004616719404431E-4</v>
      </c>
      <c r="AZ31" s="545">
        <v>1.8251098810780439E-4</v>
      </c>
      <c r="BA31" s="545">
        <v>5.1989452761638691E-4</v>
      </c>
      <c r="BB31" s="545">
        <v>3.7096010441336027E-5</v>
      </c>
      <c r="BC31" s="545">
        <v>2.526805740290801E-4</v>
      </c>
      <c r="BD31" s="545">
        <v>7.2189402795483053E-5</v>
      </c>
      <c r="BE31" s="545">
        <v>8.5394125759768026E-5</v>
      </c>
      <c r="BF31" s="545">
        <v>0</v>
      </c>
      <c r="BG31" s="545">
        <v>1.1323677769895038E-4</v>
      </c>
      <c r="BH31" s="545">
        <v>4.8608144238920228E-4</v>
      </c>
      <c r="BI31" s="545">
        <v>3.210876616708453E-4</v>
      </c>
      <c r="BJ31" s="545">
        <v>4.439575270202524E-4</v>
      </c>
      <c r="BK31" s="545">
        <v>3.0337677361732293E-4</v>
      </c>
      <c r="BL31" s="545">
        <v>1.5652404081743608E-4</v>
      </c>
      <c r="BM31" s="545">
        <v>3.2007430438278785E-4</v>
      </c>
      <c r="BN31" s="545">
        <v>8.1043557835014688E-5</v>
      </c>
      <c r="BO31" s="545">
        <v>1.1384059813232211E-2</v>
      </c>
      <c r="BP31" s="545">
        <v>4.651128945248933E-3</v>
      </c>
      <c r="BQ31" s="545">
        <v>1.2693789250891849E-2</v>
      </c>
      <c r="BR31" s="545">
        <v>2.137953236499833E-4</v>
      </c>
      <c r="BS31" s="545">
        <v>6.7544311542787274E-4</v>
      </c>
      <c r="BT31" s="545">
        <v>6.8232787450632894E-4</v>
      </c>
      <c r="BU31" s="545">
        <v>9.8420221140801888E-5</v>
      </c>
      <c r="BV31" s="545">
        <v>7.6619521913521521E-5</v>
      </c>
      <c r="BW31" s="545">
        <v>1.3807740920007648E-4</v>
      </c>
      <c r="BX31" s="545">
        <v>6.6938328042043293E-5</v>
      </c>
      <c r="BY31" s="545">
        <v>5.6008618871684286E-6</v>
      </c>
      <c r="BZ31" s="545">
        <v>8.6496870312729871E-4</v>
      </c>
      <c r="CA31" s="545">
        <v>5.7703584185130581E-5</v>
      </c>
      <c r="CB31" s="545">
        <v>7.7432438131525594E-5</v>
      </c>
      <c r="CC31" s="545">
        <v>3.7210070015649363E-5</v>
      </c>
      <c r="CD31" s="545">
        <v>1.4611298029518108E-4</v>
      </c>
      <c r="CE31" s="545">
        <v>1.9066344503978055E-5</v>
      </c>
      <c r="CF31" s="545">
        <v>4.8184364341686994E-4</v>
      </c>
      <c r="CG31" s="545">
        <v>2.1677227901192449E-4</v>
      </c>
      <c r="CH31" s="545">
        <v>6.514936889191934E-5</v>
      </c>
      <c r="CI31" s="545">
        <v>1.5166360140629555E-4</v>
      </c>
      <c r="CJ31" s="545">
        <v>5.2295806764428984E-5</v>
      </c>
      <c r="CK31" s="545">
        <v>2.6999142762535731E-5</v>
      </c>
      <c r="CL31" s="545">
        <v>7.8345705025780726E-5</v>
      </c>
      <c r="CM31" s="545">
        <v>1.5223707353786053E-4</v>
      </c>
      <c r="CN31" s="545">
        <v>1.4474881342591413E-4</v>
      </c>
      <c r="CO31" s="545">
        <v>1.5932341905382916E-4</v>
      </c>
      <c r="CP31" s="545">
        <v>1.3796700124794304E-4</v>
      </c>
      <c r="CQ31" s="545">
        <v>8.5722846903377238E-5</v>
      </c>
      <c r="CR31" s="545">
        <v>2.5220890528549687E-4</v>
      </c>
      <c r="CS31" s="545">
        <v>1.5586911932971364E-4</v>
      </c>
      <c r="CT31" s="545">
        <v>1.3966934824048886E-4</v>
      </c>
      <c r="CU31" s="545">
        <v>2.0829871034542857E-4</v>
      </c>
      <c r="CV31" s="545">
        <v>6.137123815191291E-5</v>
      </c>
      <c r="CW31" s="545">
        <v>7.5363131141561833E-5</v>
      </c>
      <c r="CX31" s="545">
        <v>4.6000592098380796E-5</v>
      </c>
      <c r="CY31" s="545">
        <v>5.9463800701280415E-5</v>
      </c>
      <c r="CZ31" s="545">
        <v>4.9095460772302765E-4</v>
      </c>
      <c r="DA31" s="545">
        <v>3.8986237250826207E-4</v>
      </c>
      <c r="DB31" s="545">
        <v>2.3117439202447951E-4</v>
      </c>
      <c r="DC31" s="545">
        <v>2.779835001989274E-4</v>
      </c>
      <c r="DD31" s="545">
        <v>7.5075174387278633E-5</v>
      </c>
      <c r="DE31" s="545">
        <v>2.210104269376368E-4</v>
      </c>
      <c r="DF31" s="545">
        <v>1.3477832955570163E-4</v>
      </c>
      <c r="DG31" s="545">
        <v>6.5912662634577568E-5</v>
      </c>
      <c r="DH31" s="546">
        <v>1.1015605292670041</v>
      </c>
      <c r="DI31" s="236"/>
    </row>
    <row r="32" spans="2:113" x14ac:dyDescent="0.15">
      <c r="B32" s="10" t="s">
        <v>170</v>
      </c>
      <c r="C32" s="544" t="s">
        <v>913</v>
      </c>
      <c r="D32" s="545">
        <v>4.8985791410998724E-3</v>
      </c>
      <c r="E32" s="545">
        <v>7.1831919912233953E-4</v>
      </c>
      <c r="F32" s="545">
        <v>1.3101264857788134E-3</v>
      </c>
      <c r="G32" s="545">
        <v>1.4653828255857674E-3</v>
      </c>
      <c r="H32" s="545">
        <v>2.7133551108630316E-3</v>
      </c>
      <c r="I32" s="545">
        <v>6.5789230550872344E-4</v>
      </c>
      <c r="J32" s="545">
        <v>2.9049655126269717E-4</v>
      </c>
      <c r="K32" s="545">
        <v>1.5239330528893961E-3</v>
      </c>
      <c r="L32" s="545">
        <v>5.9324862573395072E-3</v>
      </c>
      <c r="M32" s="545">
        <v>7.3597903125340589E-4</v>
      </c>
      <c r="N32" s="545">
        <v>0</v>
      </c>
      <c r="O32" s="545">
        <v>1.7651832116126677E-3</v>
      </c>
      <c r="P32" s="545">
        <v>9.663962797210972E-4</v>
      </c>
      <c r="Q32" s="545">
        <v>1.994000040227044E-3</v>
      </c>
      <c r="R32" s="545">
        <v>1.0263656038736997E-2</v>
      </c>
      <c r="S32" s="545">
        <v>6.0028653790235699E-4</v>
      </c>
      <c r="T32" s="545">
        <v>2.5519052945207907E-3</v>
      </c>
      <c r="U32" s="545">
        <v>5.68940478312279E-3</v>
      </c>
      <c r="V32" s="545">
        <v>2.9429480476396005E-3</v>
      </c>
      <c r="W32" s="545">
        <v>1.3227458538832377E-3</v>
      </c>
      <c r="X32" s="545">
        <v>0</v>
      </c>
      <c r="Y32" s="545">
        <v>7.5259009491875518E-4</v>
      </c>
      <c r="Z32" s="545">
        <v>4.2625584273397061E-4</v>
      </c>
      <c r="AA32" s="545">
        <v>1.5273878985756764E-3</v>
      </c>
      <c r="AB32" s="545">
        <v>1.5079109439216396E-2</v>
      </c>
      <c r="AC32" s="545">
        <v>1.5736892684346099E-3</v>
      </c>
      <c r="AD32" s="545">
        <v>3.8445133657844228E-5</v>
      </c>
      <c r="AE32" s="545">
        <v>1.3447078832065537E-4</v>
      </c>
      <c r="AF32" s="545">
        <v>1.047048387123434</v>
      </c>
      <c r="AG32" s="545">
        <v>2.0732880325491543E-3</v>
      </c>
      <c r="AH32" s="545">
        <v>5.7533998212836498E-4</v>
      </c>
      <c r="AI32" s="545">
        <v>3.4382144795834144E-3</v>
      </c>
      <c r="AJ32" s="545">
        <v>3.8089926157685065E-4</v>
      </c>
      <c r="AK32" s="545">
        <v>8.3949436316063674E-4</v>
      </c>
      <c r="AL32" s="545">
        <v>4.8072132033598764E-4</v>
      </c>
      <c r="AM32" s="545">
        <v>1.8729096464083287E-4</v>
      </c>
      <c r="AN32" s="545">
        <v>1.3874939979033096E-4</v>
      </c>
      <c r="AO32" s="545">
        <v>2.8429536517951721E-4</v>
      </c>
      <c r="AP32" s="545">
        <v>1.1303878159414419E-4</v>
      </c>
      <c r="AQ32" s="545">
        <v>2.8579322344953248E-4</v>
      </c>
      <c r="AR32" s="545">
        <v>4.0849915303919513E-4</v>
      </c>
      <c r="AS32" s="545">
        <v>5.8613026896558377E-4</v>
      </c>
      <c r="AT32" s="545">
        <v>9.1974254611739141E-4</v>
      </c>
      <c r="AU32" s="545">
        <v>1.0523262937404813E-3</v>
      </c>
      <c r="AV32" s="545">
        <v>1.732891568119646E-3</v>
      </c>
      <c r="AW32" s="545">
        <v>7.1601436741381402E-3</v>
      </c>
      <c r="AX32" s="545">
        <v>2.4485188564972063E-3</v>
      </c>
      <c r="AY32" s="545">
        <v>2.6333046964381848E-3</v>
      </c>
      <c r="AZ32" s="545">
        <v>3.3121402928461886E-3</v>
      </c>
      <c r="BA32" s="545">
        <v>6.2832611023979409E-3</v>
      </c>
      <c r="BB32" s="545">
        <v>6.6183849245185999E-4</v>
      </c>
      <c r="BC32" s="545">
        <v>7.0234333065032255E-3</v>
      </c>
      <c r="BD32" s="545">
        <v>3.2184999630396204E-3</v>
      </c>
      <c r="BE32" s="545">
        <v>7.2604072088755713E-3</v>
      </c>
      <c r="BF32" s="545">
        <v>0</v>
      </c>
      <c r="BG32" s="545">
        <v>2.1518190788527777E-3</v>
      </c>
      <c r="BH32" s="545">
        <v>8.7711359451801158E-3</v>
      </c>
      <c r="BI32" s="545">
        <v>3.1976562585935763E-3</v>
      </c>
      <c r="BJ32" s="545">
        <v>4.7343460606410976E-3</v>
      </c>
      <c r="BK32" s="545">
        <v>1.2766496968648225E-2</v>
      </c>
      <c r="BL32" s="545">
        <v>2.9166113849864791E-4</v>
      </c>
      <c r="BM32" s="545">
        <v>2.9994305125223496E-3</v>
      </c>
      <c r="BN32" s="545">
        <v>3.818757404624265E-3</v>
      </c>
      <c r="BO32" s="545">
        <v>2.7085388157312433E-3</v>
      </c>
      <c r="BP32" s="545">
        <v>2.551811157668709E-3</v>
      </c>
      <c r="BQ32" s="545">
        <v>2.1914235521779669E-4</v>
      </c>
      <c r="BR32" s="545">
        <v>2.9899857175933017E-4</v>
      </c>
      <c r="BS32" s="545">
        <v>1.1000629353217436E-2</v>
      </c>
      <c r="BT32" s="545">
        <v>1.0921249209669241E-3</v>
      </c>
      <c r="BU32" s="545">
        <v>6.1507998860146505E-4</v>
      </c>
      <c r="BV32" s="545">
        <v>8.1665684065684516E-4</v>
      </c>
      <c r="BW32" s="545">
        <v>3.1389378522835932E-4</v>
      </c>
      <c r="BX32" s="545">
        <v>5.5897273150358809E-4</v>
      </c>
      <c r="BY32" s="545">
        <v>1.7746865734431929E-4</v>
      </c>
      <c r="BZ32" s="545">
        <v>1.6740588949493726E-3</v>
      </c>
      <c r="CA32" s="545">
        <v>2.2398734137745146E-4</v>
      </c>
      <c r="CB32" s="545">
        <v>6.3473833873573101E-4</v>
      </c>
      <c r="CC32" s="545">
        <v>2.0662554315612305E-4</v>
      </c>
      <c r="CD32" s="545">
        <v>7.4649305194240587E-4</v>
      </c>
      <c r="CE32" s="545">
        <v>1.5822209058313959E-4</v>
      </c>
      <c r="CF32" s="545">
        <v>9.5616790808408932E-4</v>
      </c>
      <c r="CG32" s="545">
        <v>8.8468936542780469E-4</v>
      </c>
      <c r="CH32" s="545">
        <v>1.0450809301101138E-4</v>
      </c>
      <c r="CI32" s="545">
        <v>2.7514081281612663E-4</v>
      </c>
      <c r="CJ32" s="545">
        <v>3.105550297081601E-4</v>
      </c>
      <c r="CK32" s="545">
        <v>1.1259513182115381E-3</v>
      </c>
      <c r="CL32" s="545">
        <v>2.4386216067074813E-4</v>
      </c>
      <c r="CM32" s="545">
        <v>1.0751212044228192E-3</v>
      </c>
      <c r="CN32" s="545">
        <v>4.6875673517318001E-4</v>
      </c>
      <c r="CO32" s="545">
        <v>2.4371578924692547E-4</v>
      </c>
      <c r="CP32" s="545">
        <v>4.2205367281520304E-3</v>
      </c>
      <c r="CQ32" s="545">
        <v>5.0280889356858478E-4</v>
      </c>
      <c r="CR32" s="545">
        <v>2.7013980981275626E-4</v>
      </c>
      <c r="CS32" s="545">
        <v>2.593597960420035E-4</v>
      </c>
      <c r="CT32" s="545">
        <v>2.7044733859926722E-4</v>
      </c>
      <c r="CU32" s="545">
        <v>1.3885937065800612E-3</v>
      </c>
      <c r="CV32" s="545">
        <v>2.8022981807618124E-4</v>
      </c>
      <c r="CW32" s="545">
        <v>8.9635685533195019E-4</v>
      </c>
      <c r="CX32" s="545">
        <v>1.1926641745790159E-3</v>
      </c>
      <c r="CY32" s="545">
        <v>3.5204427172187984E-4</v>
      </c>
      <c r="CZ32" s="545">
        <v>7.7206830282512586E-4</v>
      </c>
      <c r="DA32" s="545">
        <v>6.7951848154535887E-4</v>
      </c>
      <c r="DB32" s="545">
        <v>1.0138930463162083E-3</v>
      </c>
      <c r="DC32" s="545">
        <v>1.563065880111472E-3</v>
      </c>
      <c r="DD32" s="545">
        <v>1.5093144911615264E-4</v>
      </c>
      <c r="DE32" s="545">
        <v>3.3252943035780129E-4</v>
      </c>
      <c r="DF32" s="545">
        <v>8.6137978216414071E-3</v>
      </c>
      <c r="DG32" s="545">
        <v>5.6403300033757537E-4</v>
      </c>
      <c r="DH32" s="546">
        <v>1.2601619072622101</v>
      </c>
      <c r="DI32" s="236"/>
    </row>
    <row r="33" spans="2:113" x14ac:dyDescent="0.15">
      <c r="B33" s="358" t="s">
        <v>171</v>
      </c>
      <c r="C33" s="547" t="s">
        <v>914</v>
      </c>
      <c r="D33" s="548">
        <v>1.7061259775263737E-4</v>
      </c>
      <c r="E33" s="548">
        <v>5.6100516209910146E-5</v>
      </c>
      <c r="F33" s="548">
        <v>1.2520794982910606E-4</v>
      </c>
      <c r="G33" s="548">
        <v>9.9455558355143969E-5</v>
      </c>
      <c r="H33" s="548">
        <v>7.6205945864370991E-5</v>
      </c>
      <c r="I33" s="548">
        <v>4.9519161903786033E-4</v>
      </c>
      <c r="J33" s="548">
        <v>3.3886636882152031E-4</v>
      </c>
      <c r="K33" s="548">
        <v>6.9203574364186943E-5</v>
      </c>
      <c r="L33" s="548">
        <v>3.4339804722243585E-5</v>
      </c>
      <c r="M33" s="548">
        <v>3.8739226735818661E-5</v>
      </c>
      <c r="N33" s="548">
        <v>0</v>
      </c>
      <c r="O33" s="548">
        <v>5.5057914138047287E-5</v>
      </c>
      <c r="P33" s="548">
        <v>3.5291552186256117E-4</v>
      </c>
      <c r="Q33" s="548">
        <v>1.0855250910188635E-4</v>
      </c>
      <c r="R33" s="548">
        <v>8.4753041388845794E-5</v>
      </c>
      <c r="S33" s="548">
        <v>3.6151779354118066E-5</v>
      </c>
      <c r="T33" s="548">
        <v>2.7521062169802868E-5</v>
      </c>
      <c r="U33" s="548">
        <v>3.7920514423817017E-5</v>
      </c>
      <c r="V33" s="548">
        <v>1.3820098240774952E-4</v>
      </c>
      <c r="W33" s="548">
        <v>5.7923802033126545E-5</v>
      </c>
      <c r="X33" s="548">
        <v>0</v>
      </c>
      <c r="Y33" s="548">
        <v>5.5616698632948751E-5</v>
      </c>
      <c r="Z33" s="548">
        <v>6.1929715843491535E-5</v>
      </c>
      <c r="AA33" s="548">
        <v>2.5788726672998157E-5</v>
      </c>
      <c r="AB33" s="548">
        <v>1.9688617989772956E-4</v>
      </c>
      <c r="AC33" s="548">
        <v>3.5922840364149463E-5</v>
      </c>
      <c r="AD33" s="548">
        <v>5.2154197735676956E-6</v>
      </c>
      <c r="AE33" s="548">
        <v>1.7051275816758039E-4</v>
      </c>
      <c r="AF33" s="548">
        <v>6.8578907159086639E-5</v>
      </c>
      <c r="AG33" s="548">
        <v>1.0011817474861846</v>
      </c>
      <c r="AH33" s="548">
        <v>8.4969834307644678E-5</v>
      </c>
      <c r="AI33" s="548">
        <v>5.8159279205931483E-5</v>
      </c>
      <c r="AJ33" s="548">
        <v>8.8371370214243455E-5</v>
      </c>
      <c r="AK33" s="548">
        <v>3.7886483501325006E-5</v>
      </c>
      <c r="AL33" s="548">
        <v>1.9297211936189799E-4</v>
      </c>
      <c r="AM33" s="548">
        <v>1.1556331319523407E-4</v>
      </c>
      <c r="AN33" s="548">
        <v>1.0529269070747934E-4</v>
      </c>
      <c r="AO33" s="548">
        <v>4.2816947522102166E-5</v>
      </c>
      <c r="AP33" s="548">
        <v>2.8797236422765187E-5</v>
      </c>
      <c r="AQ33" s="548">
        <v>4.7938474329070888E-5</v>
      </c>
      <c r="AR33" s="548">
        <v>4.3214525222220557E-5</v>
      </c>
      <c r="AS33" s="548">
        <v>1.5516953575222078E-4</v>
      </c>
      <c r="AT33" s="548">
        <v>7.2225906544691413E-5</v>
      </c>
      <c r="AU33" s="548">
        <v>2.0915508746077748E-4</v>
      </c>
      <c r="AV33" s="548">
        <v>5.8596319551348572E-4</v>
      </c>
      <c r="AW33" s="548">
        <v>2.9993923104989058E-4</v>
      </c>
      <c r="AX33" s="548">
        <v>1.282289479928169E-4</v>
      </c>
      <c r="AY33" s="548">
        <v>2.7339866041038346E-5</v>
      </c>
      <c r="AZ33" s="548">
        <v>3.7966294927806968E-4</v>
      </c>
      <c r="BA33" s="548">
        <v>3.5709123494069225E-4</v>
      </c>
      <c r="BB33" s="548">
        <v>1.8148519711573659E-5</v>
      </c>
      <c r="BC33" s="548">
        <v>2.9681042767533238E-4</v>
      </c>
      <c r="BD33" s="548">
        <v>1.4616219079615096E-4</v>
      </c>
      <c r="BE33" s="548">
        <v>7.7752251064385749E-5</v>
      </c>
      <c r="BF33" s="548">
        <v>0</v>
      </c>
      <c r="BG33" s="548">
        <v>1.4296624739420841E-3</v>
      </c>
      <c r="BH33" s="548">
        <v>8.1575050139714338E-4</v>
      </c>
      <c r="BI33" s="548">
        <v>3.0985384269376938E-4</v>
      </c>
      <c r="BJ33" s="548">
        <v>5.1159341589076981E-4</v>
      </c>
      <c r="BK33" s="548">
        <v>6.9262370212297376E-4</v>
      </c>
      <c r="BL33" s="548">
        <v>1.7057326249195437E-4</v>
      </c>
      <c r="BM33" s="548">
        <v>5.7477264083440275E-5</v>
      </c>
      <c r="BN33" s="548">
        <v>6.1995404554449394E-5</v>
      </c>
      <c r="BO33" s="548">
        <v>2.8013596593994428E-4</v>
      </c>
      <c r="BP33" s="548">
        <v>2.4265651050491666E-4</v>
      </c>
      <c r="BQ33" s="548">
        <v>1.1051328934102751E-4</v>
      </c>
      <c r="BR33" s="548">
        <v>4.1419059805994796E-5</v>
      </c>
      <c r="BS33" s="548">
        <v>1.7954913440942298E-4</v>
      </c>
      <c r="BT33" s="548">
        <v>1.5385040570722193E-3</v>
      </c>
      <c r="BU33" s="548">
        <v>4.9723254055434179E-5</v>
      </c>
      <c r="BV33" s="548">
        <v>3.743272229080295E-5</v>
      </c>
      <c r="BW33" s="548">
        <v>1.4214923679008266E-5</v>
      </c>
      <c r="BX33" s="548">
        <v>1.0452458756670563E-5</v>
      </c>
      <c r="BY33" s="548">
        <v>3.6338692964140543E-6</v>
      </c>
      <c r="BZ33" s="548">
        <v>8.968033818201463E-4</v>
      </c>
      <c r="CA33" s="548">
        <v>1.7353004317348028E-4</v>
      </c>
      <c r="CB33" s="548">
        <v>7.8827289456423943E-4</v>
      </c>
      <c r="CC33" s="548">
        <v>1.8495105072391995E-4</v>
      </c>
      <c r="CD33" s="548">
        <v>7.7419230054944223E-5</v>
      </c>
      <c r="CE33" s="548">
        <v>3.5273872675303927E-5</v>
      </c>
      <c r="CF33" s="548">
        <v>7.6338322542745374E-5</v>
      </c>
      <c r="CG33" s="548">
        <v>9.1018144381691907E-5</v>
      </c>
      <c r="CH33" s="548">
        <v>4.5799852018742004E-5</v>
      </c>
      <c r="CI33" s="548">
        <v>7.3988907569685905E-5</v>
      </c>
      <c r="CJ33" s="548">
        <v>3.2615976392049093E-5</v>
      </c>
      <c r="CK33" s="548">
        <v>2.7492907540308434E-5</v>
      </c>
      <c r="CL33" s="548">
        <v>5.479656643084151E-5</v>
      </c>
      <c r="CM33" s="548">
        <v>5.0941003260705466E-5</v>
      </c>
      <c r="CN33" s="548">
        <v>1.6065797265275402E-4</v>
      </c>
      <c r="CO33" s="548">
        <v>3.6150228914303411E-5</v>
      </c>
      <c r="CP33" s="548">
        <v>7.1203961647660078E-5</v>
      </c>
      <c r="CQ33" s="548">
        <v>9.2807103320295103E-5</v>
      </c>
      <c r="CR33" s="548">
        <v>9.7914602225401869E-5</v>
      </c>
      <c r="CS33" s="548">
        <v>1.3357336900518213E-4</v>
      </c>
      <c r="CT33" s="548">
        <v>1.0311598384033918E-4</v>
      </c>
      <c r="CU33" s="548">
        <v>4.9885642078925099E-4</v>
      </c>
      <c r="CV33" s="548">
        <v>1.231337347030469E-4</v>
      </c>
      <c r="CW33" s="548">
        <v>3.7398273288452486E-5</v>
      </c>
      <c r="CX33" s="548">
        <v>1.5106084661433534E-3</v>
      </c>
      <c r="CY33" s="548">
        <v>2.6051773547584523E-5</v>
      </c>
      <c r="CZ33" s="548">
        <v>1.7723023447043635E-4</v>
      </c>
      <c r="DA33" s="548">
        <v>6.2616293394612883E-5</v>
      </c>
      <c r="DB33" s="548">
        <v>7.9204946589946722E-5</v>
      </c>
      <c r="DC33" s="548">
        <v>1.2315200477256384E-4</v>
      </c>
      <c r="DD33" s="548">
        <v>6.6045939799291766E-4</v>
      </c>
      <c r="DE33" s="548">
        <v>1.0651819862086124E-4</v>
      </c>
      <c r="DF33" s="548">
        <v>6.2018774169622464E-4</v>
      </c>
      <c r="DG33" s="548">
        <v>5.6839529054225202E-5</v>
      </c>
      <c r="DH33" s="549">
        <v>1.0217494381412262</v>
      </c>
      <c r="DI33" s="236"/>
    </row>
    <row r="34" spans="2:113" x14ac:dyDescent="0.15">
      <c r="B34" s="10" t="s">
        <v>172</v>
      </c>
      <c r="C34" s="544" t="s">
        <v>915</v>
      </c>
      <c r="D34" s="545">
        <v>4.8784046447473067E-6</v>
      </c>
      <c r="E34" s="545">
        <v>7.0980931410255851E-7</v>
      </c>
      <c r="F34" s="545">
        <v>7.5483341774893409E-7</v>
      </c>
      <c r="G34" s="545">
        <v>6.8587221485808371E-6</v>
      </c>
      <c r="H34" s="545">
        <v>6.3212203195497839E-6</v>
      </c>
      <c r="I34" s="545">
        <v>2.8398080885603555E-6</v>
      </c>
      <c r="J34" s="545">
        <v>2.7235128362858204E-5</v>
      </c>
      <c r="K34" s="545">
        <v>1.3899108783031902E-6</v>
      </c>
      <c r="L34" s="545">
        <v>1.1635959487086495E-6</v>
      </c>
      <c r="M34" s="545">
        <v>1.0404251251457363E-6</v>
      </c>
      <c r="N34" s="545">
        <v>0</v>
      </c>
      <c r="O34" s="545">
        <v>3.7807033945077597E-6</v>
      </c>
      <c r="P34" s="545">
        <v>1.0281944591146973E-4</v>
      </c>
      <c r="Q34" s="545">
        <v>8.2122151258108947E-6</v>
      </c>
      <c r="R34" s="545">
        <v>2.2792028898956946E-5</v>
      </c>
      <c r="S34" s="545">
        <v>1.4888799227709356E-6</v>
      </c>
      <c r="T34" s="545">
        <v>3.7670561522175232E-6</v>
      </c>
      <c r="U34" s="545">
        <v>1.7480729230334076E-6</v>
      </c>
      <c r="V34" s="545">
        <v>4.4347388513570842E-6</v>
      </c>
      <c r="W34" s="545">
        <v>1.6707979916616712E-6</v>
      </c>
      <c r="X34" s="545">
        <v>0</v>
      </c>
      <c r="Y34" s="545">
        <v>1.3223008900243622E-6</v>
      </c>
      <c r="Z34" s="545">
        <v>7.5437921430662436E-7</v>
      </c>
      <c r="AA34" s="545">
        <v>3.1255338405368502E-6</v>
      </c>
      <c r="AB34" s="545">
        <v>1.4999965212229478E-6</v>
      </c>
      <c r="AC34" s="545">
        <v>8.4846762798682455E-6</v>
      </c>
      <c r="AD34" s="545">
        <v>6.5712000018260429E-8</v>
      </c>
      <c r="AE34" s="545">
        <v>3.6963763753768622E-5</v>
      </c>
      <c r="AF34" s="545">
        <v>1.9595961194237137E-6</v>
      </c>
      <c r="AG34" s="545">
        <v>1.4676803128558682E-6</v>
      </c>
      <c r="AH34" s="545">
        <v>1.0001060132993393</v>
      </c>
      <c r="AI34" s="545">
        <v>1.2457309612995866E-6</v>
      </c>
      <c r="AJ34" s="545">
        <v>3.2931313889954024E-6</v>
      </c>
      <c r="AK34" s="545">
        <v>1.5214203990991037E-5</v>
      </c>
      <c r="AL34" s="545">
        <v>1.2084942732862406E-5</v>
      </c>
      <c r="AM34" s="545">
        <v>3.2140487229536524E-6</v>
      </c>
      <c r="AN34" s="545">
        <v>6.5140708107974411E-7</v>
      </c>
      <c r="AO34" s="545">
        <v>6.8905667745489855E-6</v>
      </c>
      <c r="AP34" s="545">
        <v>6.5724171154632253E-7</v>
      </c>
      <c r="AQ34" s="545">
        <v>1.7321495992594701E-6</v>
      </c>
      <c r="AR34" s="545">
        <v>1.5732763530940049E-6</v>
      </c>
      <c r="AS34" s="545">
        <v>6.460553540951822E-6</v>
      </c>
      <c r="AT34" s="545">
        <v>1.6771559225092936E-6</v>
      </c>
      <c r="AU34" s="545">
        <v>1.5339160488447297E-6</v>
      </c>
      <c r="AV34" s="545">
        <v>8.6620084125971276E-6</v>
      </c>
      <c r="AW34" s="545">
        <v>6.25006729574512E-5</v>
      </c>
      <c r="AX34" s="545">
        <v>4.2107697441761252E-6</v>
      </c>
      <c r="AY34" s="545">
        <v>5.0292402286503662E-6</v>
      </c>
      <c r="AZ34" s="545">
        <v>2.2456875286464395E-6</v>
      </c>
      <c r="BA34" s="545">
        <v>5.9283735582869028E-7</v>
      </c>
      <c r="BB34" s="545">
        <v>3.2327080999107427E-7</v>
      </c>
      <c r="BC34" s="545">
        <v>6.7151446865706698E-7</v>
      </c>
      <c r="BD34" s="545">
        <v>1.030420297857513E-6</v>
      </c>
      <c r="BE34" s="545">
        <v>4.4246966990069924E-7</v>
      </c>
      <c r="BF34" s="545">
        <v>0</v>
      </c>
      <c r="BG34" s="545">
        <v>7.0353334731495276E-7</v>
      </c>
      <c r="BH34" s="545">
        <v>2.6028802088585063E-6</v>
      </c>
      <c r="BI34" s="545">
        <v>2.0316777071590238E-6</v>
      </c>
      <c r="BJ34" s="545">
        <v>1.5732756997876598E-6</v>
      </c>
      <c r="BK34" s="545">
        <v>3.5959507018117661E-4</v>
      </c>
      <c r="BL34" s="545">
        <v>1.6123674622296619E-6</v>
      </c>
      <c r="BM34" s="545">
        <v>1.4762898973823329E-6</v>
      </c>
      <c r="BN34" s="545">
        <v>1.9696815496768901E-6</v>
      </c>
      <c r="BO34" s="545">
        <v>2.2980617340498949E-6</v>
      </c>
      <c r="BP34" s="545">
        <v>3.0901111526437252E-6</v>
      </c>
      <c r="BQ34" s="545">
        <v>3.631064332955302E-6</v>
      </c>
      <c r="BR34" s="545">
        <v>8.8497688549999396E-5</v>
      </c>
      <c r="BS34" s="545">
        <v>7.9010683765939625E-6</v>
      </c>
      <c r="BT34" s="545">
        <v>9.7031884746952709E-6</v>
      </c>
      <c r="BU34" s="545">
        <v>1.8482978575941482E-6</v>
      </c>
      <c r="BV34" s="545">
        <v>4.4654031282087377E-6</v>
      </c>
      <c r="BW34" s="545">
        <v>9.2954534536245854E-7</v>
      </c>
      <c r="BX34" s="545">
        <v>6.3517266991243282E-7</v>
      </c>
      <c r="BY34" s="545">
        <v>2.3153910254269374E-7</v>
      </c>
      <c r="BZ34" s="545">
        <v>9.9721115072366874E-6</v>
      </c>
      <c r="CA34" s="545">
        <v>1.6940529647578495E-6</v>
      </c>
      <c r="CB34" s="545">
        <v>3.2392081373536121E-6</v>
      </c>
      <c r="CC34" s="545">
        <v>1.6910938420789196E-6</v>
      </c>
      <c r="CD34" s="545">
        <v>4.9194381373810882E-6</v>
      </c>
      <c r="CE34" s="545">
        <v>3.2177205788695694E-7</v>
      </c>
      <c r="CF34" s="545">
        <v>1.6463130392646614E-6</v>
      </c>
      <c r="CG34" s="545">
        <v>7.4370690651090735E-6</v>
      </c>
      <c r="CH34" s="545">
        <v>1.0929454684668668E-5</v>
      </c>
      <c r="CI34" s="545">
        <v>1.4596281985627152E-5</v>
      </c>
      <c r="CJ34" s="545">
        <v>4.1287854758877042E-6</v>
      </c>
      <c r="CK34" s="545">
        <v>6.7018847937398493E-7</v>
      </c>
      <c r="CL34" s="545">
        <v>6.2209340609925273E-6</v>
      </c>
      <c r="CM34" s="545">
        <v>3.1124769034481537E-6</v>
      </c>
      <c r="CN34" s="545">
        <v>9.9252622128388703E-6</v>
      </c>
      <c r="CO34" s="545">
        <v>1.9278230656783388E-6</v>
      </c>
      <c r="CP34" s="545">
        <v>1.4956175784934588E-5</v>
      </c>
      <c r="CQ34" s="545">
        <v>1.8697835754172648E-6</v>
      </c>
      <c r="CR34" s="545">
        <v>6.4925404318693013E-6</v>
      </c>
      <c r="CS34" s="545">
        <v>2.7461429483814619E-6</v>
      </c>
      <c r="CT34" s="545">
        <v>1.9141644339561044E-6</v>
      </c>
      <c r="CU34" s="545">
        <v>6.2864220456892948E-5</v>
      </c>
      <c r="CV34" s="545">
        <v>1.6039611181316006E-5</v>
      </c>
      <c r="CW34" s="545">
        <v>3.3112376709766868E-6</v>
      </c>
      <c r="CX34" s="545">
        <v>8.1318136349291563E-7</v>
      </c>
      <c r="CY34" s="545">
        <v>3.1985016098216946E-6</v>
      </c>
      <c r="CZ34" s="545">
        <v>5.5092725373021042E-6</v>
      </c>
      <c r="DA34" s="545">
        <v>1.5740810618773977E-6</v>
      </c>
      <c r="DB34" s="545">
        <v>7.051517175006143E-6</v>
      </c>
      <c r="DC34" s="545">
        <v>5.5765843585865368E-6</v>
      </c>
      <c r="DD34" s="545">
        <v>1.3516327800902882E-6</v>
      </c>
      <c r="DE34" s="545">
        <v>2.4432061824181702E-5</v>
      </c>
      <c r="DF34" s="545">
        <v>7.0773168503211592E-6</v>
      </c>
      <c r="DG34" s="545">
        <v>1.3059655818201792E-5</v>
      </c>
      <c r="DH34" s="546">
        <v>1.0012645658162549</v>
      </c>
      <c r="DI34" s="236"/>
    </row>
    <row r="35" spans="2:113" x14ac:dyDescent="0.15">
      <c r="B35" s="10" t="s">
        <v>173</v>
      </c>
      <c r="C35" s="544" t="s">
        <v>916</v>
      </c>
      <c r="D35" s="545">
        <v>1.2848523980155568E-5</v>
      </c>
      <c r="E35" s="545">
        <v>5.7947337928182588E-6</v>
      </c>
      <c r="F35" s="545">
        <v>1.20561531908414E-5</v>
      </c>
      <c r="G35" s="545">
        <v>1.9452455111110178E-5</v>
      </c>
      <c r="H35" s="545">
        <v>8.2314809131965908E-6</v>
      </c>
      <c r="I35" s="545">
        <v>1.19660785017503E-5</v>
      </c>
      <c r="J35" s="545">
        <v>1.8167543391514284E-5</v>
      </c>
      <c r="K35" s="545">
        <v>2.0441160753849251E-5</v>
      </c>
      <c r="L35" s="545">
        <v>4.8737630422019377E-4</v>
      </c>
      <c r="M35" s="545">
        <v>4.0779451148246496E-6</v>
      </c>
      <c r="N35" s="545">
        <v>0</v>
      </c>
      <c r="O35" s="545">
        <v>1.9971109752855878E-5</v>
      </c>
      <c r="P35" s="545">
        <v>1.6903657912216772E-5</v>
      </c>
      <c r="Q35" s="545">
        <v>9.0808817681312652E-6</v>
      </c>
      <c r="R35" s="545">
        <v>4.0349487010943314E-4</v>
      </c>
      <c r="S35" s="545">
        <v>6.3868593125817935E-6</v>
      </c>
      <c r="T35" s="545">
        <v>3.7734539454775903E-6</v>
      </c>
      <c r="U35" s="545">
        <v>4.6680198508991533E-6</v>
      </c>
      <c r="V35" s="545">
        <v>1.4203843943451625E-5</v>
      </c>
      <c r="W35" s="545">
        <v>9.87638368275335E-5</v>
      </c>
      <c r="X35" s="545">
        <v>0</v>
      </c>
      <c r="Y35" s="545">
        <v>9.8814108063305977E-5</v>
      </c>
      <c r="Z35" s="545">
        <v>1.829022534752713E-5</v>
      </c>
      <c r="AA35" s="545">
        <v>8.637574572607978E-6</v>
      </c>
      <c r="AB35" s="545">
        <v>1.1958501674870956E-3</v>
      </c>
      <c r="AC35" s="545">
        <v>5.5026449108254415E-5</v>
      </c>
      <c r="AD35" s="545">
        <v>4.6384379012967041E-7</v>
      </c>
      <c r="AE35" s="545">
        <v>1.0370921268811215E-5</v>
      </c>
      <c r="AF35" s="545">
        <v>2.528689901658715E-4</v>
      </c>
      <c r="AG35" s="545">
        <v>1.6360973625378605E-5</v>
      </c>
      <c r="AH35" s="545">
        <v>6.5167694703471832E-6</v>
      </c>
      <c r="AI35" s="545">
        <v>1.0030041651546784</v>
      </c>
      <c r="AJ35" s="545">
        <v>1.981749381939606E-5</v>
      </c>
      <c r="AK35" s="545">
        <v>6.3951178546592709E-6</v>
      </c>
      <c r="AL35" s="545">
        <v>1.4464468089181741E-4</v>
      </c>
      <c r="AM35" s="545">
        <v>1.4171835266956993E-5</v>
      </c>
      <c r="AN35" s="545">
        <v>3.365769115789618E-6</v>
      </c>
      <c r="AO35" s="545">
        <v>7.3493873446112564E-6</v>
      </c>
      <c r="AP35" s="545">
        <v>3.4250153883227231E-6</v>
      </c>
      <c r="AQ35" s="545">
        <v>5.9268978053019303E-6</v>
      </c>
      <c r="AR35" s="545">
        <v>4.5444148294074004E-6</v>
      </c>
      <c r="AS35" s="545">
        <v>3.3223894792143561E-5</v>
      </c>
      <c r="AT35" s="545">
        <v>2.2505130752319136E-4</v>
      </c>
      <c r="AU35" s="545">
        <v>7.8587675999055451E-6</v>
      </c>
      <c r="AV35" s="545">
        <v>1.8422290404517492E-5</v>
      </c>
      <c r="AW35" s="545">
        <v>2.0307496097236588E-3</v>
      </c>
      <c r="AX35" s="545">
        <v>6.5267463816892117E-5</v>
      </c>
      <c r="AY35" s="545">
        <v>5.2906427453692118E-4</v>
      </c>
      <c r="AZ35" s="545">
        <v>1.8532893792114215E-5</v>
      </c>
      <c r="BA35" s="545">
        <v>1.2830229096167566E-4</v>
      </c>
      <c r="BB35" s="545">
        <v>1.2050166419018191E-5</v>
      </c>
      <c r="BC35" s="545">
        <v>5.9858362652076764E-4</v>
      </c>
      <c r="BD35" s="545">
        <v>1.7702155141874879E-4</v>
      </c>
      <c r="BE35" s="545">
        <v>1.6055539765553655E-5</v>
      </c>
      <c r="BF35" s="545">
        <v>0</v>
      </c>
      <c r="BG35" s="545">
        <v>4.7114318169762931E-4</v>
      </c>
      <c r="BH35" s="545">
        <v>8.5235169588993276E-6</v>
      </c>
      <c r="BI35" s="545">
        <v>2.5897552849193816E-5</v>
      </c>
      <c r="BJ35" s="545">
        <v>7.7351830969883901E-4</v>
      </c>
      <c r="BK35" s="545">
        <v>6.5305938114291052E-4</v>
      </c>
      <c r="BL35" s="545">
        <v>4.7365970486574051E-6</v>
      </c>
      <c r="BM35" s="545">
        <v>2.93279279029605E-4</v>
      </c>
      <c r="BN35" s="545">
        <v>1.9286169510905407E-4</v>
      </c>
      <c r="BO35" s="545">
        <v>1.0124419348723135E-5</v>
      </c>
      <c r="BP35" s="545">
        <v>1.0112873346488529E-5</v>
      </c>
      <c r="BQ35" s="545">
        <v>1.5576776358545148E-5</v>
      </c>
      <c r="BR35" s="545">
        <v>1.0089258681885197E-5</v>
      </c>
      <c r="BS35" s="545">
        <v>1.820013564776676E-5</v>
      </c>
      <c r="BT35" s="545">
        <v>1.6940770900270228E-5</v>
      </c>
      <c r="BU35" s="545">
        <v>6.7107337559597592E-6</v>
      </c>
      <c r="BV35" s="545">
        <v>4.1640560670750036E-6</v>
      </c>
      <c r="BW35" s="545">
        <v>2.5870810533151199E-6</v>
      </c>
      <c r="BX35" s="545">
        <v>3.8031441801420227E-6</v>
      </c>
      <c r="BY35" s="545">
        <v>2.6375937443581002E-6</v>
      </c>
      <c r="BZ35" s="545">
        <v>1.5914535084557724E-5</v>
      </c>
      <c r="CA35" s="545">
        <v>1.3364077838965846E-5</v>
      </c>
      <c r="CB35" s="545">
        <v>6.2969384347524794E-5</v>
      </c>
      <c r="CC35" s="545">
        <v>9.4961175780328577E-6</v>
      </c>
      <c r="CD35" s="545">
        <v>3.5227892106600398E-5</v>
      </c>
      <c r="CE35" s="545">
        <v>1.4786578783787258E-6</v>
      </c>
      <c r="CF35" s="545">
        <v>9.2514885205405486E-6</v>
      </c>
      <c r="CG35" s="545">
        <v>1.837192455104889E-5</v>
      </c>
      <c r="CH35" s="545">
        <v>3.2849908931624438E-6</v>
      </c>
      <c r="CI35" s="545">
        <v>6.2411858420761082E-6</v>
      </c>
      <c r="CJ35" s="545">
        <v>6.4424326578175534E-6</v>
      </c>
      <c r="CK35" s="545">
        <v>3.4733387826440755E-6</v>
      </c>
      <c r="CL35" s="545">
        <v>5.0738272966654633E-6</v>
      </c>
      <c r="CM35" s="545">
        <v>8.2588235162960488E-6</v>
      </c>
      <c r="CN35" s="545">
        <v>2.0776793628699622E-5</v>
      </c>
      <c r="CO35" s="545">
        <v>4.1432749724887498E-5</v>
      </c>
      <c r="CP35" s="545">
        <v>2.0076819687720392E-4</v>
      </c>
      <c r="CQ35" s="545">
        <v>3.1477953281951488E-5</v>
      </c>
      <c r="CR35" s="545">
        <v>6.2077167711174677E-4</v>
      </c>
      <c r="CS35" s="545">
        <v>2.1622152725165984E-5</v>
      </c>
      <c r="CT35" s="545">
        <v>2.0147789943733376E-5</v>
      </c>
      <c r="CU35" s="545">
        <v>4.5796577041173816E-5</v>
      </c>
      <c r="CV35" s="545">
        <v>1.79362489644739E-5</v>
      </c>
      <c r="CW35" s="545">
        <v>7.2359134654682598E-6</v>
      </c>
      <c r="CX35" s="545">
        <v>2.7960821733290421E-4</v>
      </c>
      <c r="CY35" s="545">
        <v>3.2506645166301803E-6</v>
      </c>
      <c r="CZ35" s="545">
        <v>5.7889311086176209E-5</v>
      </c>
      <c r="DA35" s="545">
        <v>3.2110194254390171E-5</v>
      </c>
      <c r="DB35" s="545">
        <v>1.713951715705233E-5</v>
      </c>
      <c r="DC35" s="545">
        <v>5.808106924254967E-5</v>
      </c>
      <c r="DD35" s="545">
        <v>5.8433124752857492E-6</v>
      </c>
      <c r="DE35" s="545">
        <v>1.2972572485921054E-5</v>
      </c>
      <c r="DF35" s="545">
        <v>2.2137712008992545E-5</v>
      </c>
      <c r="DG35" s="545">
        <v>6.0235254708590741E-5</v>
      </c>
      <c r="DH35" s="546">
        <v>1.0142148972911087</v>
      </c>
      <c r="DI35" s="236"/>
    </row>
    <row r="36" spans="2:113" x14ac:dyDescent="0.15">
      <c r="B36" s="10" t="s">
        <v>174</v>
      </c>
      <c r="C36" s="544" t="s">
        <v>917</v>
      </c>
      <c r="D36" s="545">
        <v>1.5033951514778311E-4</v>
      </c>
      <c r="E36" s="545">
        <v>1.0961769333483038E-4</v>
      </c>
      <c r="F36" s="545">
        <v>1.9474833129219497E-4</v>
      </c>
      <c r="G36" s="545">
        <v>5.933391506948428E-5</v>
      </c>
      <c r="H36" s="545">
        <v>4.4011950454505026E-5</v>
      </c>
      <c r="I36" s="545">
        <v>8.8973707736503716E-4</v>
      </c>
      <c r="J36" s="545">
        <v>2.1076275903582782E-4</v>
      </c>
      <c r="K36" s="545">
        <v>6.3869645177112589E-5</v>
      </c>
      <c r="L36" s="545">
        <v>3.9582581848112437E-5</v>
      </c>
      <c r="M36" s="545">
        <v>5.0127105779398136E-5</v>
      </c>
      <c r="N36" s="545">
        <v>0</v>
      </c>
      <c r="O36" s="545">
        <v>1.5928090320582557E-4</v>
      </c>
      <c r="P36" s="545">
        <v>8.2799266529805677E-5</v>
      </c>
      <c r="Q36" s="545">
        <v>5.3813503530659979E-5</v>
      </c>
      <c r="R36" s="545">
        <v>8.2580642015464675E-5</v>
      </c>
      <c r="S36" s="545">
        <v>3.0021384937716275E-4</v>
      </c>
      <c r="T36" s="545">
        <v>1.4530283385741276E-4</v>
      </c>
      <c r="U36" s="545">
        <v>7.3451456369789912E-5</v>
      </c>
      <c r="V36" s="545">
        <v>1.1254041238932943E-4</v>
      </c>
      <c r="W36" s="545">
        <v>1.2960326922444894E-4</v>
      </c>
      <c r="X36" s="545">
        <v>0</v>
      </c>
      <c r="Y36" s="545">
        <v>1.7242624618787027E-4</v>
      </c>
      <c r="Z36" s="545">
        <v>2.0152420326065586E-4</v>
      </c>
      <c r="AA36" s="545">
        <v>2.7429020806310343E-4</v>
      </c>
      <c r="AB36" s="545">
        <v>7.3511599700870649E-5</v>
      </c>
      <c r="AC36" s="545">
        <v>1.4082773119813256E-4</v>
      </c>
      <c r="AD36" s="545">
        <v>1.2513041653093706E-5</v>
      </c>
      <c r="AE36" s="545">
        <v>6.306780076387712E-4</v>
      </c>
      <c r="AF36" s="545">
        <v>1.3351040008002311E-4</v>
      </c>
      <c r="AG36" s="545">
        <v>1.0885920693783725E-4</v>
      </c>
      <c r="AH36" s="545">
        <v>1.1786854928199633E-4</v>
      </c>
      <c r="AI36" s="545">
        <v>1.780298683003566E-4</v>
      </c>
      <c r="AJ36" s="545">
        <v>1.086474102598705</v>
      </c>
      <c r="AK36" s="545">
        <v>1.6871840171553529E-4</v>
      </c>
      <c r="AL36" s="545">
        <v>3.0860356519017202E-4</v>
      </c>
      <c r="AM36" s="545">
        <v>5.6591761073625214E-4</v>
      </c>
      <c r="AN36" s="545">
        <v>1.0251254822045815E-4</v>
      </c>
      <c r="AO36" s="545">
        <v>2.1288895226746513E-4</v>
      </c>
      <c r="AP36" s="545">
        <v>1.1716052473825728E-4</v>
      </c>
      <c r="AQ36" s="545">
        <v>2.5460335718642784E-4</v>
      </c>
      <c r="AR36" s="545">
        <v>1.4967584652418695E-4</v>
      </c>
      <c r="AS36" s="545">
        <v>1.4368167422887913E-4</v>
      </c>
      <c r="AT36" s="545">
        <v>1.9030572085396369E-4</v>
      </c>
      <c r="AU36" s="545">
        <v>8.1907526597801945E-5</v>
      </c>
      <c r="AV36" s="545">
        <v>6.5114027306692498E-5</v>
      </c>
      <c r="AW36" s="545">
        <v>7.0631585598007418E-5</v>
      </c>
      <c r="AX36" s="545">
        <v>6.5057432731384035E-5</v>
      </c>
      <c r="AY36" s="545">
        <v>1.4103310651357773E-4</v>
      </c>
      <c r="AZ36" s="545">
        <v>7.2504770281151711E-5</v>
      </c>
      <c r="BA36" s="545">
        <v>6.3004712184320586E-5</v>
      </c>
      <c r="BB36" s="545">
        <v>4.1271229992785164E-5</v>
      </c>
      <c r="BC36" s="545">
        <v>8.660641187800107E-5</v>
      </c>
      <c r="BD36" s="545">
        <v>1.6579375492166869E-5</v>
      </c>
      <c r="BE36" s="545">
        <v>5.6250762157472644E-5</v>
      </c>
      <c r="BF36" s="545">
        <v>0</v>
      </c>
      <c r="BG36" s="545">
        <v>4.0614711801361364E-5</v>
      </c>
      <c r="BH36" s="545">
        <v>3.9347570834374155E-5</v>
      </c>
      <c r="BI36" s="545">
        <v>1.1650131794562557E-4</v>
      </c>
      <c r="BJ36" s="545">
        <v>7.1604525645309629E-5</v>
      </c>
      <c r="BK36" s="545">
        <v>2.3576552887507018E-4</v>
      </c>
      <c r="BL36" s="545">
        <v>2.8940934232607403E-5</v>
      </c>
      <c r="BM36" s="545">
        <v>2.1239125485518699E-2</v>
      </c>
      <c r="BN36" s="545">
        <v>2.6341911225953318E-2</v>
      </c>
      <c r="BO36" s="545">
        <v>4.2390152801713474E-2</v>
      </c>
      <c r="BP36" s="545">
        <v>2.3860221457240097E-2</v>
      </c>
      <c r="BQ36" s="545">
        <v>3.4820166252977369E-4</v>
      </c>
      <c r="BR36" s="545">
        <v>1.1024225599696844E-3</v>
      </c>
      <c r="BS36" s="545">
        <v>9.8539288084174077E-4</v>
      </c>
      <c r="BT36" s="545">
        <v>2.3633322797508534E-4</v>
      </c>
      <c r="BU36" s="545">
        <v>1.1154236917121244E-4</v>
      </c>
      <c r="BV36" s="545">
        <v>1.0469255421385742E-4</v>
      </c>
      <c r="BW36" s="545">
        <v>1.3406136599597047E-4</v>
      </c>
      <c r="BX36" s="545">
        <v>3.7692289083134182E-4</v>
      </c>
      <c r="BY36" s="545">
        <v>3.9676037437385517E-4</v>
      </c>
      <c r="BZ36" s="545">
        <v>6.1295141611393241E-4</v>
      </c>
      <c r="CA36" s="545">
        <v>3.5224634793488872E-5</v>
      </c>
      <c r="CB36" s="545">
        <v>4.6978309596146478E-4</v>
      </c>
      <c r="CC36" s="545">
        <v>1.1752662998155092E-4</v>
      </c>
      <c r="CD36" s="545">
        <v>2.8383800408382043E-4</v>
      </c>
      <c r="CE36" s="545">
        <v>2.8280569564609018E-5</v>
      </c>
      <c r="CF36" s="545">
        <v>2.7805917808308722E-4</v>
      </c>
      <c r="CG36" s="545">
        <v>5.120178505803487E-4</v>
      </c>
      <c r="CH36" s="545">
        <v>5.7315095651568002E-5</v>
      </c>
      <c r="CI36" s="545">
        <v>1.8124871904207136E-4</v>
      </c>
      <c r="CJ36" s="545">
        <v>3.6702559335583451E-4</v>
      </c>
      <c r="CK36" s="545">
        <v>3.8840003141013512E-5</v>
      </c>
      <c r="CL36" s="545">
        <v>1.8273446121181696E-4</v>
      </c>
      <c r="CM36" s="545">
        <v>8.1497960049626924E-5</v>
      </c>
      <c r="CN36" s="545">
        <v>2.1010557170752524E-4</v>
      </c>
      <c r="CO36" s="545">
        <v>2.2075293028799367E-4</v>
      </c>
      <c r="CP36" s="545">
        <v>1.6848283313964304E-4</v>
      </c>
      <c r="CQ36" s="545">
        <v>7.1147873419266587E-5</v>
      </c>
      <c r="CR36" s="545">
        <v>1.0665215064497884E-4</v>
      </c>
      <c r="CS36" s="545">
        <v>1.3417559926172688E-4</v>
      </c>
      <c r="CT36" s="545">
        <v>7.579373647270484E-5</v>
      </c>
      <c r="CU36" s="545">
        <v>9.0330222042404629E-5</v>
      </c>
      <c r="CV36" s="545">
        <v>8.0795298472703626E-5</v>
      </c>
      <c r="CW36" s="545">
        <v>1.7741967414602069E-4</v>
      </c>
      <c r="CX36" s="545">
        <v>2.4954256218109794E-5</v>
      </c>
      <c r="CY36" s="545">
        <v>4.3838368439355823E-5</v>
      </c>
      <c r="CZ36" s="545">
        <v>1.6232473708678721E-4</v>
      </c>
      <c r="DA36" s="545">
        <v>8.0816255805590991E-5</v>
      </c>
      <c r="DB36" s="545">
        <v>1.0982101501274821E-4</v>
      </c>
      <c r="DC36" s="545">
        <v>1.5803691065722247E-4</v>
      </c>
      <c r="DD36" s="545">
        <v>3.6793186857193697E-5</v>
      </c>
      <c r="DE36" s="545">
        <v>1.1865162530733435E-4</v>
      </c>
      <c r="DF36" s="545">
        <v>5.1137589784202855E-5</v>
      </c>
      <c r="DG36" s="545">
        <v>3.6178834483756452E-4</v>
      </c>
      <c r="DH36" s="546">
        <v>1.2183345643512842</v>
      </c>
      <c r="DI36" s="236"/>
    </row>
    <row r="37" spans="2:113" x14ac:dyDescent="0.15">
      <c r="B37" s="10" t="s">
        <v>175</v>
      </c>
      <c r="C37" s="544" t="s">
        <v>918</v>
      </c>
      <c r="D37" s="545">
        <v>5.2216390803489839E-7</v>
      </c>
      <c r="E37" s="545">
        <v>2.8517794107213641E-7</v>
      </c>
      <c r="F37" s="545">
        <v>4.5692490075284847E-7</v>
      </c>
      <c r="G37" s="545">
        <v>2.6529106723325812E-7</v>
      </c>
      <c r="H37" s="545">
        <v>4.1053176760021571E-7</v>
      </c>
      <c r="I37" s="545">
        <v>8.951531669358639E-7</v>
      </c>
      <c r="J37" s="545">
        <v>6.9195016032743546E-7</v>
      </c>
      <c r="K37" s="545">
        <v>3.5380642897567891E-7</v>
      </c>
      <c r="L37" s="545">
        <v>3.1064401487526962E-7</v>
      </c>
      <c r="M37" s="545">
        <v>2.2912263657944834E-7</v>
      </c>
      <c r="N37" s="545">
        <v>0</v>
      </c>
      <c r="O37" s="545">
        <v>3.4509577393676614E-7</v>
      </c>
      <c r="P37" s="545">
        <v>2.7526396940474971E-7</v>
      </c>
      <c r="Q37" s="545">
        <v>4.2325738218029342E-7</v>
      </c>
      <c r="R37" s="545">
        <v>1.378974706280423E-5</v>
      </c>
      <c r="S37" s="545">
        <v>4.5008399216471804E-7</v>
      </c>
      <c r="T37" s="545">
        <v>2.6648117471362935E-7</v>
      </c>
      <c r="U37" s="545">
        <v>2.2901547566886054E-7</v>
      </c>
      <c r="V37" s="545">
        <v>4.7680832205261678E-7</v>
      </c>
      <c r="W37" s="545">
        <v>5.2303194917612245E-6</v>
      </c>
      <c r="X37" s="545">
        <v>0</v>
      </c>
      <c r="Y37" s="545">
        <v>6.3382524411475535E-7</v>
      </c>
      <c r="Z37" s="545">
        <v>2.8368241133897752E-7</v>
      </c>
      <c r="AA37" s="545">
        <v>5.3923001830573898E-7</v>
      </c>
      <c r="AB37" s="545">
        <v>3.3734135697911632E-7</v>
      </c>
      <c r="AC37" s="545">
        <v>1.2611696627692314E-6</v>
      </c>
      <c r="AD37" s="545">
        <v>3.0340729857730083E-8</v>
      </c>
      <c r="AE37" s="545">
        <v>5.4767503908764519E-7</v>
      </c>
      <c r="AF37" s="545">
        <v>1.8119156744721151E-6</v>
      </c>
      <c r="AG37" s="545">
        <v>4.0300413200104487E-7</v>
      </c>
      <c r="AH37" s="545">
        <v>3.7598645353856649E-7</v>
      </c>
      <c r="AI37" s="545">
        <v>5.648502186740085E-7</v>
      </c>
      <c r="AJ37" s="545">
        <v>6.2743449174790096E-7</v>
      </c>
      <c r="AK37" s="545">
        <v>1.000069143161292</v>
      </c>
      <c r="AL37" s="545">
        <v>6.0949497763105018E-7</v>
      </c>
      <c r="AM37" s="545">
        <v>7.5045894709945607E-7</v>
      </c>
      <c r="AN37" s="545">
        <v>2.905587576846117E-7</v>
      </c>
      <c r="AO37" s="545">
        <v>7.4373238880232182E-7</v>
      </c>
      <c r="AP37" s="545">
        <v>3.8771382491272281E-7</v>
      </c>
      <c r="AQ37" s="545">
        <v>4.3974746805068029E-7</v>
      </c>
      <c r="AR37" s="545">
        <v>4.0160093663897535E-7</v>
      </c>
      <c r="AS37" s="545">
        <v>2.9527679227310427E-7</v>
      </c>
      <c r="AT37" s="545">
        <v>4.888842390837156E-6</v>
      </c>
      <c r="AU37" s="545">
        <v>9.6273400104558678E-7</v>
      </c>
      <c r="AV37" s="545">
        <v>2.8194638558298705E-6</v>
      </c>
      <c r="AW37" s="545">
        <v>1.0288733541514251E-5</v>
      </c>
      <c r="AX37" s="545">
        <v>7.5639102452412479E-5</v>
      </c>
      <c r="AY37" s="545">
        <v>7.2595397977616731E-4</v>
      </c>
      <c r="AZ37" s="545">
        <v>4.9660886108446698E-5</v>
      </c>
      <c r="BA37" s="545">
        <v>5.8738497833748242E-6</v>
      </c>
      <c r="BB37" s="545">
        <v>9.3728555131804591E-6</v>
      </c>
      <c r="BC37" s="545">
        <v>5.6741035442231353E-6</v>
      </c>
      <c r="BD37" s="545">
        <v>2.5583947153430053E-5</v>
      </c>
      <c r="BE37" s="545">
        <v>1.5343574964995023E-5</v>
      </c>
      <c r="BF37" s="545">
        <v>0</v>
      </c>
      <c r="BG37" s="545">
        <v>5.6934068389340459E-7</v>
      </c>
      <c r="BH37" s="545">
        <v>4.2006588851013883E-6</v>
      </c>
      <c r="BI37" s="545">
        <v>1.551783276233185E-6</v>
      </c>
      <c r="BJ37" s="545">
        <v>8.0938423426516294E-7</v>
      </c>
      <c r="BK37" s="545">
        <v>3.4704034035320527E-6</v>
      </c>
      <c r="BL37" s="545">
        <v>1.0608101650980894E-6</v>
      </c>
      <c r="BM37" s="545">
        <v>1.3012409826819996E-4</v>
      </c>
      <c r="BN37" s="545">
        <v>1.6097088414448792E-5</v>
      </c>
      <c r="BO37" s="545">
        <v>5.4971291331873603E-6</v>
      </c>
      <c r="BP37" s="545">
        <v>2.6983011804959431E-5</v>
      </c>
      <c r="BQ37" s="545">
        <v>9.3446102926622732E-7</v>
      </c>
      <c r="BR37" s="545">
        <v>9.5401976560130881E-7</v>
      </c>
      <c r="BS37" s="545">
        <v>1.1493005757174388E-6</v>
      </c>
      <c r="BT37" s="545">
        <v>1.2591322982962268E-5</v>
      </c>
      <c r="BU37" s="545">
        <v>1.0077941693314677E-6</v>
      </c>
      <c r="BV37" s="545">
        <v>4.5671655293799128E-7</v>
      </c>
      <c r="BW37" s="545">
        <v>2.788014223276981E-7</v>
      </c>
      <c r="BX37" s="545">
        <v>3.4789834835689265E-7</v>
      </c>
      <c r="BY37" s="545">
        <v>2.1952867754710086E-7</v>
      </c>
      <c r="BZ37" s="545">
        <v>7.5528806504988957E-6</v>
      </c>
      <c r="CA37" s="545">
        <v>1.0521118073412173E-6</v>
      </c>
      <c r="CB37" s="545">
        <v>2.0035834764839594E-6</v>
      </c>
      <c r="CC37" s="545">
        <v>2.481895778131767E-6</v>
      </c>
      <c r="CD37" s="545">
        <v>8.3984596142030882E-7</v>
      </c>
      <c r="CE37" s="545">
        <v>1.4193230310976219E-6</v>
      </c>
      <c r="CF37" s="545">
        <v>5.237878453814287E-7</v>
      </c>
      <c r="CG37" s="545">
        <v>1.2929603889666323E-6</v>
      </c>
      <c r="CH37" s="545">
        <v>2.2656982695295799E-7</v>
      </c>
      <c r="CI37" s="545">
        <v>7.2032164437687076E-7</v>
      </c>
      <c r="CJ37" s="545">
        <v>5.2736439851485113E-7</v>
      </c>
      <c r="CK37" s="545">
        <v>1.9812124169934993E-7</v>
      </c>
      <c r="CL37" s="545">
        <v>6.1317698397177417E-7</v>
      </c>
      <c r="CM37" s="545">
        <v>5.3647506663397033E-7</v>
      </c>
      <c r="CN37" s="545">
        <v>2.6030818173242613E-6</v>
      </c>
      <c r="CO37" s="545">
        <v>3.3091700053927484E-6</v>
      </c>
      <c r="CP37" s="545">
        <v>8.7921439692499471E-7</v>
      </c>
      <c r="CQ37" s="545">
        <v>4.0786020537654585E-6</v>
      </c>
      <c r="CR37" s="545">
        <v>5.636222663551903E-6</v>
      </c>
      <c r="CS37" s="545">
        <v>1.3508923834516939E-5</v>
      </c>
      <c r="CT37" s="545">
        <v>1.0498664901744269E-5</v>
      </c>
      <c r="CU37" s="545">
        <v>7.0521057140760449E-6</v>
      </c>
      <c r="CV37" s="545">
        <v>6.1042683936380008E-7</v>
      </c>
      <c r="CW37" s="545">
        <v>3.8775612564116852E-7</v>
      </c>
      <c r="CX37" s="545">
        <v>7.3579699180726348E-6</v>
      </c>
      <c r="CY37" s="545">
        <v>4.812362224519277E-7</v>
      </c>
      <c r="CZ37" s="545">
        <v>2.2476249487859723E-5</v>
      </c>
      <c r="DA37" s="545">
        <v>1.8237796903708117E-5</v>
      </c>
      <c r="DB37" s="545">
        <v>4.6411619905901213E-7</v>
      </c>
      <c r="DC37" s="545">
        <v>8.9125217800337448E-7</v>
      </c>
      <c r="DD37" s="545">
        <v>1.7193753252352196E-7</v>
      </c>
      <c r="DE37" s="545">
        <v>4.1419013135251029E-6</v>
      </c>
      <c r="DF37" s="545">
        <v>4.9579815055595889E-6</v>
      </c>
      <c r="DG37" s="545">
        <v>1.3918872392778417E-5</v>
      </c>
      <c r="DH37" s="546">
        <v>1.0013884025644408</v>
      </c>
      <c r="DI37" s="236"/>
    </row>
    <row r="38" spans="2:113" x14ac:dyDescent="0.15">
      <c r="B38" s="358" t="s">
        <v>176</v>
      </c>
      <c r="C38" s="547" t="s">
        <v>919</v>
      </c>
      <c r="D38" s="548">
        <v>1.5758970750576122E-3</v>
      </c>
      <c r="E38" s="548">
        <v>8.1194585806552933E-4</v>
      </c>
      <c r="F38" s="548">
        <v>2.9149879663313985E-3</v>
      </c>
      <c r="G38" s="548">
        <v>5.4404336038276567E-5</v>
      </c>
      <c r="H38" s="548">
        <v>5.008989043564182E-5</v>
      </c>
      <c r="I38" s="548">
        <v>6.5788913490437721E-4</v>
      </c>
      <c r="J38" s="548">
        <v>7.1983871815399663E-5</v>
      </c>
      <c r="K38" s="548">
        <v>2.787427792167352E-4</v>
      </c>
      <c r="L38" s="548">
        <v>5.8027705161639488E-5</v>
      </c>
      <c r="M38" s="548">
        <v>2.746284847024454E-4</v>
      </c>
      <c r="N38" s="548">
        <v>0</v>
      </c>
      <c r="O38" s="548">
        <v>8.8591584124786402E-5</v>
      </c>
      <c r="P38" s="548">
        <v>5.3561874569030027E-5</v>
      </c>
      <c r="Q38" s="548">
        <v>8.9571603490244594E-5</v>
      </c>
      <c r="R38" s="548">
        <v>3.3927136651771287E-4</v>
      </c>
      <c r="S38" s="548">
        <v>4.5946735563650237E-4</v>
      </c>
      <c r="T38" s="548">
        <v>9.9640639257490341E-5</v>
      </c>
      <c r="U38" s="548">
        <v>4.8067795448225868E-5</v>
      </c>
      <c r="V38" s="548">
        <v>2.5245610636669331E-3</v>
      </c>
      <c r="W38" s="548">
        <v>5.6621538232708513E-3</v>
      </c>
      <c r="X38" s="548">
        <v>0</v>
      </c>
      <c r="Y38" s="548">
        <v>4.5704594393405218E-4</v>
      </c>
      <c r="Z38" s="548">
        <v>4.298047500199821E-4</v>
      </c>
      <c r="AA38" s="548">
        <v>2.299018180984988E-4</v>
      </c>
      <c r="AB38" s="548">
        <v>8.3438135471944992E-4</v>
      </c>
      <c r="AC38" s="548">
        <v>3.0055815052724028E-4</v>
      </c>
      <c r="AD38" s="548">
        <v>7.9145991034102776E-6</v>
      </c>
      <c r="AE38" s="548">
        <v>2.7630414666047671E-2</v>
      </c>
      <c r="AF38" s="548">
        <v>9.2783016755620297E-5</v>
      </c>
      <c r="AG38" s="548">
        <v>2.7849223117723873E-4</v>
      </c>
      <c r="AH38" s="548">
        <v>1.6982231303883831E-4</v>
      </c>
      <c r="AI38" s="548">
        <v>4.3321318051842798E-3</v>
      </c>
      <c r="AJ38" s="548">
        <v>1.3975023455019435E-2</v>
      </c>
      <c r="AK38" s="548">
        <v>4.822249168063667E-3</v>
      </c>
      <c r="AL38" s="548">
        <v>1.006030959980623</v>
      </c>
      <c r="AM38" s="548">
        <v>5.2159014016276949E-3</v>
      </c>
      <c r="AN38" s="548">
        <v>4.7900427671921991E-4</v>
      </c>
      <c r="AO38" s="548">
        <v>4.8903382058344174E-3</v>
      </c>
      <c r="AP38" s="548">
        <v>7.5264346945171217E-5</v>
      </c>
      <c r="AQ38" s="548">
        <v>4.9995202913754666E-4</v>
      </c>
      <c r="AR38" s="548">
        <v>2.6959921110692955E-4</v>
      </c>
      <c r="AS38" s="548">
        <v>1.6502156934171137E-3</v>
      </c>
      <c r="AT38" s="548">
        <v>1.3578039584668468E-3</v>
      </c>
      <c r="AU38" s="548">
        <v>2.6972245282799318E-3</v>
      </c>
      <c r="AV38" s="548">
        <v>1.5605243632513105E-3</v>
      </c>
      <c r="AW38" s="548">
        <v>4.7351229615293696E-4</v>
      </c>
      <c r="AX38" s="548">
        <v>2.3801640236780037E-3</v>
      </c>
      <c r="AY38" s="548">
        <v>1.2009264846668112E-3</v>
      </c>
      <c r="AZ38" s="548">
        <v>1.7668455523965601E-3</v>
      </c>
      <c r="BA38" s="548">
        <v>5.3034592264712113E-4</v>
      </c>
      <c r="BB38" s="548">
        <v>3.9799857986760797E-4</v>
      </c>
      <c r="BC38" s="548">
        <v>2.5979292314881387E-3</v>
      </c>
      <c r="BD38" s="548">
        <v>9.3393203572349974E-4</v>
      </c>
      <c r="BE38" s="548">
        <v>3.1811953740625178E-4</v>
      </c>
      <c r="BF38" s="548">
        <v>0</v>
      </c>
      <c r="BG38" s="548">
        <v>3.7052222182596588E-4</v>
      </c>
      <c r="BH38" s="548">
        <v>9.6863943675285348E-4</v>
      </c>
      <c r="BI38" s="548">
        <v>6.7468109982627886E-4</v>
      </c>
      <c r="BJ38" s="548">
        <v>2.5809549057858482E-4</v>
      </c>
      <c r="BK38" s="548">
        <v>4.9454078178004859E-3</v>
      </c>
      <c r="BL38" s="548">
        <v>1.8835315058995614E-5</v>
      </c>
      <c r="BM38" s="548">
        <v>3.3424464501595154E-3</v>
      </c>
      <c r="BN38" s="548">
        <v>5.4253378371296214E-3</v>
      </c>
      <c r="BO38" s="548">
        <v>5.3801943185448117E-3</v>
      </c>
      <c r="BP38" s="548">
        <v>6.0480541906441504E-3</v>
      </c>
      <c r="BQ38" s="548">
        <v>4.7769202309693798E-4</v>
      </c>
      <c r="BR38" s="548">
        <v>2.8301091387899368E-4</v>
      </c>
      <c r="BS38" s="548">
        <v>2.780168264659176E-3</v>
      </c>
      <c r="BT38" s="548">
        <v>1.1638248023382253E-4</v>
      </c>
      <c r="BU38" s="548">
        <v>6.0298879360105861E-5</v>
      </c>
      <c r="BV38" s="548">
        <v>4.2961104225634434E-5</v>
      </c>
      <c r="BW38" s="548">
        <v>4.8364271171329281E-5</v>
      </c>
      <c r="BX38" s="548">
        <v>7.8974646968263447E-5</v>
      </c>
      <c r="BY38" s="548">
        <v>6.8340563125833737E-5</v>
      </c>
      <c r="BZ38" s="548">
        <v>4.038545258270569E-4</v>
      </c>
      <c r="CA38" s="548">
        <v>2.2135088814524461E-5</v>
      </c>
      <c r="CB38" s="548">
        <v>1.6188600129814475E-4</v>
      </c>
      <c r="CC38" s="548">
        <v>4.5968631252933651E-5</v>
      </c>
      <c r="CD38" s="548">
        <v>1.0465372276342358E-4</v>
      </c>
      <c r="CE38" s="548">
        <v>1.3906822779869988E-5</v>
      </c>
      <c r="CF38" s="548">
        <v>9.2682011597634601E-5</v>
      </c>
      <c r="CG38" s="548">
        <v>1.6861009255742112E-4</v>
      </c>
      <c r="CH38" s="548">
        <v>2.6069692996690828E-5</v>
      </c>
      <c r="CI38" s="548">
        <v>7.703185082999427E-5</v>
      </c>
      <c r="CJ38" s="548">
        <v>9.5649713610534127E-5</v>
      </c>
      <c r="CK38" s="548">
        <v>1.7188024914830807E-5</v>
      </c>
      <c r="CL38" s="548">
        <v>6.4104641527408217E-5</v>
      </c>
      <c r="CM38" s="548">
        <v>7.5229721853149406E-5</v>
      </c>
      <c r="CN38" s="548">
        <v>1.0696064751594312E-4</v>
      </c>
      <c r="CO38" s="548">
        <v>3.1745066957723664E-4</v>
      </c>
      <c r="CP38" s="548">
        <v>1.2885249717657524E-4</v>
      </c>
      <c r="CQ38" s="548">
        <v>4.7545617501642599E-5</v>
      </c>
      <c r="CR38" s="548">
        <v>9.1343187365770993E-5</v>
      </c>
      <c r="CS38" s="548">
        <v>6.5016877199224705E-5</v>
      </c>
      <c r="CT38" s="548">
        <v>6.1573585013260045E-5</v>
      </c>
      <c r="CU38" s="548">
        <v>6.9777932593444262E-5</v>
      </c>
      <c r="CV38" s="548">
        <v>3.9734162875211381E-5</v>
      </c>
      <c r="CW38" s="548">
        <v>6.0786949949865559E-5</v>
      </c>
      <c r="CX38" s="548">
        <v>1.0510756801571694E-4</v>
      </c>
      <c r="CY38" s="548">
        <v>2.400143629176375E-5</v>
      </c>
      <c r="CZ38" s="548">
        <v>1.5160868773255034E-4</v>
      </c>
      <c r="DA38" s="548">
        <v>1.07464849483834E-4</v>
      </c>
      <c r="DB38" s="548">
        <v>1.0392765341030389E-4</v>
      </c>
      <c r="DC38" s="548">
        <v>2.9063981046622054E-4</v>
      </c>
      <c r="DD38" s="548">
        <v>3.6125927011292677E-5</v>
      </c>
      <c r="DE38" s="548">
        <v>3.9691200500061605E-4</v>
      </c>
      <c r="DF38" s="548">
        <v>2.0852345546083753E-3</v>
      </c>
      <c r="DG38" s="548">
        <v>4.4767076872348651E-4</v>
      </c>
      <c r="DH38" s="549">
        <v>1.142495682394014</v>
      </c>
      <c r="DI38" s="236"/>
    </row>
    <row r="39" spans="2:113" x14ac:dyDescent="0.15">
      <c r="B39" s="550" t="s">
        <v>177</v>
      </c>
      <c r="C39" s="551" t="s">
        <v>920</v>
      </c>
      <c r="D39" s="545">
        <v>2.2420773088423758E-8</v>
      </c>
      <c r="E39" s="545">
        <v>-2.6560539784566899E-9</v>
      </c>
      <c r="F39" s="545">
        <v>3.8566485201056943E-8</v>
      </c>
      <c r="G39" s="545">
        <v>4.7126463390857093E-8</v>
      </c>
      <c r="H39" s="545">
        <v>3.6955786818231138E-7</v>
      </c>
      <c r="I39" s="545">
        <v>2.7613134606073489E-7</v>
      </c>
      <c r="J39" s="545">
        <v>2.6591995577500083E-7</v>
      </c>
      <c r="K39" s="545">
        <v>-8.824218618680953E-9</v>
      </c>
      <c r="L39" s="545">
        <v>-4.2847980888296231E-7</v>
      </c>
      <c r="M39" s="545">
        <v>4.69089604674344E-9</v>
      </c>
      <c r="N39" s="545">
        <v>0</v>
      </c>
      <c r="O39" s="545">
        <v>7.9483304014316252E-9</v>
      </c>
      <c r="P39" s="545">
        <v>2.7446595583608609E-7</v>
      </c>
      <c r="Q39" s="545">
        <v>1.8469567222132634E-8</v>
      </c>
      <c r="R39" s="545">
        <v>3.9920696671346677E-6</v>
      </c>
      <c r="S39" s="545">
        <v>-6.8159850530007475E-8</v>
      </c>
      <c r="T39" s="545">
        <v>-3.9183220528626372E-8</v>
      </c>
      <c r="U39" s="545">
        <v>2.2568395189553099E-9</v>
      </c>
      <c r="V39" s="545">
        <v>1.4855096868099757E-8</v>
      </c>
      <c r="W39" s="545">
        <v>3.426843004619025E-7</v>
      </c>
      <c r="X39" s="545">
        <v>0</v>
      </c>
      <c r="Y39" s="545">
        <v>-1.1037425333461709E-7</v>
      </c>
      <c r="Z39" s="545">
        <v>-7.9695501558473906E-8</v>
      </c>
      <c r="AA39" s="545">
        <v>-4.8261587547151232E-8</v>
      </c>
      <c r="AB39" s="545">
        <v>-1.7169708080551661E-7</v>
      </c>
      <c r="AC39" s="545">
        <v>-1.1945896112944739E-7</v>
      </c>
      <c r="AD39" s="545">
        <v>-3.239573484876839E-10</v>
      </c>
      <c r="AE39" s="545">
        <v>2.366731035316001E-8</v>
      </c>
      <c r="AF39" s="545">
        <v>1.6630460075139186E-8</v>
      </c>
      <c r="AG39" s="545">
        <v>-9.3299260834967926E-8</v>
      </c>
      <c r="AH39" s="545">
        <v>1.0670731799583911E-8</v>
      </c>
      <c r="AI39" s="545">
        <v>-3.154136426124367E-8</v>
      </c>
      <c r="AJ39" s="545">
        <v>8.4324839326891891E-7</v>
      </c>
      <c r="AK39" s="545">
        <v>3.482503313182119E-6</v>
      </c>
      <c r="AL39" s="545">
        <v>6.2000964951032121E-7</v>
      </c>
      <c r="AM39" s="545">
        <v>1.0008300364376108</v>
      </c>
      <c r="AN39" s="545">
        <v>1.3229603760273859E-4</v>
      </c>
      <c r="AO39" s="545">
        <v>5.5672200342134527E-3</v>
      </c>
      <c r="AP39" s="545">
        <v>1.8078543673488976E-3</v>
      </c>
      <c r="AQ39" s="545">
        <v>-4.502485044826444E-8</v>
      </c>
      <c r="AR39" s="545">
        <v>-2.1619328005394804E-8</v>
      </c>
      <c r="AS39" s="545">
        <v>7.4151750602120039E-5</v>
      </c>
      <c r="AT39" s="545">
        <v>-4.7903200849435206E-5</v>
      </c>
      <c r="AU39" s="545">
        <v>4.456765058863501E-5</v>
      </c>
      <c r="AV39" s="545">
        <v>1.2273366313757017E-4</v>
      </c>
      <c r="AW39" s="545">
        <v>8.3847591232428323E-6</v>
      </c>
      <c r="AX39" s="545">
        <v>9.1835737332283324E-8</v>
      </c>
      <c r="AY39" s="545">
        <v>2.1283759438809984E-6</v>
      </c>
      <c r="AZ39" s="545">
        <v>3.4679011059025838E-5</v>
      </c>
      <c r="BA39" s="545">
        <v>-5.0210651640807692E-6</v>
      </c>
      <c r="BB39" s="545">
        <v>2.4515776252262747E-6</v>
      </c>
      <c r="BC39" s="545">
        <v>-2.9407453746564798E-7</v>
      </c>
      <c r="BD39" s="545">
        <v>5.7898379591436062E-6</v>
      </c>
      <c r="BE39" s="545">
        <v>1.2615589668938528E-6</v>
      </c>
      <c r="BF39" s="545">
        <v>0</v>
      </c>
      <c r="BG39" s="545">
        <v>-1.3668677428211435E-5</v>
      </c>
      <c r="BH39" s="545">
        <v>1.1225207632436493E-4</v>
      </c>
      <c r="BI39" s="545">
        <v>4.9760463444845872E-5</v>
      </c>
      <c r="BJ39" s="545">
        <v>1.5956229892258046E-4</v>
      </c>
      <c r="BK39" s="545">
        <v>8.7206293163355982E-5</v>
      </c>
      <c r="BL39" s="545">
        <v>2.9998713661333944E-8</v>
      </c>
      <c r="BM39" s="545">
        <v>2.4264660872430903E-6</v>
      </c>
      <c r="BN39" s="545">
        <v>-9.4155945557417967E-6</v>
      </c>
      <c r="BO39" s="545">
        <v>-5.4057089316262076E-8</v>
      </c>
      <c r="BP39" s="545">
        <v>1.7477553147168537E-5</v>
      </c>
      <c r="BQ39" s="545">
        <v>1.3430546309531389E-8</v>
      </c>
      <c r="BR39" s="545">
        <v>-3.7649157287989485E-7</v>
      </c>
      <c r="BS39" s="545">
        <v>-6.523647275739208E-8</v>
      </c>
      <c r="BT39" s="545">
        <v>7.4100291144586954E-8</v>
      </c>
      <c r="BU39" s="545">
        <v>-4.7710065427003592E-10</v>
      </c>
      <c r="BV39" s="545">
        <v>4.6565386341503907E-9</v>
      </c>
      <c r="BW39" s="545">
        <v>-2.4011277377035459E-8</v>
      </c>
      <c r="BX39" s="545">
        <v>-1.0323722406283451E-7</v>
      </c>
      <c r="BY39" s="545">
        <v>-1.1405879968528777E-7</v>
      </c>
      <c r="BZ39" s="545">
        <v>-5.0168972849067145E-8</v>
      </c>
      <c r="CA39" s="545">
        <v>9.6354882659203418E-8</v>
      </c>
      <c r="CB39" s="545">
        <v>5.5800506812746571E-7</v>
      </c>
      <c r="CC39" s="545">
        <v>7.8508150745155006E-8</v>
      </c>
      <c r="CD39" s="545">
        <v>4.9899843789732031E-6</v>
      </c>
      <c r="CE39" s="545">
        <v>1.1951943966332573E-8</v>
      </c>
      <c r="CF39" s="545">
        <v>-7.5649351142059701E-8</v>
      </c>
      <c r="CG39" s="545">
        <v>1.0174472141714727E-6</v>
      </c>
      <c r="CH39" s="545">
        <v>1.0193762665520992E-7</v>
      </c>
      <c r="CI39" s="545">
        <v>9.2612755252066164E-9</v>
      </c>
      <c r="CJ39" s="545">
        <v>-8.2411263880272026E-8</v>
      </c>
      <c r="CK39" s="545">
        <v>3.6247598160655077E-8</v>
      </c>
      <c r="CL39" s="545">
        <v>-7.6486851327692779E-9</v>
      </c>
      <c r="CM39" s="545">
        <v>5.3352471632614929E-8</v>
      </c>
      <c r="CN39" s="545">
        <v>3.5406108388974288E-7</v>
      </c>
      <c r="CO39" s="545">
        <v>-1.9338131392434487E-8</v>
      </c>
      <c r="CP39" s="545">
        <v>2.1909428829887783E-7</v>
      </c>
      <c r="CQ39" s="545">
        <v>6.9872874692462162E-9</v>
      </c>
      <c r="CR39" s="545">
        <v>4.8805621770079364E-8</v>
      </c>
      <c r="CS39" s="545">
        <v>5.0234382203962663E-8</v>
      </c>
      <c r="CT39" s="545">
        <v>4.3499182740924915E-8</v>
      </c>
      <c r="CU39" s="545">
        <v>1.4778253969766609E-7</v>
      </c>
      <c r="CV39" s="545">
        <v>2.5214481513985883E-7</v>
      </c>
      <c r="CW39" s="545">
        <v>5.8295479138342026E-9</v>
      </c>
      <c r="CX39" s="545">
        <v>2.7857152785367102E-6</v>
      </c>
      <c r="CY39" s="545">
        <v>4.3444766305215042E-8</v>
      </c>
      <c r="CZ39" s="545">
        <v>1.4504642997548248E-7</v>
      </c>
      <c r="DA39" s="545">
        <v>4.866958765634835E-8</v>
      </c>
      <c r="DB39" s="545">
        <v>2.7591614066763374E-8</v>
      </c>
      <c r="DC39" s="545">
        <v>7.639942399791938E-8</v>
      </c>
      <c r="DD39" s="545">
        <v>1.9823355375078788E-8</v>
      </c>
      <c r="DE39" s="545">
        <v>2.1061848646447589E-7</v>
      </c>
      <c r="DF39" s="545">
        <v>1.5787496819101231E-6</v>
      </c>
      <c r="DG39" s="545">
        <v>9.1958577066500684E-7</v>
      </c>
      <c r="DH39" s="546">
        <v>1.0090085212640822</v>
      </c>
      <c r="DI39" s="236"/>
    </row>
    <row r="40" spans="2:113" x14ac:dyDescent="0.15">
      <c r="B40" s="10" t="s">
        <v>178</v>
      </c>
      <c r="C40" s="544" t="s">
        <v>921</v>
      </c>
      <c r="D40" s="545">
        <v>2.4052257669781419E-5</v>
      </c>
      <c r="E40" s="545">
        <v>9.0161106056312092E-6</v>
      </c>
      <c r="F40" s="545">
        <v>1.2148098846491066E-5</v>
      </c>
      <c r="G40" s="545">
        <v>7.7192772701889898E-6</v>
      </c>
      <c r="H40" s="545">
        <v>9.6488855134109138E-6</v>
      </c>
      <c r="I40" s="545">
        <v>6.3819128023619967E-4</v>
      </c>
      <c r="J40" s="545">
        <v>8.1320875634749321E-5</v>
      </c>
      <c r="K40" s="545">
        <v>1.1049240474951064E-5</v>
      </c>
      <c r="L40" s="545">
        <v>8.1536817678825094E-5</v>
      </c>
      <c r="M40" s="545">
        <v>5.6169554205222918E-6</v>
      </c>
      <c r="N40" s="545">
        <v>0</v>
      </c>
      <c r="O40" s="545">
        <v>2.2595527060084561E-5</v>
      </c>
      <c r="P40" s="545">
        <v>1.5003684842765414E-5</v>
      </c>
      <c r="Q40" s="545">
        <v>1.8957585743908104E-5</v>
      </c>
      <c r="R40" s="545">
        <v>5.3765243743641609E-4</v>
      </c>
      <c r="S40" s="545">
        <v>1.5426630114143596E-5</v>
      </c>
      <c r="T40" s="545">
        <v>9.4668338286056125E-6</v>
      </c>
      <c r="U40" s="545">
        <v>5.2265023612883853E-6</v>
      </c>
      <c r="V40" s="545">
        <v>7.2968259054357023E-6</v>
      </c>
      <c r="W40" s="545">
        <v>1.7738697271371662E-5</v>
      </c>
      <c r="X40" s="545">
        <v>0</v>
      </c>
      <c r="Y40" s="545">
        <v>2.742965009276083E-5</v>
      </c>
      <c r="Z40" s="545">
        <v>1.4839315437471233E-5</v>
      </c>
      <c r="AA40" s="545">
        <v>1.5416002026264884E-5</v>
      </c>
      <c r="AB40" s="545">
        <v>3.8028678587609223E-5</v>
      </c>
      <c r="AC40" s="545">
        <v>4.0125961863926425E-5</v>
      </c>
      <c r="AD40" s="545">
        <v>4.2118356552898304E-6</v>
      </c>
      <c r="AE40" s="545">
        <v>1.6324466053623186E-5</v>
      </c>
      <c r="AF40" s="545">
        <v>9.5626291392033558E-5</v>
      </c>
      <c r="AG40" s="545">
        <v>9.6409451838430147E-5</v>
      </c>
      <c r="AH40" s="545">
        <v>8.1069002370161768E-6</v>
      </c>
      <c r="AI40" s="545">
        <v>1.7377975398430726E-5</v>
      </c>
      <c r="AJ40" s="545">
        <v>7.4005176138486329E-4</v>
      </c>
      <c r="AK40" s="545">
        <v>3.3778539475011098E-5</v>
      </c>
      <c r="AL40" s="545">
        <v>1.1857716917230571E-4</v>
      </c>
      <c r="AM40" s="545">
        <v>3.6951601374838632E-5</v>
      </c>
      <c r="AN40" s="545">
        <v>1.0322029894133984</v>
      </c>
      <c r="AO40" s="545">
        <v>6.556665335024494E-3</v>
      </c>
      <c r="AP40" s="545">
        <v>2.8388249348162368E-2</v>
      </c>
      <c r="AQ40" s="545">
        <v>1.5706992657341086E-5</v>
      </c>
      <c r="AR40" s="545">
        <v>1.3946409113607664E-5</v>
      </c>
      <c r="AS40" s="545">
        <v>6.4704711543629315E-3</v>
      </c>
      <c r="AT40" s="545">
        <v>8.2545040187049327E-3</v>
      </c>
      <c r="AU40" s="545">
        <v>2.7693319406046709E-3</v>
      </c>
      <c r="AV40" s="545">
        <v>3.3150469577778461E-3</v>
      </c>
      <c r="AW40" s="545">
        <v>3.0870603410942927E-4</v>
      </c>
      <c r="AX40" s="545">
        <v>2.187425691315167E-5</v>
      </c>
      <c r="AY40" s="545">
        <v>3.522418255761285E-4</v>
      </c>
      <c r="AZ40" s="545">
        <v>1.9899657735784246E-3</v>
      </c>
      <c r="BA40" s="545">
        <v>1.3148949290087487E-3</v>
      </c>
      <c r="BB40" s="545">
        <v>1.2340013085915204E-4</v>
      </c>
      <c r="BC40" s="545">
        <v>1.1236314574416008E-3</v>
      </c>
      <c r="BD40" s="545">
        <v>6.4224066701799442E-4</v>
      </c>
      <c r="BE40" s="545">
        <v>1.2430381464408527E-4</v>
      </c>
      <c r="BF40" s="545">
        <v>0</v>
      </c>
      <c r="BG40" s="545">
        <v>3.2996081639900614E-3</v>
      </c>
      <c r="BH40" s="545">
        <v>1.2244390452275E-3</v>
      </c>
      <c r="BI40" s="545">
        <v>1.4506016879594016E-3</v>
      </c>
      <c r="BJ40" s="545">
        <v>1.3357058139518642E-3</v>
      </c>
      <c r="BK40" s="545">
        <v>8.5226392640449741E-4</v>
      </c>
      <c r="BL40" s="545">
        <v>3.0015856935705621E-6</v>
      </c>
      <c r="BM40" s="545">
        <v>1.1472038020039776E-3</v>
      </c>
      <c r="BN40" s="545">
        <v>1.1479595931407664E-3</v>
      </c>
      <c r="BO40" s="545">
        <v>1.2971471768427451E-3</v>
      </c>
      <c r="BP40" s="545">
        <v>1.6207786426516001E-3</v>
      </c>
      <c r="BQ40" s="545">
        <v>2.0657823543364606E-5</v>
      </c>
      <c r="BR40" s="545">
        <v>5.2548232904120163E-5</v>
      </c>
      <c r="BS40" s="545">
        <v>5.4144541787319105E-5</v>
      </c>
      <c r="BT40" s="545">
        <v>9.4237058946843675E-6</v>
      </c>
      <c r="BU40" s="545">
        <v>8.7502194796191537E-6</v>
      </c>
      <c r="BV40" s="545">
        <v>6.3310932777020365E-6</v>
      </c>
      <c r="BW40" s="545">
        <v>7.288805606700208E-6</v>
      </c>
      <c r="BX40" s="545">
        <v>1.6331193935272508E-5</v>
      </c>
      <c r="BY40" s="545">
        <v>1.4686837922334469E-5</v>
      </c>
      <c r="BZ40" s="545">
        <v>2.9339957797806305E-5</v>
      </c>
      <c r="CA40" s="545">
        <v>6.58128502245459E-6</v>
      </c>
      <c r="CB40" s="545">
        <v>3.7665930263306673E-5</v>
      </c>
      <c r="CC40" s="545">
        <v>1.2099799296622059E-5</v>
      </c>
      <c r="CD40" s="545">
        <v>5.9510996129302299E-5</v>
      </c>
      <c r="CE40" s="545">
        <v>2.2535627530810024E-6</v>
      </c>
      <c r="CF40" s="545">
        <v>1.733181705925426E-5</v>
      </c>
      <c r="CG40" s="545">
        <v>3.9767984360984692E-5</v>
      </c>
      <c r="CH40" s="545">
        <v>4.32720729691388E-6</v>
      </c>
      <c r="CI40" s="545">
        <v>1.1417867458232469E-5</v>
      </c>
      <c r="CJ40" s="545">
        <v>1.7307754074713755E-5</v>
      </c>
      <c r="CK40" s="545">
        <v>3.0917531538161196E-6</v>
      </c>
      <c r="CL40" s="545">
        <v>1.1018504060191431E-5</v>
      </c>
      <c r="CM40" s="545">
        <v>6.3078197059190729E-6</v>
      </c>
      <c r="CN40" s="545">
        <v>2.1840617933978354E-5</v>
      </c>
      <c r="CO40" s="545">
        <v>1.192474830256382E-5</v>
      </c>
      <c r="CP40" s="545">
        <v>1.1006405707808854E-5</v>
      </c>
      <c r="CQ40" s="545">
        <v>4.9424155176581206E-6</v>
      </c>
      <c r="CR40" s="545">
        <v>8.7703269334923861E-6</v>
      </c>
      <c r="CS40" s="545">
        <v>9.043362734243346E-6</v>
      </c>
      <c r="CT40" s="545">
        <v>5.6313923947562752E-6</v>
      </c>
      <c r="CU40" s="545">
        <v>1.5073067084211412E-5</v>
      </c>
      <c r="CV40" s="545">
        <v>1.1230998467445855E-5</v>
      </c>
      <c r="CW40" s="545">
        <v>9.505312518409898E-6</v>
      </c>
      <c r="CX40" s="545">
        <v>7.122254734307305E-5</v>
      </c>
      <c r="CY40" s="545">
        <v>3.6998391670443193E-6</v>
      </c>
      <c r="CZ40" s="545">
        <v>1.4658571261880039E-5</v>
      </c>
      <c r="DA40" s="545">
        <v>1.1538832985790676E-5</v>
      </c>
      <c r="DB40" s="545">
        <v>1.3432382067184706E-5</v>
      </c>
      <c r="DC40" s="545">
        <v>9.8126214048912904E-6</v>
      </c>
      <c r="DD40" s="545">
        <v>2.7882420399172981E-6</v>
      </c>
      <c r="DE40" s="545">
        <v>1.9158714193602233E-5</v>
      </c>
      <c r="DF40" s="545">
        <v>2.2163091149671291E-5</v>
      </c>
      <c r="DG40" s="545">
        <v>1.3409213464644852E-4</v>
      </c>
      <c r="DH40" s="546">
        <v>1.1110595203373634</v>
      </c>
      <c r="DI40" s="236"/>
    </row>
    <row r="41" spans="2:113" x14ac:dyDescent="0.15">
      <c r="B41" s="10" t="s">
        <v>179</v>
      </c>
      <c r="C41" s="544" t="s">
        <v>314</v>
      </c>
      <c r="D41" s="545">
        <v>2.6195302600695348E-5</v>
      </c>
      <c r="E41" s="545">
        <v>1.188420992870493E-5</v>
      </c>
      <c r="F41" s="545">
        <v>2.4335559597549695E-5</v>
      </c>
      <c r="G41" s="545">
        <v>1.4646762040687651E-5</v>
      </c>
      <c r="H41" s="545">
        <v>7.4053713498959463E-5</v>
      </c>
      <c r="I41" s="545">
        <v>9.7110415863218682E-5</v>
      </c>
      <c r="J41" s="545">
        <v>7.2355637923267197E-5</v>
      </c>
      <c r="K41" s="545">
        <v>1.1287505400931179E-5</v>
      </c>
      <c r="L41" s="545">
        <v>3.1076552932527E-5</v>
      </c>
      <c r="M41" s="545">
        <v>7.0775989535223556E-6</v>
      </c>
      <c r="N41" s="545">
        <v>0</v>
      </c>
      <c r="O41" s="545">
        <v>1.5696954570895754E-5</v>
      </c>
      <c r="P41" s="545">
        <v>6.1075478479117717E-5</v>
      </c>
      <c r="Q41" s="545">
        <v>1.4845197941995154E-5</v>
      </c>
      <c r="R41" s="545">
        <v>2.0178247442842749E-4</v>
      </c>
      <c r="S41" s="545">
        <v>1.381189928153099E-5</v>
      </c>
      <c r="T41" s="545">
        <v>7.9658923157908548E-6</v>
      </c>
      <c r="U41" s="545">
        <v>7.5204767710644066E-6</v>
      </c>
      <c r="V41" s="545">
        <v>1.1690180521301703E-5</v>
      </c>
      <c r="W41" s="545">
        <v>1.5488571542357205E-5</v>
      </c>
      <c r="X41" s="545">
        <v>0</v>
      </c>
      <c r="Y41" s="545">
        <v>1.8666717437993932E-5</v>
      </c>
      <c r="Z41" s="545">
        <v>9.344856538338929E-6</v>
      </c>
      <c r="AA41" s="545">
        <v>1.4684734955265472E-5</v>
      </c>
      <c r="AB41" s="545">
        <v>1.8316922135722906E-5</v>
      </c>
      <c r="AC41" s="545">
        <v>1.9155882062566442E-5</v>
      </c>
      <c r="AD41" s="545">
        <v>1.4348521033701953E-6</v>
      </c>
      <c r="AE41" s="545">
        <v>1.8231324643092792E-5</v>
      </c>
      <c r="AF41" s="545">
        <v>1.5925419868573883E-5</v>
      </c>
      <c r="AG41" s="545">
        <v>1.8861193114279797E-5</v>
      </c>
      <c r="AH41" s="545">
        <v>1.3296664083874899E-5</v>
      </c>
      <c r="AI41" s="545">
        <v>1.7821812638863808E-5</v>
      </c>
      <c r="AJ41" s="545">
        <v>6.7296295456290321E-5</v>
      </c>
      <c r="AK41" s="545">
        <v>6.2525549330128655E-4</v>
      </c>
      <c r="AL41" s="545">
        <v>7.8560837869408464E-5</v>
      </c>
      <c r="AM41" s="545">
        <v>3.0388829941893508E-5</v>
      </c>
      <c r="AN41" s="545">
        <v>8.1936493938418226E-6</v>
      </c>
      <c r="AO41" s="545">
        <v>1.0036432096801453</v>
      </c>
      <c r="AP41" s="545">
        <v>8.9682693010857287E-6</v>
      </c>
      <c r="AQ41" s="545">
        <v>1.5143839884953253E-5</v>
      </c>
      <c r="AR41" s="545">
        <v>1.0442433255067406E-5</v>
      </c>
      <c r="AS41" s="545">
        <v>1.2269651895066231E-2</v>
      </c>
      <c r="AT41" s="545">
        <v>2.4904727121080532E-3</v>
      </c>
      <c r="AU41" s="545">
        <v>1.1024783845265696E-2</v>
      </c>
      <c r="AV41" s="545">
        <v>2.4768373876319444E-2</v>
      </c>
      <c r="AW41" s="545">
        <v>1.9332576438855513E-3</v>
      </c>
      <c r="AX41" s="545">
        <v>2.1551515502718286E-5</v>
      </c>
      <c r="AY41" s="545">
        <v>2.1733691452126326E-4</v>
      </c>
      <c r="AZ41" s="545">
        <v>6.7852294227276448E-3</v>
      </c>
      <c r="BA41" s="545">
        <v>3.8879634885895974E-4</v>
      </c>
      <c r="BB41" s="545">
        <v>4.5994971774081071E-4</v>
      </c>
      <c r="BC41" s="545">
        <v>8.0342587240263535E-4</v>
      </c>
      <c r="BD41" s="545">
        <v>1.0026219337130932E-3</v>
      </c>
      <c r="BE41" s="545">
        <v>2.6350168277300808E-4</v>
      </c>
      <c r="BF41" s="545">
        <v>0</v>
      </c>
      <c r="BG41" s="545">
        <v>2.6226160748098097E-3</v>
      </c>
      <c r="BH41" s="545">
        <v>2.123226620017029E-2</v>
      </c>
      <c r="BI41" s="545">
        <v>1.0948986114035303E-2</v>
      </c>
      <c r="BJ41" s="545">
        <v>2.8620487841722473E-2</v>
      </c>
      <c r="BK41" s="545">
        <v>1.5745735296729568E-2</v>
      </c>
      <c r="BL41" s="545">
        <v>8.8667561162619289E-6</v>
      </c>
      <c r="BM41" s="545">
        <v>4.1742832029347898E-4</v>
      </c>
      <c r="BN41" s="545">
        <v>5.2222647384009312E-4</v>
      </c>
      <c r="BO41" s="545">
        <v>6.1197805247872297E-4</v>
      </c>
      <c r="BP41" s="545">
        <v>3.3708909083019958E-3</v>
      </c>
      <c r="BQ41" s="545">
        <v>3.3589456361310957E-5</v>
      </c>
      <c r="BR41" s="545">
        <v>2.6555349204915014E-5</v>
      </c>
      <c r="BS41" s="545">
        <v>7.8653494625049883E-5</v>
      </c>
      <c r="BT41" s="545">
        <v>2.4430454948532472E-5</v>
      </c>
      <c r="BU41" s="545">
        <v>1.2852617117965011E-5</v>
      </c>
      <c r="BV41" s="545">
        <v>9.8292075049858743E-6</v>
      </c>
      <c r="BW41" s="545">
        <v>6.8253126752936155E-6</v>
      </c>
      <c r="BX41" s="545">
        <v>1.0075510947247825E-5</v>
      </c>
      <c r="BY41" s="545">
        <v>7.1232779106966793E-6</v>
      </c>
      <c r="BZ41" s="545">
        <v>3.9229163467345529E-5</v>
      </c>
      <c r="CA41" s="545">
        <v>2.3948535409913574E-5</v>
      </c>
      <c r="CB41" s="545">
        <v>1.4593569297277116E-4</v>
      </c>
      <c r="CC41" s="545">
        <v>2.7925842725900979E-5</v>
      </c>
      <c r="CD41" s="545">
        <v>9.2073848891650412E-4</v>
      </c>
      <c r="CE41" s="545">
        <v>5.1098916639650339E-6</v>
      </c>
      <c r="CF41" s="545">
        <v>1.4944426028937585E-5</v>
      </c>
      <c r="CG41" s="545">
        <v>2.28767551665075E-4</v>
      </c>
      <c r="CH41" s="545">
        <v>2.3570176310132878E-5</v>
      </c>
      <c r="CI41" s="545">
        <v>1.8337259317092658E-5</v>
      </c>
      <c r="CJ41" s="545">
        <v>1.6265251970197129E-5</v>
      </c>
      <c r="CK41" s="545">
        <v>1.0247759615576746E-5</v>
      </c>
      <c r="CL41" s="545">
        <v>1.454927394781471E-5</v>
      </c>
      <c r="CM41" s="545">
        <v>1.7554822365463844E-5</v>
      </c>
      <c r="CN41" s="545">
        <v>8.8909154774976552E-5</v>
      </c>
      <c r="CO41" s="545">
        <v>1.5305881303635352E-5</v>
      </c>
      <c r="CP41" s="545">
        <v>5.1339284565251962E-5</v>
      </c>
      <c r="CQ41" s="545">
        <v>8.6323338763936187E-6</v>
      </c>
      <c r="CR41" s="545">
        <v>1.8041615173273194E-5</v>
      </c>
      <c r="CS41" s="545">
        <v>2.1631228841321028E-5</v>
      </c>
      <c r="CT41" s="545">
        <v>1.5419649886432019E-5</v>
      </c>
      <c r="CU41" s="545">
        <v>4.0269582643514968E-5</v>
      </c>
      <c r="CV41" s="545">
        <v>5.5866002014436852E-5</v>
      </c>
      <c r="CW41" s="545">
        <v>1.6337843570700394E-5</v>
      </c>
      <c r="CX41" s="545">
        <v>5.2828129958147553E-4</v>
      </c>
      <c r="CY41" s="545">
        <v>1.1954008926384198E-5</v>
      </c>
      <c r="CZ41" s="545">
        <v>4.322434136076327E-5</v>
      </c>
      <c r="DA41" s="545">
        <v>2.4227349518907286E-5</v>
      </c>
      <c r="DB41" s="545">
        <v>2.2429065271311144E-5</v>
      </c>
      <c r="DC41" s="545">
        <v>2.7751947769382133E-5</v>
      </c>
      <c r="DD41" s="545">
        <v>7.1508272689383851E-6</v>
      </c>
      <c r="DE41" s="545">
        <v>3.9208647862840559E-5</v>
      </c>
      <c r="DF41" s="545">
        <v>2.9007550758739501E-4</v>
      </c>
      <c r="DG41" s="545">
        <v>1.5372317983610717E-4</v>
      </c>
      <c r="DH41" s="546">
        <v>1.1551003730814129</v>
      </c>
      <c r="DI41" s="236"/>
    </row>
    <row r="42" spans="2:113" x14ac:dyDescent="0.15">
      <c r="B42" s="10" t="s">
        <v>180</v>
      </c>
      <c r="C42" s="544" t="s">
        <v>922</v>
      </c>
      <c r="D42" s="545">
        <v>1.8984490541233576E-5</v>
      </c>
      <c r="E42" s="545">
        <v>7.8178009822647405E-6</v>
      </c>
      <c r="F42" s="545">
        <v>9.4183083314725351E-6</v>
      </c>
      <c r="G42" s="545">
        <v>6.1819063772568532E-6</v>
      </c>
      <c r="H42" s="545">
        <v>8.4779545169011462E-6</v>
      </c>
      <c r="I42" s="545">
        <v>6.9030571899666399E-5</v>
      </c>
      <c r="J42" s="545">
        <v>2.1330661242179112E-5</v>
      </c>
      <c r="K42" s="545">
        <v>1.2470481818973543E-5</v>
      </c>
      <c r="L42" s="545">
        <v>1.2601651340214822E-4</v>
      </c>
      <c r="M42" s="545">
        <v>4.7216717559603051E-6</v>
      </c>
      <c r="N42" s="545">
        <v>0</v>
      </c>
      <c r="O42" s="545">
        <v>6.9371393989708895E-6</v>
      </c>
      <c r="P42" s="545">
        <v>9.4195615519916058E-6</v>
      </c>
      <c r="Q42" s="545">
        <v>1.6242830066594369E-5</v>
      </c>
      <c r="R42" s="545">
        <v>1.8747642929025884E-3</v>
      </c>
      <c r="S42" s="545">
        <v>9.8796589744102749E-6</v>
      </c>
      <c r="T42" s="545">
        <v>7.7177097976992923E-6</v>
      </c>
      <c r="U42" s="545">
        <v>3.9494226175349267E-6</v>
      </c>
      <c r="V42" s="545">
        <v>5.7600489607903017E-6</v>
      </c>
      <c r="W42" s="545">
        <v>2.1941832544528549E-5</v>
      </c>
      <c r="X42" s="545">
        <v>0</v>
      </c>
      <c r="Y42" s="545">
        <v>3.5223325828408265E-5</v>
      </c>
      <c r="Z42" s="545">
        <v>1.3981884832268418E-5</v>
      </c>
      <c r="AA42" s="545">
        <v>9.911467657025681E-6</v>
      </c>
      <c r="AB42" s="545">
        <v>5.5159962092802512E-5</v>
      </c>
      <c r="AC42" s="545">
        <v>6.3233018602394536E-5</v>
      </c>
      <c r="AD42" s="545">
        <v>1.3402620370643505E-6</v>
      </c>
      <c r="AE42" s="545">
        <v>1.5881452654903878E-5</v>
      </c>
      <c r="AF42" s="545">
        <v>1.9495478895138615E-5</v>
      </c>
      <c r="AG42" s="545">
        <v>3.9007973341600808E-5</v>
      </c>
      <c r="AH42" s="545">
        <v>6.4865714327425552E-6</v>
      </c>
      <c r="AI42" s="545">
        <v>1.7897789847217106E-5</v>
      </c>
      <c r="AJ42" s="545">
        <v>3.936958069936954E-4</v>
      </c>
      <c r="AK42" s="545">
        <v>1.5008811383396145E-4</v>
      </c>
      <c r="AL42" s="545">
        <v>2.6241025053309896E-4</v>
      </c>
      <c r="AM42" s="545">
        <v>2.7014780117778149E-4</v>
      </c>
      <c r="AN42" s="545">
        <v>4.6799298292887599E-6</v>
      </c>
      <c r="AO42" s="545">
        <v>1.930678668808171E-4</v>
      </c>
      <c r="AP42" s="545">
        <v>1.000005159635474</v>
      </c>
      <c r="AQ42" s="545">
        <v>9.9173066199041241E-6</v>
      </c>
      <c r="AR42" s="545">
        <v>1.1589247634163692E-5</v>
      </c>
      <c r="AS42" s="545">
        <v>1.0792650982327651E-2</v>
      </c>
      <c r="AT42" s="545">
        <v>1.30900623139632E-2</v>
      </c>
      <c r="AU42" s="545">
        <v>1.7206889386478348E-3</v>
      </c>
      <c r="AV42" s="545">
        <v>2.5453176425091748E-3</v>
      </c>
      <c r="AW42" s="545">
        <v>5.6103303456371426E-4</v>
      </c>
      <c r="AX42" s="545">
        <v>5.537170163449401E-5</v>
      </c>
      <c r="AY42" s="545">
        <v>8.1223243868373937E-4</v>
      </c>
      <c r="AZ42" s="545">
        <v>1.7006963438335075E-3</v>
      </c>
      <c r="BA42" s="545">
        <v>2.6193077567311721E-3</v>
      </c>
      <c r="BB42" s="545">
        <v>3.3297775550051104E-5</v>
      </c>
      <c r="BC42" s="545">
        <v>1.5716228123668658E-3</v>
      </c>
      <c r="BD42" s="545">
        <v>2.3088095313236748E-4</v>
      </c>
      <c r="BE42" s="545">
        <v>1.8895589121691421E-4</v>
      </c>
      <c r="BF42" s="545">
        <v>0</v>
      </c>
      <c r="BG42" s="545">
        <v>9.3749408136344482E-4</v>
      </c>
      <c r="BH42" s="545">
        <v>1.48458266280758E-3</v>
      </c>
      <c r="BI42" s="545">
        <v>2.0349704531465065E-3</v>
      </c>
      <c r="BJ42" s="545">
        <v>3.5792126125605466E-3</v>
      </c>
      <c r="BK42" s="545">
        <v>1.8632543639550013E-4</v>
      </c>
      <c r="BL42" s="545">
        <v>3.1279564309466128E-6</v>
      </c>
      <c r="BM42" s="545">
        <v>3.1805497092401807E-4</v>
      </c>
      <c r="BN42" s="545">
        <v>5.9213661710335588E-4</v>
      </c>
      <c r="BO42" s="545">
        <v>2.099768238060349E-4</v>
      </c>
      <c r="BP42" s="545">
        <v>2.6840284189254466E-4</v>
      </c>
      <c r="BQ42" s="545">
        <v>1.5172549887918057E-5</v>
      </c>
      <c r="BR42" s="545">
        <v>2.8382601293756509E-5</v>
      </c>
      <c r="BS42" s="545">
        <v>3.2548367163426081E-5</v>
      </c>
      <c r="BT42" s="545">
        <v>7.8888308640657381E-6</v>
      </c>
      <c r="BU42" s="545">
        <v>8.2650071681304382E-6</v>
      </c>
      <c r="BV42" s="545">
        <v>4.5884415573204163E-6</v>
      </c>
      <c r="BW42" s="545">
        <v>4.2954483068659566E-6</v>
      </c>
      <c r="BX42" s="545">
        <v>9.4935173173141949E-6</v>
      </c>
      <c r="BY42" s="545">
        <v>8.2707345128271634E-6</v>
      </c>
      <c r="BZ42" s="545">
        <v>1.9193237125171726E-5</v>
      </c>
      <c r="CA42" s="545">
        <v>8.4168954679285899E-6</v>
      </c>
      <c r="CB42" s="545">
        <v>3.6446163571943232E-5</v>
      </c>
      <c r="CC42" s="545">
        <v>1.2585434834429739E-5</v>
      </c>
      <c r="CD42" s="545">
        <v>1.2480732878913565E-4</v>
      </c>
      <c r="CE42" s="545">
        <v>2.0916091446937489E-6</v>
      </c>
      <c r="CF42" s="545">
        <v>1.4118281045082219E-5</v>
      </c>
      <c r="CG42" s="545">
        <v>4.5505400596013195E-5</v>
      </c>
      <c r="CH42" s="545">
        <v>4.7595461143899309E-6</v>
      </c>
      <c r="CI42" s="545">
        <v>8.6572044906000007E-6</v>
      </c>
      <c r="CJ42" s="545">
        <v>9.8405240627211438E-6</v>
      </c>
      <c r="CK42" s="545">
        <v>2.7406397045115479E-6</v>
      </c>
      <c r="CL42" s="545">
        <v>7.6051812257886635E-6</v>
      </c>
      <c r="CM42" s="545">
        <v>5.9757403317641297E-6</v>
      </c>
      <c r="CN42" s="545">
        <v>3.1436109702210527E-5</v>
      </c>
      <c r="CO42" s="545">
        <v>7.3411640222218644E-6</v>
      </c>
      <c r="CP42" s="545">
        <v>8.6467109679144291E-6</v>
      </c>
      <c r="CQ42" s="545">
        <v>4.3832971899449151E-6</v>
      </c>
      <c r="CR42" s="545">
        <v>6.6723989989405587E-6</v>
      </c>
      <c r="CS42" s="545">
        <v>7.3401030918041237E-6</v>
      </c>
      <c r="CT42" s="545">
        <v>4.7790560273910026E-6</v>
      </c>
      <c r="CU42" s="545">
        <v>1.782537913330719E-5</v>
      </c>
      <c r="CV42" s="545">
        <v>1.1896515058880306E-5</v>
      </c>
      <c r="CW42" s="545">
        <v>6.1038474045333558E-6</v>
      </c>
      <c r="CX42" s="545">
        <v>1.0386740732327622E-4</v>
      </c>
      <c r="CY42" s="545">
        <v>3.0369483925765384E-6</v>
      </c>
      <c r="CZ42" s="545">
        <v>1.3280670895328719E-5</v>
      </c>
      <c r="DA42" s="545">
        <v>1.3807299406949766E-5</v>
      </c>
      <c r="DB42" s="545">
        <v>1.4398876610056201E-5</v>
      </c>
      <c r="DC42" s="545">
        <v>7.3092195041834596E-6</v>
      </c>
      <c r="DD42" s="545">
        <v>2.3583270134208796E-6</v>
      </c>
      <c r="DE42" s="545">
        <v>1.6905811704924559E-5</v>
      </c>
      <c r="DF42" s="545">
        <v>1.351914559277231E-5</v>
      </c>
      <c r="DG42" s="545">
        <v>7.1864521813219223E-5</v>
      </c>
      <c r="DH42" s="546">
        <v>1.0501442625399022</v>
      </c>
      <c r="DI42" s="236"/>
    </row>
    <row r="43" spans="2:113" x14ac:dyDescent="0.15">
      <c r="B43" s="358" t="s">
        <v>181</v>
      </c>
      <c r="C43" s="547" t="s">
        <v>923</v>
      </c>
      <c r="D43" s="548">
        <v>3.87591158451368E-5</v>
      </c>
      <c r="E43" s="548">
        <v>1.3753993056549636E-5</v>
      </c>
      <c r="F43" s="548">
        <v>1.9036724572742628E-5</v>
      </c>
      <c r="G43" s="548">
        <v>1.0102166836088092E-5</v>
      </c>
      <c r="H43" s="548">
        <v>2.6398597744285296E-5</v>
      </c>
      <c r="I43" s="548">
        <v>1.1580896139263796E-4</v>
      </c>
      <c r="J43" s="548">
        <v>2.9680414031692713E-5</v>
      </c>
      <c r="K43" s="548">
        <v>3.5946712544718871E-5</v>
      </c>
      <c r="L43" s="548">
        <v>1.43266680761057E-4</v>
      </c>
      <c r="M43" s="548">
        <v>1.5137058809195853E-5</v>
      </c>
      <c r="N43" s="548">
        <v>0</v>
      </c>
      <c r="O43" s="548">
        <v>3.6758356384499754E-5</v>
      </c>
      <c r="P43" s="548">
        <v>3.3537239741180156E-5</v>
      </c>
      <c r="Q43" s="548">
        <v>3.2057909390273685E-5</v>
      </c>
      <c r="R43" s="548">
        <v>1.9596766304960211E-4</v>
      </c>
      <c r="S43" s="548">
        <v>1.3342347286735028E-4</v>
      </c>
      <c r="T43" s="548">
        <v>3.0980176309295259E-5</v>
      </c>
      <c r="U43" s="548">
        <v>-1.6544684808701446E-4</v>
      </c>
      <c r="V43" s="548">
        <v>3.0880064091050622E-4</v>
      </c>
      <c r="W43" s="548">
        <v>2.0553049478802349E-2</v>
      </c>
      <c r="X43" s="548">
        <v>0</v>
      </c>
      <c r="Y43" s="548">
        <v>1.4986592371395487E-3</v>
      </c>
      <c r="Z43" s="548">
        <v>2.1623051110987562E-4</v>
      </c>
      <c r="AA43" s="548">
        <v>3.4446988178345769E-4</v>
      </c>
      <c r="AB43" s="548">
        <v>3.2758173815052467E-4</v>
      </c>
      <c r="AC43" s="548">
        <v>1.6198641438945913E-3</v>
      </c>
      <c r="AD43" s="548">
        <v>1.874227332205464E-6</v>
      </c>
      <c r="AE43" s="548">
        <v>7.9356700117215332E-5</v>
      </c>
      <c r="AF43" s="548">
        <v>3.1281785321719401E-4</v>
      </c>
      <c r="AG43" s="548">
        <v>4.4574801545131594E-4</v>
      </c>
      <c r="AH43" s="548">
        <v>5.0211187804722746E-5</v>
      </c>
      <c r="AI43" s="548">
        <v>1.3000543111140659E-2</v>
      </c>
      <c r="AJ43" s="548">
        <v>7.1057612196892363E-5</v>
      </c>
      <c r="AK43" s="548">
        <v>9.3795413093416807E-3</v>
      </c>
      <c r="AL43" s="548">
        <v>1.4478056050361194E-3</v>
      </c>
      <c r="AM43" s="548">
        <v>1.5076254319633598E-2</v>
      </c>
      <c r="AN43" s="548">
        <v>2.2103744645540466E-2</v>
      </c>
      <c r="AO43" s="548">
        <v>1.3214261291653424E-3</v>
      </c>
      <c r="AP43" s="548">
        <v>5.5665267799163184E-4</v>
      </c>
      <c r="AQ43" s="548">
        <v>1.0704265890763682</v>
      </c>
      <c r="AR43" s="548">
        <v>0.27873162372434446</v>
      </c>
      <c r="AS43" s="548">
        <v>1.6825132822075955E-3</v>
      </c>
      <c r="AT43" s="548">
        <v>1.0692717441205341E-2</v>
      </c>
      <c r="AU43" s="548">
        <v>1.0455181070674704E-3</v>
      </c>
      <c r="AV43" s="548">
        <v>2.8780754978766651E-3</v>
      </c>
      <c r="AW43" s="548">
        <v>1.0105610549513646E-2</v>
      </c>
      <c r="AX43" s="548">
        <v>4.1058767177850853E-3</v>
      </c>
      <c r="AY43" s="548">
        <v>9.8904363304812386E-3</v>
      </c>
      <c r="AZ43" s="548">
        <v>7.0600137522774283E-3</v>
      </c>
      <c r="BA43" s="548">
        <v>8.5471508838580478E-4</v>
      </c>
      <c r="BB43" s="548">
        <v>4.8284210436479213E-4</v>
      </c>
      <c r="BC43" s="548">
        <v>2.1061093518453495E-2</v>
      </c>
      <c r="BD43" s="548">
        <v>3.2604177727114051E-3</v>
      </c>
      <c r="BE43" s="548">
        <v>4.6744758288663464E-4</v>
      </c>
      <c r="BF43" s="548">
        <v>0</v>
      </c>
      <c r="BG43" s="548">
        <v>3.8352127488178655E-4</v>
      </c>
      <c r="BH43" s="548">
        <v>2.4378573365181674E-3</v>
      </c>
      <c r="BI43" s="548">
        <v>3.103163110969399E-3</v>
      </c>
      <c r="BJ43" s="548">
        <v>5.1316841412164154E-4</v>
      </c>
      <c r="BK43" s="548">
        <v>4.427774295427192E-3</v>
      </c>
      <c r="BL43" s="548">
        <v>7.5818492504822571E-6</v>
      </c>
      <c r="BM43" s="548">
        <v>5.041725729960729E-4</v>
      </c>
      <c r="BN43" s="548">
        <v>3.7721344419703776E-4</v>
      </c>
      <c r="BO43" s="548">
        <v>1.3751105636421876E-4</v>
      </c>
      <c r="BP43" s="548">
        <v>4.72734909941964E-4</v>
      </c>
      <c r="BQ43" s="548">
        <v>3.549233600662969E-5</v>
      </c>
      <c r="BR43" s="548">
        <v>2.3480829473466223E-5</v>
      </c>
      <c r="BS43" s="548">
        <v>1.304033531786426E-4</v>
      </c>
      <c r="BT43" s="548">
        <v>8.1695292312391519E-5</v>
      </c>
      <c r="BU43" s="548">
        <v>1.1730952621247335E-5</v>
      </c>
      <c r="BV43" s="548">
        <v>1.1620912980469455E-5</v>
      </c>
      <c r="BW43" s="548">
        <v>1.0283711512345072E-5</v>
      </c>
      <c r="BX43" s="548">
        <v>1.1153415459781261E-5</v>
      </c>
      <c r="BY43" s="548">
        <v>5.9352428566965533E-6</v>
      </c>
      <c r="BZ43" s="548">
        <v>7.0028595426851393E-5</v>
      </c>
      <c r="CA43" s="548">
        <v>1.3190027802820278E-5</v>
      </c>
      <c r="CB43" s="548">
        <v>5.530936837541899E-5</v>
      </c>
      <c r="CC43" s="548">
        <v>1.8731649702297964E-5</v>
      </c>
      <c r="CD43" s="548">
        <v>3.7350194919021753E-5</v>
      </c>
      <c r="CE43" s="548">
        <v>4.3610843569724252E-6</v>
      </c>
      <c r="CF43" s="548">
        <v>2.1779976569992373E-5</v>
      </c>
      <c r="CG43" s="548">
        <v>3.5449405154299499E-5</v>
      </c>
      <c r="CH43" s="548">
        <v>6.3220967862707922E-6</v>
      </c>
      <c r="CI43" s="548">
        <v>2.0780686833253382E-5</v>
      </c>
      <c r="CJ43" s="548">
        <v>8.2509331111593431E-5</v>
      </c>
      <c r="CK43" s="548">
        <v>7.7090993783553393E-6</v>
      </c>
      <c r="CL43" s="548">
        <v>2.2717706907719549E-5</v>
      </c>
      <c r="CM43" s="548">
        <v>1.178677775307176E-3</v>
      </c>
      <c r="CN43" s="548">
        <v>5.3347032563036478E-5</v>
      </c>
      <c r="CO43" s="548">
        <v>1.5097843076190531E-5</v>
      </c>
      <c r="CP43" s="548">
        <v>1.7672765154217845E-4</v>
      </c>
      <c r="CQ43" s="548">
        <v>5.5752728196010826E-5</v>
      </c>
      <c r="CR43" s="548">
        <v>1.1871255339566501E-4</v>
      </c>
      <c r="CS43" s="548">
        <v>2.3224686831477255E-5</v>
      </c>
      <c r="CT43" s="548">
        <v>2.0304830161342539E-5</v>
      </c>
      <c r="CU43" s="548">
        <v>4.8489761662909389E-5</v>
      </c>
      <c r="CV43" s="548">
        <v>2.7107930622332959E-5</v>
      </c>
      <c r="CW43" s="548">
        <v>1.1862667117754477E-4</v>
      </c>
      <c r="CX43" s="548">
        <v>2.0043020586927186E-4</v>
      </c>
      <c r="CY43" s="548">
        <v>1.0489295385785948E-5</v>
      </c>
      <c r="CZ43" s="548">
        <v>4.4542804959798092E-5</v>
      </c>
      <c r="DA43" s="548">
        <v>2.8269931132549242E-5</v>
      </c>
      <c r="DB43" s="548">
        <v>5.3861544821937563E-5</v>
      </c>
      <c r="DC43" s="548">
        <v>2.5149487284714873E-5</v>
      </c>
      <c r="DD43" s="548">
        <v>3.9678852707222163E-5</v>
      </c>
      <c r="DE43" s="548">
        <v>4.5849605000343037E-5</v>
      </c>
      <c r="DF43" s="548">
        <v>1.8743122178931215E-4</v>
      </c>
      <c r="DG43" s="548">
        <v>4.9245251207498289E-4</v>
      </c>
      <c r="DH43" s="549">
        <v>1.5282533064268953</v>
      </c>
      <c r="DI43" s="236"/>
    </row>
    <row r="44" spans="2:113" x14ac:dyDescent="0.15">
      <c r="B44" s="10" t="s">
        <v>182</v>
      </c>
      <c r="C44" s="544" t="s">
        <v>924</v>
      </c>
      <c r="D44" s="545">
        <v>1.3060600715264434E-5</v>
      </c>
      <c r="E44" s="545">
        <v>7.0273493607951293E-6</v>
      </c>
      <c r="F44" s="545">
        <v>1.2698509893358814E-5</v>
      </c>
      <c r="G44" s="545">
        <v>5.487440410352824E-6</v>
      </c>
      <c r="H44" s="545">
        <v>7.8848176448734328E-6</v>
      </c>
      <c r="I44" s="545">
        <v>1.5461503648603642E-4</v>
      </c>
      <c r="J44" s="545">
        <v>1.8822360107941923E-5</v>
      </c>
      <c r="K44" s="545">
        <v>2.3317733558777477E-5</v>
      </c>
      <c r="L44" s="545">
        <v>5.9611674953209719E-5</v>
      </c>
      <c r="M44" s="545">
        <v>4.3927193977678644E-6</v>
      </c>
      <c r="N44" s="545">
        <v>0</v>
      </c>
      <c r="O44" s="545">
        <v>1.2335918763088083E-5</v>
      </c>
      <c r="P44" s="545">
        <v>1.1833609519282301E-5</v>
      </c>
      <c r="Q44" s="545">
        <v>3.9304325395886568E-5</v>
      </c>
      <c r="R44" s="545">
        <v>3.6834509474407496E-4</v>
      </c>
      <c r="S44" s="545">
        <v>1.6004152795919961E-5</v>
      </c>
      <c r="T44" s="545">
        <v>7.7721834876940849E-6</v>
      </c>
      <c r="U44" s="545">
        <v>9.3792988260373532E-5</v>
      </c>
      <c r="V44" s="545">
        <v>1.0725144259564595E-5</v>
      </c>
      <c r="W44" s="545">
        <v>1.8538105401993504E-5</v>
      </c>
      <c r="X44" s="545">
        <v>0</v>
      </c>
      <c r="Y44" s="545">
        <v>1.440646463629258E-5</v>
      </c>
      <c r="Z44" s="545">
        <v>9.2036468618659175E-6</v>
      </c>
      <c r="AA44" s="545">
        <v>1.1541522412786819E-5</v>
      </c>
      <c r="AB44" s="545">
        <v>1.2815494518581368E-4</v>
      </c>
      <c r="AC44" s="545">
        <v>1.4345462296148223E-4</v>
      </c>
      <c r="AD44" s="545">
        <v>1.4875585302410926E-6</v>
      </c>
      <c r="AE44" s="545">
        <v>1.2190743124511845E-5</v>
      </c>
      <c r="AF44" s="545">
        <v>1.5889404521424747E-4</v>
      </c>
      <c r="AG44" s="545">
        <v>2.0635445988759348E-4</v>
      </c>
      <c r="AH44" s="545">
        <v>1.0191593890191571E-5</v>
      </c>
      <c r="AI44" s="545">
        <v>3.7557356772628191E-5</v>
      </c>
      <c r="AJ44" s="545">
        <v>2.1322832856906285E-5</v>
      </c>
      <c r="AK44" s="545">
        <v>8.3852185773870567E-5</v>
      </c>
      <c r="AL44" s="545">
        <v>7.5486552736526988E-5</v>
      </c>
      <c r="AM44" s="545">
        <v>3.4973056435902398E-5</v>
      </c>
      <c r="AN44" s="545">
        <v>1.8280626313114758E-4</v>
      </c>
      <c r="AO44" s="545">
        <v>3.607364712203706E-5</v>
      </c>
      <c r="AP44" s="545">
        <v>1.0509148124678036E-5</v>
      </c>
      <c r="AQ44" s="545">
        <v>2.1324997232694424E-4</v>
      </c>
      <c r="AR44" s="545">
        <v>1.002014314033701</v>
      </c>
      <c r="AS44" s="545">
        <v>2.4483586477513039E-3</v>
      </c>
      <c r="AT44" s="545">
        <v>2.6692265898256968E-3</v>
      </c>
      <c r="AU44" s="545">
        <v>2.5606115370784398E-3</v>
      </c>
      <c r="AV44" s="545">
        <v>1.3033658994901884E-3</v>
      </c>
      <c r="AW44" s="545">
        <v>7.956717748603976E-4</v>
      </c>
      <c r="AX44" s="545">
        <v>5.8495994473923337E-4</v>
      </c>
      <c r="AY44" s="545">
        <v>2.8490450220422401E-3</v>
      </c>
      <c r="AZ44" s="545">
        <v>3.2448657744021674E-3</v>
      </c>
      <c r="BA44" s="545">
        <v>1.5743715336187167E-3</v>
      </c>
      <c r="BB44" s="545">
        <v>5.4849358495932159E-4</v>
      </c>
      <c r="BC44" s="545">
        <v>3.2892881985952804E-3</v>
      </c>
      <c r="BD44" s="545">
        <v>1.4913876733665635E-3</v>
      </c>
      <c r="BE44" s="545">
        <v>5.8375424535390323E-4</v>
      </c>
      <c r="BF44" s="545">
        <v>0</v>
      </c>
      <c r="BG44" s="545">
        <v>6.5769614675766162E-4</v>
      </c>
      <c r="BH44" s="545">
        <v>1.393165431010089E-3</v>
      </c>
      <c r="BI44" s="545">
        <v>1.3401803536878204E-3</v>
      </c>
      <c r="BJ44" s="545">
        <v>8.7076096170236666E-4</v>
      </c>
      <c r="BK44" s="545">
        <v>1.7934401322458084E-3</v>
      </c>
      <c r="BL44" s="545">
        <v>3.570776966144707E-6</v>
      </c>
      <c r="BM44" s="545">
        <v>4.3156418727122631E-4</v>
      </c>
      <c r="BN44" s="545">
        <v>6.339132977063208E-4</v>
      </c>
      <c r="BO44" s="545">
        <v>2.2391713873109889E-4</v>
      </c>
      <c r="BP44" s="545">
        <v>1.3780144909205129E-3</v>
      </c>
      <c r="BQ44" s="545">
        <v>6.5746511963184144E-5</v>
      </c>
      <c r="BR44" s="545">
        <v>2.9658261415356948E-5</v>
      </c>
      <c r="BS44" s="545">
        <v>4.8161139452564041E-5</v>
      </c>
      <c r="BT44" s="545">
        <v>1.1740001455104349E-5</v>
      </c>
      <c r="BU44" s="545">
        <v>6.8463894342557775E-6</v>
      </c>
      <c r="BV44" s="545">
        <v>5.9834076964467863E-6</v>
      </c>
      <c r="BW44" s="545">
        <v>5.4356771495255555E-6</v>
      </c>
      <c r="BX44" s="545">
        <v>9.8023478582341139E-6</v>
      </c>
      <c r="BY44" s="545">
        <v>8.1247067801277308E-6</v>
      </c>
      <c r="BZ44" s="545">
        <v>2.4010674037792038E-5</v>
      </c>
      <c r="CA44" s="545">
        <v>7.2067277460030303E-6</v>
      </c>
      <c r="CB44" s="545">
        <v>4.3265740944118181E-5</v>
      </c>
      <c r="CC44" s="545">
        <v>1.3246346530198272E-5</v>
      </c>
      <c r="CD44" s="545">
        <v>4.01690463369299E-5</v>
      </c>
      <c r="CE44" s="545">
        <v>1.8629836850530664E-6</v>
      </c>
      <c r="CF44" s="545">
        <v>1.2396954950324025E-5</v>
      </c>
      <c r="CG44" s="545">
        <v>2.7021788258045714E-5</v>
      </c>
      <c r="CH44" s="545">
        <v>4.0929222024498788E-6</v>
      </c>
      <c r="CI44" s="545">
        <v>9.6931613156765915E-6</v>
      </c>
      <c r="CJ44" s="545">
        <v>1.566526819040601E-5</v>
      </c>
      <c r="CK44" s="545">
        <v>3.5593863655162091E-6</v>
      </c>
      <c r="CL44" s="545">
        <v>8.8223180404218906E-6</v>
      </c>
      <c r="CM44" s="545">
        <v>7.5955878487450252E-5</v>
      </c>
      <c r="CN44" s="545">
        <v>2.9547252875100762E-5</v>
      </c>
      <c r="CO44" s="545">
        <v>8.7995958599609224E-6</v>
      </c>
      <c r="CP44" s="545">
        <v>3.0495974856082711E-5</v>
      </c>
      <c r="CQ44" s="545">
        <v>1.2942468082281737E-4</v>
      </c>
      <c r="CR44" s="545">
        <v>9.7333237676556297E-6</v>
      </c>
      <c r="CS44" s="545">
        <v>1.6830254921505434E-5</v>
      </c>
      <c r="CT44" s="545">
        <v>2.6725937430270171E-5</v>
      </c>
      <c r="CU44" s="545">
        <v>3.2696692141924558E-5</v>
      </c>
      <c r="CV44" s="545">
        <v>1.4112468178173702E-5</v>
      </c>
      <c r="CW44" s="545">
        <v>1.4615837625802854E-5</v>
      </c>
      <c r="CX44" s="545">
        <v>1.4189984775962876E-4</v>
      </c>
      <c r="CY44" s="545">
        <v>5.4803311598376232E-6</v>
      </c>
      <c r="CZ44" s="545">
        <v>5.3707651434947576E-5</v>
      </c>
      <c r="DA44" s="545">
        <v>2.6124325028714205E-5</v>
      </c>
      <c r="DB44" s="545">
        <v>5.2274507007058862E-5</v>
      </c>
      <c r="DC44" s="545">
        <v>1.0640343905039107E-5</v>
      </c>
      <c r="DD44" s="545">
        <v>3.4946569089427656E-6</v>
      </c>
      <c r="DE44" s="545">
        <v>2.8990713520754608E-5</v>
      </c>
      <c r="DF44" s="545">
        <v>1.0664502757757268E-4</v>
      </c>
      <c r="DG44" s="545">
        <v>7.7685205307897242E-5</v>
      </c>
      <c r="DH44" s="546">
        <v>1.0382596100283101</v>
      </c>
      <c r="DI44" s="236"/>
    </row>
    <row r="45" spans="2:113" x14ac:dyDescent="0.15">
      <c r="B45" s="10" t="s">
        <v>183</v>
      </c>
      <c r="C45" s="544" t="s">
        <v>322</v>
      </c>
      <c r="D45" s="545">
        <v>1.6730078814561027E-4</v>
      </c>
      <c r="E45" s="545">
        <v>1.2288882209604966E-4</v>
      </c>
      <c r="F45" s="545">
        <v>2.1783078863177538E-4</v>
      </c>
      <c r="G45" s="545">
        <v>4.4504349172381607E-5</v>
      </c>
      <c r="H45" s="545">
        <v>1.2647844517236367E-4</v>
      </c>
      <c r="I45" s="545">
        <v>4.9133070799929786E-4</v>
      </c>
      <c r="J45" s="545">
        <v>2.1058643260864096E-4</v>
      </c>
      <c r="K45" s="545">
        <v>6.9474966242604488E-5</v>
      </c>
      <c r="L45" s="545">
        <v>4.580112407522773E-5</v>
      </c>
      <c r="M45" s="545">
        <v>5.5837726534499528E-5</v>
      </c>
      <c r="N45" s="545">
        <v>0</v>
      </c>
      <c r="O45" s="545">
        <v>1.7726736450901346E-4</v>
      </c>
      <c r="P45" s="545">
        <v>9.4070322275414402E-5</v>
      </c>
      <c r="Q45" s="545">
        <v>7.8523391595228175E-5</v>
      </c>
      <c r="R45" s="545">
        <v>2.7981743799491353E-4</v>
      </c>
      <c r="S45" s="545">
        <v>3.3438072083731411E-4</v>
      </c>
      <c r="T45" s="545">
        <v>1.6169899202381026E-4</v>
      </c>
      <c r="U45" s="545">
        <v>8.149194404158336E-5</v>
      </c>
      <c r="V45" s="545">
        <v>1.2321552208482923E-4</v>
      </c>
      <c r="W45" s="545">
        <v>1.4344354684376088E-4</v>
      </c>
      <c r="X45" s="545">
        <v>0</v>
      </c>
      <c r="Y45" s="545">
        <v>1.912580017976075E-4</v>
      </c>
      <c r="Z45" s="545">
        <v>2.2486912644478091E-4</v>
      </c>
      <c r="AA45" s="545">
        <v>3.039152269555051E-4</v>
      </c>
      <c r="AB45" s="545">
        <v>8.2439384604362384E-5</v>
      </c>
      <c r="AC45" s="545">
        <v>9.7895207287413183E-5</v>
      </c>
      <c r="AD45" s="545">
        <v>1.1543145231030604E-5</v>
      </c>
      <c r="AE45" s="545">
        <v>1.8644805475085348E-4</v>
      </c>
      <c r="AF45" s="545">
        <v>1.4880484543435026E-4</v>
      </c>
      <c r="AG45" s="545">
        <v>1.2125993749483689E-4</v>
      </c>
      <c r="AH45" s="545">
        <v>1.3017211588222129E-4</v>
      </c>
      <c r="AI45" s="545">
        <v>1.9586543724328133E-4</v>
      </c>
      <c r="AJ45" s="545">
        <v>2.2859434192450565E-4</v>
      </c>
      <c r="AK45" s="545">
        <v>1.8733859656430005E-4</v>
      </c>
      <c r="AL45" s="545">
        <v>2.3451345372310154E-4</v>
      </c>
      <c r="AM45" s="545">
        <v>6.2142907427660153E-4</v>
      </c>
      <c r="AN45" s="545">
        <v>1.1170792873151908E-4</v>
      </c>
      <c r="AO45" s="545">
        <v>2.4591132954171886E-4</v>
      </c>
      <c r="AP45" s="545">
        <v>1.2698772371170936E-4</v>
      </c>
      <c r="AQ45" s="545">
        <v>2.8189121544532406E-4</v>
      </c>
      <c r="AR45" s="545">
        <v>1.6562112928901167E-4</v>
      </c>
      <c r="AS45" s="545">
        <v>1.0044722607613235</v>
      </c>
      <c r="AT45" s="545">
        <v>4.98246770395094E-4</v>
      </c>
      <c r="AU45" s="545">
        <v>2.0692762848491776E-4</v>
      </c>
      <c r="AV45" s="545">
        <v>1.045281664252208E-4</v>
      </c>
      <c r="AW45" s="545">
        <v>7.9487702413721066E-5</v>
      </c>
      <c r="AX45" s="545">
        <v>7.3046780436049355E-5</v>
      </c>
      <c r="AY45" s="545">
        <v>1.706472236515164E-4</v>
      </c>
      <c r="AZ45" s="545">
        <v>8.2407137500626552E-5</v>
      </c>
      <c r="BA45" s="545">
        <v>7.1282199694278813E-5</v>
      </c>
      <c r="BB45" s="545">
        <v>4.6877482467550542E-5</v>
      </c>
      <c r="BC45" s="545">
        <v>9.6391009036102452E-5</v>
      </c>
      <c r="BD45" s="545">
        <v>1.9613539700033758E-5</v>
      </c>
      <c r="BE45" s="545">
        <v>6.4763292319538004E-5</v>
      </c>
      <c r="BF45" s="545">
        <v>0</v>
      </c>
      <c r="BG45" s="545">
        <v>4.606080195874462E-5</v>
      </c>
      <c r="BH45" s="545">
        <v>4.4531558605200342E-5</v>
      </c>
      <c r="BI45" s="545">
        <v>5.5731586626619567E-4</v>
      </c>
      <c r="BJ45" s="545">
        <v>8.0298709481253298E-5</v>
      </c>
      <c r="BK45" s="545">
        <v>9.4302169384888107E-4</v>
      </c>
      <c r="BL45" s="545">
        <v>3.5936563780227265E-5</v>
      </c>
      <c r="BM45" s="545">
        <v>2.1282602425885033E-2</v>
      </c>
      <c r="BN45" s="545">
        <v>2.943545592926371E-2</v>
      </c>
      <c r="BO45" s="545">
        <v>1.054427176064222E-2</v>
      </c>
      <c r="BP45" s="545">
        <v>2.1393411424185611E-2</v>
      </c>
      <c r="BQ45" s="545">
        <v>3.7999263094525931E-4</v>
      </c>
      <c r="BR45" s="545">
        <v>1.2193714249794233E-3</v>
      </c>
      <c r="BS45" s="545">
        <v>1.0991015359393609E-3</v>
      </c>
      <c r="BT45" s="545">
        <v>1.3619496272657082E-4</v>
      </c>
      <c r="BU45" s="545">
        <v>1.242777474924511E-4</v>
      </c>
      <c r="BV45" s="545">
        <v>1.1499065129509938E-4</v>
      </c>
      <c r="BW45" s="545">
        <v>1.4732910804545488E-4</v>
      </c>
      <c r="BX45" s="545">
        <v>4.0165745455108203E-4</v>
      </c>
      <c r="BY45" s="545">
        <v>3.5947128453329291E-4</v>
      </c>
      <c r="BZ45" s="545">
        <v>6.281529393445945E-4</v>
      </c>
      <c r="CA45" s="545">
        <v>4.0173291590457261E-5</v>
      </c>
      <c r="CB45" s="545">
        <v>5.3465077754129699E-4</v>
      </c>
      <c r="CC45" s="545">
        <v>2.7257579190561557E-4</v>
      </c>
      <c r="CD45" s="545">
        <v>3.1987469537990133E-4</v>
      </c>
      <c r="CE45" s="545">
        <v>3.0296191326648158E-5</v>
      </c>
      <c r="CF45" s="545">
        <v>3.0918629043845468E-4</v>
      </c>
      <c r="CG45" s="545">
        <v>5.7593685388679979E-4</v>
      </c>
      <c r="CH45" s="545">
        <v>6.392525055387651E-5</v>
      </c>
      <c r="CI45" s="545">
        <v>1.9868124918966939E-4</v>
      </c>
      <c r="CJ45" s="545">
        <v>4.0917859135219183E-4</v>
      </c>
      <c r="CK45" s="545">
        <v>4.3436535990889925E-5</v>
      </c>
      <c r="CL45" s="545">
        <v>2.0087506582723225E-4</v>
      </c>
      <c r="CM45" s="545">
        <v>9.0011379826968125E-5</v>
      </c>
      <c r="CN45" s="545">
        <v>2.3052633137120535E-4</v>
      </c>
      <c r="CO45" s="545">
        <v>2.4378282800507667E-4</v>
      </c>
      <c r="CP45" s="545">
        <v>1.4526164644672565E-4</v>
      </c>
      <c r="CQ45" s="545">
        <v>7.8993134877405245E-5</v>
      </c>
      <c r="CR45" s="545">
        <v>1.1364523939771244E-4</v>
      </c>
      <c r="CS45" s="545">
        <v>1.4897406419358181E-4</v>
      </c>
      <c r="CT45" s="545">
        <v>8.414616437362672E-5</v>
      </c>
      <c r="CU45" s="545">
        <v>9.7519876714939944E-5</v>
      </c>
      <c r="CV45" s="545">
        <v>1.1757886685216636E-4</v>
      </c>
      <c r="CW45" s="545">
        <v>1.9756030992038002E-4</v>
      </c>
      <c r="CX45" s="545">
        <v>5.7362561739026785E-5</v>
      </c>
      <c r="CY45" s="545">
        <v>4.7987683985839233E-5</v>
      </c>
      <c r="CZ45" s="545">
        <v>1.7238431167772861E-4</v>
      </c>
      <c r="DA45" s="545">
        <v>8.7809860627435053E-5</v>
      </c>
      <c r="DB45" s="545">
        <v>1.2027056931964365E-4</v>
      </c>
      <c r="DC45" s="545">
        <v>1.7500401551735566E-4</v>
      </c>
      <c r="DD45" s="545">
        <v>4.0863055037755893E-5</v>
      </c>
      <c r="DE45" s="545">
        <v>1.3015052118988413E-4</v>
      </c>
      <c r="DF45" s="545">
        <v>6.8587760303473892E-5</v>
      </c>
      <c r="DG45" s="545">
        <v>1.2910410774645453E-4</v>
      </c>
      <c r="DH45" s="546">
        <v>1.107460649710944</v>
      </c>
      <c r="DI45" s="236"/>
    </row>
    <row r="46" spans="2:113" x14ac:dyDescent="0.15">
      <c r="B46" s="10" t="s">
        <v>184</v>
      </c>
      <c r="C46" s="544" t="s">
        <v>925</v>
      </c>
      <c r="D46" s="545">
        <v>9.5288296993492724E-4</v>
      </c>
      <c r="E46" s="545">
        <v>3.3173221629537972E-4</v>
      </c>
      <c r="F46" s="545">
        <v>1.6237405360590421E-4</v>
      </c>
      <c r="G46" s="545">
        <v>2.7446678790200586E-4</v>
      </c>
      <c r="H46" s="545">
        <v>3.483489339583448E-4</v>
      </c>
      <c r="I46" s="545">
        <v>4.4625570687309548E-3</v>
      </c>
      <c r="J46" s="545">
        <v>8.7748853989822579E-4</v>
      </c>
      <c r="K46" s="545">
        <v>7.5381315620328771E-4</v>
      </c>
      <c r="L46" s="545">
        <v>9.6302974203976554E-3</v>
      </c>
      <c r="M46" s="545">
        <v>2.169523602540902E-4</v>
      </c>
      <c r="N46" s="545">
        <v>0</v>
      </c>
      <c r="O46" s="545">
        <v>1.9386215222010137E-4</v>
      </c>
      <c r="P46" s="545">
        <v>4.898089213285086E-4</v>
      </c>
      <c r="Q46" s="545">
        <v>8.2315746182726028E-4</v>
      </c>
      <c r="R46" s="545">
        <v>6.2756276096261887E-3</v>
      </c>
      <c r="S46" s="545">
        <v>2.6909698448151137E-4</v>
      </c>
      <c r="T46" s="545">
        <v>3.4415485525616992E-4</v>
      </c>
      <c r="U46" s="545">
        <v>1.3002823066088988E-4</v>
      </c>
      <c r="V46" s="545">
        <v>1.3049190671961082E-4</v>
      </c>
      <c r="W46" s="545">
        <v>1.2992800610977621E-3</v>
      </c>
      <c r="X46" s="545">
        <v>0</v>
      </c>
      <c r="Y46" s="545">
        <v>2.400601580422458E-3</v>
      </c>
      <c r="Z46" s="545">
        <v>7.6394101091071848E-4</v>
      </c>
      <c r="AA46" s="545">
        <v>2.9772232635991581E-4</v>
      </c>
      <c r="AB46" s="545">
        <v>4.058217390616391E-3</v>
      </c>
      <c r="AC46" s="545">
        <v>4.3709654602919418E-3</v>
      </c>
      <c r="AD46" s="545">
        <v>8.0151929909871842E-5</v>
      </c>
      <c r="AE46" s="545">
        <v>3.0199519230956925E-4</v>
      </c>
      <c r="AF46" s="545">
        <v>4.6978670831886274E-4</v>
      </c>
      <c r="AG46" s="545">
        <v>2.7375862551327879E-3</v>
      </c>
      <c r="AH46" s="545">
        <v>2.0803278409287093E-4</v>
      </c>
      <c r="AI46" s="545">
        <v>9.8577196534064822E-4</v>
      </c>
      <c r="AJ46" s="545">
        <v>1.5016437309589214E-3</v>
      </c>
      <c r="AK46" s="545">
        <v>1.9991976092453233E-3</v>
      </c>
      <c r="AL46" s="545">
        <v>1.6463974170454734E-3</v>
      </c>
      <c r="AM46" s="545">
        <v>4.9527753854855614E-4</v>
      </c>
      <c r="AN46" s="545">
        <v>1.2447137802071203E-4</v>
      </c>
      <c r="AO46" s="545">
        <v>2.8610285073392304E-3</v>
      </c>
      <c r="AP46" s="545">
        <v>9.7815762256145923E-5</v>
      </c>
      <c r="AQ46" s="545">
        <v>3.1589954853313636E-4</v>
      </c>
      <c r="AR46" s="545">
        <v>3.546227103752356E-4</v>
      </c>
      <c r="AS46" s="545">
        <v>6.8345202884338941E-3</v>
      </c>
      <c r="AT46" s="545">
        <v>1.0148758037050485</v>
      </c>
      <c r="AU46" s="545">
        <v>4.3377541229848108E-3</v>
      </c>
      <c r="AV46" s="545">
        <v>5.700819591955641E-3</v>
      </c>
      <c r="AW46" s="545">
        <v>2.8869892187351658E-3</v>
      </c>
      <c r="AX46" s="545">
        <v>1.038501215989243E-3</v>
      </c>
      <c r="AY46" s="545">
        <v>4.5121249577926509E-3</v>
      </c>
      <c r="AZ46" s="545">
        <v>4.7852038441459563E-3</v>
      </c>
      <c r="BA46" s="545">
        <v>3.4936880529638963E-3</v>
      </c>
      <c r="BB46" s="545">
        <v>1.7561525105926406E-3</v>
      </c>
      <c r="BC46" s="545">
        <v>1.2231485914565119E-3</v>
      </c>
      <c r="BD46" s="545">
        <v>2.9086189785953267E-3</v>
      </c>
      <c r="BE46" s="545">
        <v>6.1477733135730083E-3</v>
      </c>
      <c r="BF46" s="545">
        <v>0</v>
      </c>
      <c r="BG46" s="545">
        <v>1.5461062296865627E-3</v>
      </c>
      <c r="BH46" s="545">
        <v>1.6691368748552667E-3</v>
      </c>
      <c r="BI46" s="545">
        <v>3.1232498105812131E-3</v>
      </c>
      <c r="BJ46" s="545">
        <v>1.2773427290632274E-3</v>
      </c>
      <c r="BK46" s="545">
        <v>2.1026939954675761E-3</v>
      </c>
      <c r="BL46" s="545">
        <v>9.9743618002424121E-5</v>
      </c>
      <c r="BM46" s="545">
        <v>3.1898123837761933E-3</v>
      </c>
      <c r="BN46" s="545">
        <v>1.2584371604092284E-2</v>
      </c>
      <c r="BO46" s="545">
        <v>1.4271340140512285E-3</v>
      </c>
      <c r="BP46" s="545">
        <v>1.1819175370773025E-3</v>
      </c>
      <c r="BQ46" s="545">
        <v>3.6502901533863201E-4</v>
      </c>
      <c r="BR46" s="545">
        <v>7.6274087260054209E-4</v>
      </c>
      <c r="BS46" s="545">
        <v>7.0055462075705431E-4</v>
      </c>
      <c r="BT46" s="545">
        <v>1.6843140379599783E-4</v>
      </c>
      <c r="BU46" s="545">
        <v>3.7529810520354904E-4</v>
      </c>
      <c r="BV46" s="545">
        <v>1.0232450738143152E-4</v>
      </c>
      <c r="BW46" s="545">
        <v>9.0532169321739253E-5</v>
      </c>
      <c r="BX46" s="545">
        <v>2.1939563913866481E-4</v>
      </c>
      <c r="BY46" s="545">
        <v>2.2254999167641964E-4</v>
      </c>
      <c r="BZ46" s="545">
        <v>4.4729406748443144E-4</v>
      </c>
      <c r="CA46" s="545">
        <v>3.1313886677610149E-4</v>
      </c>
      <c r="CB46" s="545">
        <v>4.4850809245418203E-4</v>
      </c>
      <c r="CC46" s="545">
        <v>4.3042883378059356E-4</v>
      </c>
      <c r="CD46" s="545">
        <v>3.8344125769153086E-4</v>
      </c>
      <c r="CE46" s="545">
        <v>7.5850804461983709E-5</v>
      </c>
      <c r="CF46" s="545">
        <v>6.231896565481094E-4</v>
      </c>
      <c r="CG46" s="545">
        <v>5.96982505906307E-4</v>
      </c>
      <c r="CH46" s="545">
        <v>6.8222616519912879E-5</v>
      </c>
      <c r="CI46" s="545">
        <v>2.6725230609328212E-4</v>
      </c>
      <c r="CJ46" s="545">
        <v>2.0896576057231043E-4</v>
      </c>
      <c r="CK46" s="545">
        <v>6.065659202668169E-5</v>
      </c>
      <c r="CL46" s="545">
        <v>2.0174811522744192E-4</v>
      </c>
      <c r="CM46" s="545">
        <v>1.6494759330704627E-4</v>
      </c>
      <c r="CN46" s="545">
        <v>9.7035984172005104E-4</v>
      </c>
      <c r="CO46" s="545">
        <v>1.6708948041359642E-4</v>
      </c>
      <c r="CP46" s="545">
        <v>2.1628417046332796E-4</v>
      </c>
      <c r="CQ46" s="545">
        <v>1.394623867516337E-4</v>
      </c>
      <c r="CR46" s="545">
        <v>1.4735006531321206E-4</v>
      </c>
      <c r="CS46" s="545">
        <v>2.1627290002496893E-4</v>
      </c>
      <c r="CT46" s="545">
        <v>1.6108723052069265E-4</v>
      </c>
      <c r="CU46" s="545">
        <v>7.7030293263253538E-4</v>
      </c>
      <c r="CV46" s="545">
        <v>3.0817496454546849E-4</v>
      </c>
      <c r="CW46" s="545">
        <v>1.3354383722617513E-4</v>
      </c>
      <c r="CX46" s="545">
        <v>6.5973474357984975E-4</v>
      </c>
      <c r="CY46" s="545">
        <v>8.2686937515229864E-5</v>
      </c>
      <c r="CZ46" s="545">
        <v>4.8255421280682549E-4</v>
      </c>
      <c r="DA46" s="545">
        <v>8.611921729793112E-4</v>
      </c>
      <c r="DB46" s="545">
        <v>8.4118596151502053E-4</v>
      </c>
      <c r="DC46" s="545">
        <v>1.4986170498273717E-4</v>
      </c>
      <c r="DD46" s="545">
        <v>5.232427374849388E-5</v>
      </c>
      <c r="DE46" s="545">
        <v>9.6677234708191016E-4</v>
      </c>
      <c r="DF46" s="545">
        <v>2.5807617278734426E-4</v>
      </c>
      <c r="DG46" s="545">
        <v>6.4965642894761937E-4</v>
      </c>
      <c r="DH46" s="546">
        <v>1.1582716118449681</v>
      </c>
      <c r="DI46" s="236"/>
    </row>
    <row r="47" spans="2:113" x14ac:dyDescent="0.15">
      <c r="B47" s="10" t="s">
        <v>185</v>
      </c>
      <c r="C47" s="544" t="s">
        <v>926</v>
      </c>
      <c r="D47" s="545">
        <v>1.0304919532935719E-4</v>
      </c>
      <c r="E47" s="545">
        <v>4.6683692722072087E-5</v>
      </c>
      <c r="F47" s="545">
        <v>1.052839342052756E-4</v>
      </c>
      <c r="G47" s="545">
        <v>5.6653462343728279E-5</v>
      </c>
      <c r="H47" s="545">
        <v>2.8276705895682085E-5</v>
      </c>
      <c r="I47" s="545">
        <v>2.4271874934591193E-4</v>
      </c>
      <c r="J47" s="545">
        <v>4.1090988487262493E-4</v>
      </c>
      <c r="K47" s="545">
        <v>3.3155947725880247E-5</v>
      </c>
      <c r="L47" s="545">
        <v>2.5561385500915662E-5</v>
      </c>
      <c r="M47" s="545">
        <v>2.507705328572365E-5</v>
      </c>
      <c r="N47" s="545">
        <v>0</v>
      </c>
      <c r="O47" s="545">
        <v>4.2597186805588012E-5</v>
      </c>
      <c r="P47" s="545">
        <v>2.4785521110072195E-5</v>
      </c>
      <c r="Q47" s="545">
        <v>4.7247354122884591E-5</v>
      </c>
      <c r="R47" s="545">
        <v>7.9815498236736828E-5</v>
      </c>
      <c r="S47" s="545">
        <v>3.5959042024627911E-5</v>
      </c>
      <c r="T47" s="545">
        <v>1.867933028310406E-5</v>
      </c>
      <c r="U47" s="545">
        <v>2.3422916652541571E-5</v>
      </c>
      <c r="V47" s="545">
        <v>4.5467045780236742E-5</v>
      </c>
      <c r="W47" s="545">
        <v>4.7840790089740441E-5</v>
      </c>
      <c r="X47" s="545">
        <v>0</v>
      </c>
      <c r="Y47" s="545">
        <v>3.4147465664476634E-5</v>
      </c>
      <c r="Z47" s="545">
        <v>1.7954155966243458E-5</v>
      </c>
      <c r="AA47" s="545">
        <v>2.790722087431388E-5</v>
      </c>
      <c r="AB47" s="545">
        <v>2.6438805192847405E-5</v>
      </c>
      <c r="AC47" s="545">
        <v>2.7251971770402693E-5</v>
      </c>
      <c r="AD47" s="545">
        <v>5.0582468997257439E-6</v>
      </c>
      <c r="AE47" s="545">
        <v>4.4126606517901635E-5</v>
      </c>
      <c r="AF47" s="545">
        <v>7.4213751504469537E-5</v>
      </c>
      <c r="AG47" s="545">
        <v>3.9250973602363564E-5</v>
      </c>
      <c r="AH47" s="545">
        <v>4.7615539168333411E-5</v>
      </c>
      <c r="AI47" s="545">
        <v>4.4399432607429669E-5</v>
      </c>
      <c r="AJ47" s="545">
        <v>6.0312788187402757E-5</v>
      </c>
      <c r="AK47" s="545">
        <v>3.4728739888013855E-4</v>
      </c>
      <c r="AL47" s="545">
        <v>1.6986363391814782E-4</v>
      </c>
      <c r="AM47" s="545">
        <v>9.921438782564065E-5</v>
      </c>
      <c r="AN47" s="545">
        <v>2.8745475595291258E-5</v>
      </c>
      <c r="AO47" s="545">
        <v>2.773613325823988E-4</v>
      </c>
      <c r="AP47" s="545">
        <v>2.1977805695512714E-5</v>
      </c>
      <c r="AQ47" s="545">
        <v>4.6461962749486884E-5</v>
      </c>
      <c r="AR47" s="545">
        <v>3.6053701888288683E-5</v>
      </c>
      <c r="AS47" s="545">
        <v>1.07853110703853E-4</v>
      </c>
      <c r="AT47" s="545">
        <v>1.2840973408776826E-4</v>
      </c>
      <c r="AU47" s="545">
        <v>1.0137062283978511</v>
      </c>
      <c r="AV47" s="545">
        <v>4.6434627802796977E-3</v>
      </c>
      <c r="AW47" s="545">
        <v>4.5043782654129709E-4</v>
      </c>
      <c r="AX47" s="545">
        <v>1.2475664433670634E-4</v>
      </c>
      <c r="AY47" s="545">
        <v>2.7456453915103933E-4</v>
      </c>
      <c r="AZ47" s="545">
        <v>1.4662087114723165E-3</v>
      </c>
      <c r="BA47" s="545">
        <v>1.6711934112060242E-3</v>
      </c>
      <c r="BB47" s="545">
        <v>1.2081937617305378E-4</v>
      </c>
      <c r="BC47" s="545">
        <v>1.3876939597427346E-4</v>
      </c>
      <c r="BD47" s="545">
        <v>3.8104983402034801E-4</v>
      </c>
      <c r="BE47" s="545">
        <v>8.5623175460610183E-5</v>
      </c>
      <c r="BF47" s="545">
        <v>0</v>
      </c>
      <c r="BG47" s="545">
        <v>2.974394720027736E-4</v>
      </c>
      <c r="BH47" s="545">
        <v>1.1458272839083197E-3</v>
      </c>
      <c r="BI47" s="545">
        <v>1.2001543632425811E-3</v>
      </c>
      <c r="BJ47" s="545">
        <v>1.2613810511523515E-3</v>
      </c>
      <c r="BK47" s="545">
        <v>7.3842052766615894E-5</v>
      </c>
      <c r="BL47" s="545">
        <v>3.4533658457710749E-5</v>
      </c>
      <c r="BM47" s="545">
        <v>1.1588670917753756E-3</v>
      </c>
      <c r="BN47" s="545">
        <v>1.2721699134529577E-4</v>
      </c>
      <c r="BO47" s="545">
        <v>5.0919317596704369E-4</v>
      </c>
      <c r="BP47" s="545">
        <v>8.3406265533964084E-4</v>
      </c>
      <c r="BQ47" s="545">
        <v>1.3217507459087658E-4</v>
      </c>
      <c r="BR47" s="545">
        <v>3.297326001123422E-5</v>
      </c>
      <c r="BS47" s="545">
        <v>1.9962403695263139E-3</v>
      </c>
      <c r="BT47" s="545">
        <v>8.7782852800804225E-5</v>
      </c>
      <c r="BU47" s="545">
        <v>4.2291808656368151E-5</v>
      </c>
      <c r="BV47" s="545">
        <v>2.3117437424502543E-5</v>
      </c>
      <c r="BW47" s="545">
        <v>1.5799071332570295E-5</v>
      </c>
      <c r="BX47" s="545">
        <v>9.5841377724131273E-6</v>
      </c>
      <c r="BY47" s="545">
        <v>3.616750191538417E-6</v>
      </c>
      <c r="BZ47" s="545">
        <v>2.5154818531029558E-4</v>
      </c>
      <c r="CA47" s="545">
        <v>9.9911861585505156E-5</v>
      </c>
      <c r="CB47" s="545">
        <v>6.5152709445558674E-4</v>
      </c>
      <c r="CC47" s="545">
        <v>2.3282677897672243E-5</v>
      </c>
      <c r="CD47" s="545">
        <v>1.4972111793133287E-4</v>
      </c>
      <c r="CE47" s="545">
        <v>1.4164000731123512E-5</v>
      </c>
      <c r="CF47" s="545">
        <v>3.964330666578894E-5</v>
      </c>
      <c r="CG47" s="545">
        <v>1.7656879378840824E-4</v>
      </c>
      <c r="CH47" s="545">
        <v>2.7463633001895598E-5</v>
      </c>
      <c r="CI47" s="545">
        <v>4.5174809137592606E-5</v>
      </c>
      <c r="CJ47" s="545">
        <v>2.2168882054877192E-5</v>
      </c>
      <c r="CK47" s="545">
        <v>2.795689031340881E-5</v>
      </c>
      <c r="CL47" s="545">
        <v>2.8128171850158523E-5</v>
      </c>
      <c r="CM47" s="545">
        <v>3.6707692788027018E-5</v>
      </c>
      <c r="CN47" s="545">
        <v>1.1662230406427865E-4</v>
      </c>
      <c r="CO47" s="545">
        <v>3.1118410295628496E-5</v>
      </c>
      <c r="CP47" s="545">
        <v>7.0675034551694375E-5</v>
      </c>
      <c r="CQ47" s="545">
        <v>1.9513627973514918E-5</v>
      </c>
      <c r="CR47" s="545">
        <v>5.4565028000775096E-5</v>
      </c>
      <c r="CS47" s="545">
        <v>3.5125764482190503E-5</v>
      </c>
      <c r="CT47" s="545">
        <v>3.2304361379762108E-5</v>
      </c>
      <c r="CU47" s="545">
        <v>4.4332167635756982E-5</v>
      </c>
      <c r="CV47" s="545">
        <v>1.666478585831318E-4</v>
      </c>
      <c r="CW47" s="545">
        <v>2.6326330548033936E-5</v>
      </c>
      <c r="CX47" s="545">
        <v>2.9578519886921395E-3</v>
      </c>
      <c r="CY47" s="545">
        <v>2.7585291819070659E-5</v>
      </c>
      <c r="CZ47" s="545">
        <v>9.5487652792719351E-5</v>
      </c>
      <c r="DA47" s="545">
        <v>3.6706606543341063E-5</v>
      </c>
      <c r="DB47" s="545">
        <v>5.0633575950022552E-5</v>
      </c>
      <c r="DC47" s="545">
        <v>5.7985843748045757E-5</v>
      </c>
      <c r="DD47" s="545">
        <v>1.8872101202709666E-5</v>
      </c>
      <c r="DE47" s="545">
        <v>5.5546043203087429E-5</v>
      </c>
      <c r="DF47" s="545">
        <v>1.8568425166452618E-5</v>
      </c>
      <c r="DG47" s="545">
        <v>2.9360277602726546E-5</v>
      </c>
      <c r="DH47" s="546">
        <v>1.0407440986606928</v>
      </c>
      <c r="DI47" s="236"/>
    </row>
    <row r="48" spans="2:113" x14ac:dyDescent="0.15">
      <c r="B48" s="358" t="s">
        <v>186</v>
      </c>
      <c r="C48" s="547" t="s">
        <v>927</v>
      </c>
      <c r="D48" s="548">
        <v>1.0236271810481797E-4</v>
      </c>
      <c r="E48" s="548">
        <v>4.326042313699942E-5</v>
      </c>
      <c r="F48" s="548">
        <v>1.0413830841342929E-4</v>
      </c>
      <c r="G48" s="548">
        <v>7.0142679278360808E-5</v>
      </c>
      <c r="H48" s="548">
        <v>2.5642960763790034E-5</v>
      </c>
      <c r="I48" s="548">
        <v>2.4836193026120341E-4</v>
      </c>
      <c r="J48" s="548">
        <v>1.9504085768566419E-4</v>
      </c>
      <c r="K48" s="548">
        <v>2.933167519190427E-5</v>
      </c>
      <c r="L48" s="548">
        <v>2.3107071834355719E-5</v>
      </c>
      <c r="M48" s="548">
        <v>2.4089137386460863E-5</v>
      </c>
      <c r="N48" s="548">
        <v>0</v>
      </c>
      <c r="O48" s="548">
        <v>4.0022974154551307E-5</v>
      </c>
      <c r="P48" s="548">
        <v>2.1592655811108424E-5</v>
      </c>
      <c r="Q48" s="548">
        <v>4.5756660987704824E-5</v>
      </c>
      <c r="R48" s="548">
        <v>4.702765911943367E-5</v>
      </c>
      <c r="S48" s="548">
        <v>3.0177375779678268E-5</v>
      </c>
      <c r="T48" s="548">
        <v>1.5564543685976088E-5</v>
      </c>
      <c r="U48" s="548">
        <v>2.1999165007461281E-5</v>
      </c>
      <c r="V48" s="548">
        <v>4.0795713329193597E-5</v>
      </c>
      <c r="W48" s="548">
        <v>4.4253311601931864E-5</v>
      </c>
      <c r="X48" s="548">
        <v>0</v>
      </c>
      <c r="Y48" s="548">
        <v>2.8934658657416929E-5</v>
      </c>
      <c r="Z48" s="548">
        <v>1.4130218960067402E-5</v>
      </c>
      <c r="AA48" s="548">
        <v>2.250021901209475E-5</v>
      </c>
      <c r="AB48" s="548">
        <v>2.3278745298979663E-5</v>
      </c>
      <c r="AC48" s="548">
        <v>1.8668836938570614E-5</v>
      </c>
      <c r="AD48" s="548">
        <v>4.1922632214631855E-6</v>
      </c>
      <c r="AE48" s="548">
        <v>5.9061474269512676E-5</v>
      </c>
      <c r="AF48" s="548">
        <v>2.7059394958166126E-4</v>
      </c>
      <c r="AG48" s="548">
        <v>3.8347577155795247E-5</v>
      </c>
      <c r="AH48" s="548">
        <v>4.403036614535136E-5</v>
      </c>
      <c r="AI48" s="548">
        <v>3.077571920055404E-5</v>
      </c>
      <c r="AJ48" s="548">
        <v>5.6729543119696283E-5</v>
      </c>
      <c r="AK48" s="548">
        <v>2.320115252636484E-4</v>
      </c>
      <c r="AL48" s="548">
        <v>2.2511498412489117E-4</v>
      </c>
      <c r="AM48" s="548">
        <v>9.5191088479415543E-5</v>
      </c>
      <c r="AN48" s="548">
        <v>1.8443411857221948E-5</v>
      </c>
      <c r="AO48" s="548">
        <v>1.9509320239813902E-4</v>
      </c>
      <c r="AP48" s="548">
        <v>2.5387398389896565E-5</v>
      </c>
      <c r="AQ48" s="548">
        <v>3.705318605031798E-5</v>
      </c>
      <c r="AR48" s="548">
        <v>2.6525529269814947E-5</v>
      </c>
      <c r="AS48" s="548">
        <v>3.6943713300974068E-5</v>
      </c>
      <c r="AT48" s="548">
        <v>7.8774117730388821E-5</v>
      </c>
      <c r="AU48" s="548">
        <v>3.1411199213084265E-4</v>
      </c>
      <c r="AV48" s="548">
        <v>1.0067027313062733</v>
      </c>
      <c r="AW48" s="548">
        <v>5.0559962906219144E-5</v>
      </c>
      <c r="AX48" s="548">
        <v>1.7914979994226439E-4</v>
      </c>
      <c r="AY48" s="548">
        <v>1.8063053594543184E-4</v>
      </c>
      <c r="AZ48" s="548">
        <v>2.8198657784719183E-4</v>
      </c>
      <c r="BA48" s="548">
        <v>8.7921424328873837E-5</v>
      </c>
      <c r="BB48" s="548">
        <v>9.1567366089257676E-5</v>
      </c>
      <c r="BC48" s="548">
        <v>3.8964951247447221E-5</v>
      </c>
      <c r="BD48" s="548">
        <v>7.7983684031380029E-5</v>
      </c>
      <c r="BE48" s="548">
        <v>7.6362341365223806E-5</v>
      </c>
      <c r="BF48" s="548">
        <v>0</v>
      </c>
      <c r="BG48" s="548">
        <v>4.8958642503797108E-5</v>
      </c>
      <c r="BH48" s="548">
        <v>8.4165214884197938E-5</v>
      </c>
      <c r="BI48" s="548">
        <v>2.3473927865561803E-5</v>
      </c>
      <c r="BJ48" s="548">
        <v>1.6203373190772915E-4</v>
      </c>
      <c r="BK48" s="548">
        <v>6.0406626042940264E-5</v>
      </c>
      <c r="BL48" s="548">
        <v>3.2289976686687949E-5</v>
      </c>
      <c r="BM48" s="548">
        <v>3.4893945103639141E-5</v>
      </c>
      <c r="BN48" s="548">
        <v>4.6337990974295008E-5</v>
      </c>
      <c r="BO48" s="548">
        <v>5.4021240571933607E-5</v>
      </c>
      <c r="BP48" s="548">
        <v>3.4569459213855568E-5</v>
      </c>
      <c r="BQ48" s="548">
        <v>1.2954646157869581E-4</v>
      </c>
      <c r="BR48" s="548">
        <v>1.859149846532661E-5</v>
      </c>
      <c r="BS48" s="548">
        <v>1.0096093781356711E-4</v>
      </c>
      <c r="BT48" s="548">
        <v>6.0581814741766188E-5</v>
      </c>
      <c r="BU48" s="548">
        <v>3.2996984474893202E-5</v>
      </c>
      <c r="BV48" s="548">
        <v>1.7410044227023801E-5</v>
      </c>
      <c r="BW48" s="548">
        <v>8.5642023713920436E-6</v>
      </c>
      <c r="BX48" s="548">
        <v>7.0094591610217983E-6</v>
      </c>
      <c r="BY48" s="548">
        <v>2.3261042638616082E-6</v>
      </c>
      <c r="BZ48" s="548">
        <v>5.6902926345052693E-5</v>
      </c>
      <c r="CA48" s="548">
        <v>9.8359564891499325E-5</v>
      </c>
      <c r="CB48" s="548">
        <v>6.3076453565809603E-4</v>
      </c>
      <c r="CC48" s="548">
        <v>2.4443571226256352E-5</v>
      </c>
      <c r="CD48" s="548">
        <v>6.9545316842025312E-5</v>
      </c>
      <c r="CE48" s="548">
        <v>1.1133212005965788E-5</v>
      </c>
      <c r="CF48" s="548">
        <v>3.0512953865003926E-5</v>
      </c>
      <c r="CG48" s="548">
        <v>8.8891686867636132E-5</v>
      </c>
      <c r="CH48" s="548">
        <v>2.2351360663100046E-5</v>
      </c>
      <c r="CI48" s="548">
        <v>3.0911185397359366E-5</v>
      </c>
      <c r="CJ48" s="548">
        <v>1.8336822168280138E-5</v>
      </c>
      <c r="CK48" s="548">
        <v>2.5814081379572593E-5</v>
      </c>
      <c r="CL48" s="548">
        <v>1.9890229153518122E-5</v>
      </c>
      <c r="CM48" s="548">
        <v>2.8245596429599365E-5</v>
      </c>
      <c r="CN48" s="548">
        <v>6.0235820585822662E-5</v>
      </c>
      <c r="CO48" s="548">
        <v>1.9118903272140436E-5</v>
      </c>
      <c r="CP48" s="548">
        <v>4.5877367375231854E-5</v>
      </c>
      <c r="CQ48" s="548">
        <v>1.265857491745674E-5</v>
      </c>
      <c r="CR48" s="548">
        <v>4.4242891176868277E-5</v>
      </c>
      <c r="CS48" s="548">
        <v>2.6523359261104925E-5</v>
      </c>
      <c r="CT48" s="548">
        <v>1.8213216497498179E-5</v>
      </c>
      <c r="CU48" s="548">
        <v>3.5241921490668923E-5</v>
      </c>
      <c r="CV48" s="548">
        <v>1.7743444461630902E-4</v>
      </c>
      <c r="CW48" s="548">
        <v>2.210203887177523E-5</v>
      </c>
      <c r="CX48" s="548">
        <v>3.0145320954359091E-3</v>
      </c>
      <c r="CY48" s="548">
        <v>1.3519636604756813E-5</v>
      </c>
      <c r="CZ48" s="548">
        <v>6.8428415002675985E-5</v>
      </c>
      <c r="DA48" s="548">
        <v>1.9257298785924227E-5</v>
      </c>
      <c r="DB48" s="548">
        <v>2.8142274156044887E-5</v>
      </c>
      <c r="DC48" s="548">
        <v>4.5357092245457278E-5</v>
      </c>
      <c r="DD48" s="548">
        <v>1.5341153897296614E-5</v>
      </c>
      <c r="DE48" s="548">
        <v>4.003515422223556E-5</v>
      </c>
      <c r="DF48" s="548">
        <v>1.6727155347757479E-5</v>
      </c>
      <c r="DG48" s="548">
        <v>2.0992878717564764E-5</v>
      </c>
      <c r="DH48" s="549">
        <v>1.0166956424902929</v>
      </c>
      <c r="DI48" s="236"/>
    </row>
    <row r="49" spans="2:113" x14ac:dyDescent="0.15">
      <c r="B49" s="10" t="s">
        <v>187</v>
      </c>
      <c r="C49" s="544" t="s">
        <v>928</v>
      </c>
      <c r="D49" s="545">
        <v>3.057114165687698E-5</v>
      </c>
      <c r="E49" s="545">
        <v>1.7492570137223278E-5</v>
      </c>
      <c r="F49" s="545">
        <v>4.4973007906884672E-5</v>
      </c>
      <c r="G49" s="545">
        <v>2.6710119746565226E-5</v>
      </c>
      <c r="H49" s="545">
        <v>1.2144332751640279E-5</v>
      </c>
      <c r="I49" s="545">
        <v>3.1806086509313154E-5</v>
      </c>
      <c r="J49" s="545">
        <v>5.3992133973087507E-5</v>
      </c>
      <c r="K49" s="545">
        <v>1.2961933635666904E-5</v>
      </c>
      <c r="L49" s="545">
        <v>9.1998282094202526E-6</v>
      </c>
      <c r="M49" s="545">
        <v>9.5608527716566006E-6</v>
      </c>
      <c r="N49" s="545">
        <v>0</v>
      </c>
      <c r="O49" s="545">
        <v>1.5292501853707308E-5</v>
      </c>
      <c r="P49" s="545">
        <v>1.2133569516397877E-5</v>
      </c>
      <c r="Q49" s="545">
        <v>1.6089936726128442E-5</v>
      </c>
      <c r="R49" s="545">
        <v>1.0472086518640787E-5</v>
      </c>
      <c r="S49" s="545">
        <v>1.2212148386551977E-5</v>
      </c>
      <c r="T49" s="545">
        <v>7.9055727201612449E-6</v>
      </c>
      <c r="U49" s="545">
        <v>1.0035822462482998E-5</v>
      </c>
      <c r="V49" s="545">
        <v>1.3716976026688008E-5</v>
      </c>
      <c r="W49" s="545">
        <v>1.3787148189869721E-5</v>
      </c>
      <c r="X49" s="545">
        <v>0</v>
      </c>
      <c r="Y49" s="545">
        <v>1.0281177156246706E-5</v>
      </c>
      <c r="Z49" s="545">
        <v>5.4063041777592926E-6</v>
      </c>
      <c r="AA49" s="545">
        <v>1.0182563201609334E-5</v>
      </c>
      <c r="AB49" s="545">
        <v>8.63555148974609E-6</v>
      </c>
      <c r="AC49" s="545">
        <v>9.5823099361711957E-6</v>
      </c>
      <c r="AD49" s="545">
        <v>1.1291547406482672E-6</v>
      </c>
      <c r="AE49" s="545">
        <v>1.4672880444920093E-5</v>
      </c>
      <c r="AF49" s="545">
        <v>8.709828236780343E-6</v>
      </c>
      <c r="AG49" s="545">
        <v>1.2700245247109693E-5</v>
      </c>
      <c r="AH49" s="545">
        <v>1.7295023288985828E-5</v>
      </c>
      <c r="AI49" s="545">
        <v>1.2936418621536188E-5</v>
      </c>
      <c r="AJ49" s="545">
        <v>1.8893110686989163E-5</v>
      </c>
      <c r="AK49" s="545">
        <v>1.1844114057169971E-5</v>
      </c>
      <c r="AL49" s="545">
        <v>3.6645595753637475E-5</v>
      </c>
      <c r="AM49" s="545">
        <v>2.4984137396209773E-5</v>
      </c>
      <c r="AN49" s="545">
        <v>7.0797692657955267E-6</v>
      </c>
      <c r="AO49" s="545">
        <v>1.1589260817491614E-5</v>
      </c>
      <c r="AP49" s="545">
        <v>8.5882503263376307E-6</v>
      </c>
      <c r="AQ49" s="545">
        <v>1.1486495413062377E-5</v>
      </c>
      <c r="AR49" s="545">
        <v>9.2747286678092979E-6</v>
      </c>
      <c r="AS49" s="545">
        <v>1.052794056524861E-5</v>
      </c>
      <c r="AT49" s="545">
        <v>1.0545139752847364E-5</v>
      </c>
      <c r="AU49" s="545">
        <v>6.5818571096118379E-5</v>
      </c>
      <c r="AV49" s="545">
        <v>4.9595046162539838E-4</v>
      </c>
      <c r="AW49" s="545">
        <v>1.0024884160028764</v>
      </c>
      <c r="AX49" s="545">
        <v>1.3607263430821999E-5</v>
      </c>
      <c r="AY49" s="545">
        <v>1.0038759039996746E-5</v>
      </c>
      <c r="AZ49" s="545">
        <v>7.5014432712402582E-5</v>
      </c>
      <c r="BA49" s="545">
        <v>6.7551802619400495E-6</v>
      </c>
      <c r="BB49" s="545">
        <v>1.5629517103902736E-5</v>
      </c>
      <c r="BC49" s="545">
        <v>7.090067053941084E-6</v>
      </c>
      <c r="BD49" s="545">
        <v>8.5284658183541217E-5</v>
      </c>
      <c r="BE49" s="545">
        <v>6.9333512149271833E-6</v>
      </c>
      <c r="BF49" s="545">
        <v>0</v>
      </c>
      <c r="BG49" s="545">
        <v>2.9111608549030029E-5</v>
      </c>
      <c r="BH49" s="545">
        <v>2.7360497485354702E-5</v>
      </c>
      <c r="BI49" s="545">
        <v>2.3267576229827609E-5</v>
      </c>
      <c r="BJ49" s="545">
        <v>5.2032106445751166E-5</v>
      </c>
      <c r="BK49" s="545">
        <v>2.931536971167185E-5</v>
      </c>
      <c r="BL49" s="545">
        <v>1.3644801334070072E-5</v>
      </c>
      <c r="BM49" s="545">
        <v>3.7309350550724338E-5</v>
      </c>
      <c r="BN49" s="545">
        <v>1.4134610699415575E-5</v>
      </c>
      <c r="BO49" s="545">
        <v>2.3727393399225632E-5</v>
      </c>
      <c r="BP49" s="545">
        <v>1.6308459641322921E-5</v>
      </c>
      <c r="BQ49" s="545">
        <v>3.453055817159748E-5</v>
      </c>
      <c r="BR49" s="545">
        <v>5.9845535849906614E-6</v>
      </c>
      <c r="BS49" s="545">
        <v>3.1284330173677814E-5</v>
      </c>
      <c r="BT49" s="545">
        <v>2.5723519347086211E-5</v>
      </c>
      <c r="BU49" s="545">
        <v>5.6583983325216111E-5</v>
      </c>
      <c r="BV49" s="545">
        <v>1.3170747318122911E-5</v>
      </c>
      <c r="BW49" s="545">
        <v>6.0268758968048114E-6</v>
      </c>
      <c r="BX49" s="545">
        <v>4.2186734768172588E-6</v>
      </c>
      <c r="BY49" s="545">
        <v>1.0933681745023447E-6</v>
      </c>
      <c r="BZ49" s="545">
        <v>2.6027892088079687E-5</v>
      </c>
      <c r="CA49" s="545">
        <v>3.1134757660924794E-5</v>
      </c>
      <c r="CB49" s="545">
        <v>1.9208777417601406E-4</v>
      </c>
      <c r="CC49" s="545">
        <v>2.2059489523346805E-5</v>
      </c>
      <c r="CD49" s="545">
        <v>1.3859947933816282E-4</v>
      </c>
      <c r="CE49" s="545">
        <v>1.3503808295202805E-5</v>
      </c>
      <c r="CF49" s="545">
        <v>2.2343759732676708E-5</v>
      </c>
      <c r="CG49" s="545">
        <v>2.3347733010337473E-4</v>
      </c>
      <c r="CH49" s="545">
        <v>1.6795620242059912E-5</v>
      </c>
      <c r="CI49" s="545">
        <v>1.8784644465950785E-5</v>
      </c>
      <c r="CJ49" s="545">
        <v>2.1052680080769051E-5</v>
      </c>
      <c r="CK49" s="545">
        <v>9.620120307135591E-6</v>
      </c>
      <c r="CL49" s="545">
        <v>2.0902388554825492E-5</v>
      </c>
      <c r="CM49" s="545">
        <v>7.0467586667857375E-5</v>
      </c>
      <c r="CN49" s="545">
        <v>2.9836711167512527E-4</v>
      </c>
      <c r="CO49" s="545">
        <v>9.7891612413985753E-6</v>
      </c>
      <c r="CP49" s="545">
        <v>2.856639716223779E-5</v>
      </c>
      <c r="CQ49" s="545">
        <v>1.0078984578026232E-3</v>
      </c>
      <c r="CR49" s="545">
        <v>6.7972692357590051E-4</v>
      </c>
      <c r="CS49" s="545">
        <v>1.9030704666139851E-4</v>
      </c>
      <c r="CT49" s="545">
        <v>1.7107352242897586E-4</v>
      </c>
      <c r="CU49" s="545">
        <v>2.3658563132702778E-5</v>
      </c>
      <c r="CV49" s="545">
        <v>2.0254121184820308E-4</v>
      </c>
      <c r="CW49" s="545">
        <v>2.3637392850159081E-5</v>
      </c>
      <c r="CX49" s="545">
        <v>6.9767276946851916E-4</v>
      </c>
      <c r="CY49" s="545">
        <v>1.7426618636668038E-5</v>
      </c>
      <c r="CZ49" s="545">
        <v>3.5921537188283897E-5</v>
      </c>
      <c r="DA49" s="545">
        <v>1.1891480588368631E-5</v>
      </c>
      <c r="DB49" s="545">
        <v>1.7424788871963543E-5</v>
      </c>
      <c r="DC49" s="545">
        <v>3.6519446417369118E-4</v>
      </c>
      <c r="DD49" s="545">
        <v>6.242393590384272E-4</v>
      </c>
      <c r="DE49" s="545">
        <v>4.3226930504465393E-5</v>
      </c>
      <c r="DF49" s="545">
        <v>1.5007816448503544E-3</v>
      </c>
      <c r="DG49" s="545">
        <v>3.6448814812760416E-5</v>
      </c>
      <c r="DH49" s="546">
        <v>1.0111720659448065</v>
      </c>
      <c r="DI49" s="236"/>
    </row>
    <row r="50" spans="2:113" x14ac:dyDescent="0.15">
      <c r="B50" s="10" t="s">
        <v>188</v>
      </c>
      <c r="C50" s="544" t="s">
        <v>929</v>
      </c>
      <c r="D50" s="545">
        <v>2.6396107323337645E-5</v>
      </c>
      <c r="E50" s="545">
        <v>1.1246425744948362E-5</v>
      </c>
      <c r="F50" s="545">
        <v>2.7105669540867365E-5</v>
      </c>
      <c r="G50" s="545">
        <v>1.3042057951773037E-5</v>
      </c>
      <c r="H50" s="545">
        <v>7.0102825217146087E-6</v>
      </c>
      <c r="I50" s="545">
        <v>2.2059386401808652E-5</v>
      </c>
      <c r="J50" s="545">
        <v>4.5031024648981874E-5</v>
      </c>
      <c r="K50" s="545">
        <v>7.6265331265276429E-6</v>
      </c>
      <c r="L50" s="545">
        <v>6.0363912888340302E-6</v>
      </c>
      <c r="M50" s="545">
        <v>6.2224198664066671E-6</v>
      </c>
      <c r="N50" s="545">
        <v>0</v>
      </c>
      <c r="O50" s="545">
        <v>1.0430775117788024E-5</v>
      </c>
      <c r="P50" s="545">
        <v>6.5667006222182542E-6</v>
      </c>
      <c r="Q50" s="545">
        <v>9.8701000969785154E-6</v>
      </c>
      <c r="R50" s="545">
        <v>6.4721891325325953E-6</v>
      </c>
      <c r="S50" s="545">
        <v>7.8419865340535927E-6</v>
      </c>
      <c r="T50" s="545">
        <v>3.9494283914309899E-6</v>
      </c>
      <c r="U50" s="545">
        <v>5.5169082342463143E-6</v>
      </c>
      <c r="V50" s="545">
        <v>1.0409489033651127E-5</v>
      </c>
      <c r="W50" s="545">
        <v>1.1350973503128316E-5</v>
      </c>
      <c r="X50" s="545">
        <v>0</v>
      </c>
      <c r="Y50" s="545">
        <v>7.6127418993279064E-6</v>
      </c>
      <c r="Z50" s="545">
        <v>3.6888587783781139E-6</v>
      </c>
      <c r="AA50" s="545">
        <v>5.8384183831130892E-6</v>
      </c>
      <c r="AB50" s="545">
        <v>5.3157462549452431E-6</v>
      </c>
      <c r="AC50" s="545">
        <v>4.9918805262279945E-6</v>
      </c>
      <c r="AD50" s="545">
        <v>8.5970085343248679E-7</v>
      </c>
      <c r="AE50" s="545">
        <v>9.4141486027004422E-6</v>
      </c>
      <c r="AF50" s="545">
        <v>5.7161120100173645E-6</v>
      </c>
      <c r="AG50" s="545">
        <v>1.0017142324894079E-5</v>
      </c>
      <c r="AH50" s="545">
        <v>1.1499471949137493E-5</v>
      </c>
      <c r="AI50" s="545">
        <v>7.0409476415610604E-6</v>
      </c>
      <c r="AJ50" s="545">
        <v>1.442736879613018E-5</v>
      </c>
      <c r="AK50" s="545">
        <v>8.3314309308177855E-6</v>
      </c>
      <c r="AL50" s="545">
        <v>3.0265449800270688E-5</v>
      </c>
      <c r="AM50" s="545">
        <v>2.4552690871278824E-5</v>
      </c>
      <c r="AN50" s="545">
        <v>4.7580534150524478E-6</v>
      </c>
      <c r="AO50" s="545">
        <v>8.9311038852370451E-6</v>
      </c>
      <c r="AP50" s="545">
        <v>3.9642832265549788E-6</v>
      </c>
      <c r="AQ50" s="545">
        <v>9.3696200639658298E-6</v>
      </c>
      <c r="AR50" s="545">
        <v>6.4038905032166564E-6</v>
      </c>
      <c r="AS50" s="545">
        <v>6.5339214117377082E-6</v>
      </c>
      <c r="AT50" s="545">
        <v>5.468339969949978E-5</v>
      </c>
      <c r="AU50" s="545">
        <v>1.3067924952525758E-4</v>
      </c>
      <c r="AV50" s="545">
        <v>1.3857503583074166E-4</v>
      </c>
      <c r="AW50" s="545">
        <v>3.2471487994268937E-3</v>
      </c>
      <c r="AX50" s="545">
        <v>1.0064081407849559</v>
      </c>
      <c r="AY50" s="545">
        <v>5.6673979599002116E-3</v>
      </c>
      <c r="AZ50" s="545">
        <v>5.4635664392537996E-3</v>
      </c>
      <c r="BA50" s="545">
        <v>9.9798489209254691E-3</v>
      </c>
      <c r="BB50" s="545">
        <v>7.2496632943225203E-3</v>
      </c>
      <c r="BC50" s="545">
        <v>2.4488325528126669E-2</v>
      </c>
      <c r="BD50" s="545">
        <v>1.1634307231288389E-2</v>
      </c>
      <c r="BE50" s="545">
        <v>1.4436753637235632E-2</v>
      </c>
      <c r="BF50" s="545">
        <v>0</v>
      </c>
      <c r="BG50" s="545">
        <v>1.328720702613421E-4</v>
      </c>
      <c r="BH50" s="545">
        <v>1.1638934141557245E-3</v>
      </c>
      <c r="BI50" s="545">
        <v>1.6679953891157219E-5</v>
      </c>
      <c r="BJ50" s="545">
        <v>5.6740221358349491E-4</v>
      </c>
      <c r="BK50" s="545">
        <v>2.8411215968273838E-4</v>
      </c>
      <c r="BL50" s="545">
        <v>8.2977849414774004E-6</v>
      </c>
      <c r="BM50" s="545">
        <v>1.3094927414389634E-5</v>
      </c>
      <c r="BN50" s="545">
        <v>1.3997166831776475E-5</v>
      </c>
      <c r="BO50" s="545">
        <v>1.1890328384388029E-5</v>
      </c>
      <c r="BP50" s="545">
        <v>9.7349118668424584E-6</v>
      </c>
      <c r="BQ50" s="545">
        <v>3.3710583181506573E-5</v>
      </c>
      <c r="BR50" s="545">
        <v>4.1366160151356774E-6</v>
      </c>
      <c r="BS50" s="545">
        <v>1.7049766531881045E-5</v>
      </c>
      <c r="BT50" s="545">
        <v>1.5881390011168647E-5</v>
      </c>
      <c r="BU50" s="545">
        <v>8.8086773205874266E-6</v>
      </c>
      <c r="BV50" s="545">
        <v>4.712680126262614E-6</v>
      </c>
      <c r="BW50" s="545">
        <v>2.3057107438796923E-6</v>
      </c>
      <c r="BX50" s="545">
        <v>1.8784718392738914E-6</v>
      </c>
      <c r="BY50" s="545">
        <v>6.331428138576287E-7</v>
      </c>
      <c r="BZ50" s="545">
        <v>1.3963017698524366E-5</v>
      </c>
      <c r="CA50" s="545">
        <v>2.5449769910161269E-5</v>
      </c>
      <c r="CB50" s="545">
        <v>1.6441511856165835E-4</v>
      </c>
      <c r="CC50" s="545">
        <v>4.018907347067308E-6</v>
      </c>
      <c r="CD50" s="545">
        <v>3.3024669765465813E-5</v>
      </c>
      <c r="CE50" s="545">
        <v>2.6679412743156785E-6</v>
      </c>
      <c r="CF50" s="545">
        <v>6.5793664639156927E-6</v>
      </c>
      <c r="CG50" s="545">
        <v>2.4814622941932707E-5</v>
      </c>
      <c r="CH50" s="545">
        <v>5.5548918298361205E-6</v>
      </c>
      <c r="CI50" s="545">
        <v>8.6143791714388562E-6</v>
      </c>
      <c r="CJ50" s="545">
        <v>5.6115654068966638E-6</v>
      </c>
      <c r="CK50" s="545">
        <v>6.9691336191416883E-6</v>
      </c>
      <c r="CL50" s="545">
        <v>5.5634047741470582E-6</v>
      </c>
      <c r="CM50" s="545">
        <v>8.8490895098773759E-6</v>
      </c>
      <c r="CN50" s="545">
        <v>2.0671658559859883E-5</v>
      </c>
      <c r="CO50" s="545">
        <v>5.2453860264658306E-6</v>
      </c>
      <c r="CP50" s="545">
        <v>2.4206221290464687E-5</v>
      </c>
      <c r="CQ50" s="545">
        <v>6.5663165979736323E-6</v>
      </c>
      <c r="CR50" s="545">
        <v>1.3902444943770606E-5</v>
      </c>
      <c r="CS50" s="545">
        <v>7.8061935665342064E-6</v>
      </c>
      <c r="CT50" s="545">
        <v>5.481199938791962E-6</v>
      </c>
      <c r="CU50" s="545">
        <v>9.751776156883861E-6</v>
      </c>
      <c r="CV50" s="545">
        <v>4.4248444646009222E-5</v>
      </c>
      <c r="CW50" s="545">
        <v>6.3127332575900351E-6</v>
      </c>
      <c r="CX50" s="545">
        <v>7.8587108331793041E-4</v>
      </c>
      <c r="CY50" s="545">
        <v>3.6374533121864772E-6</v>
      </c>
      <c r="CZ50" s="545">
        <v>1.8010392792269937E-5</v>
      </c>
      <c r="DA50" s="545">
        <v>5.0786890398267464E-6</v>
      </c>
      <c r="DB50" s="545">
        <v>7.602558503439753E-6</v>
      </c>
      <c r="DC50" s="545">
        <v>1.308666121559205E-5</v>
      </c>
      <c r="DD50" s="545">
        <v>6.1261636439409361E-6</v>
      </c>
      <c r="DE50" s="545">
        <v>1.003296064337176E-5</v>
      </c>
      <c r="DF50" s="545">
        <v>4.894065914929415E-5</v>
      </c>
      <c r="DG50" s="545">
        <v>6.1900821898409554E-6</v>
      </c>
      <c r="DH50" s="546">
        <v>1.0930087650383635</v>
      </c>
      <c r="DI50" s="236"/>
    </row>
    <row r="51" spans="2:113" x14ac:dyDescent="0.15">
      <c r="B51" s="10" t="s">
        <v>189</v>
      </c>
      <c r="C51" s="544" t="s">
        <v>930</v>
      </c>
      <c r="D51" s="545">
        <v>3.5428256411288746E-4</v>
      </c>
      <c r="E51" s="545">
        <v>1.542810153064704E-4</v>
      </c>
      <c r="F51" s="545">
        <v>3.6766812409937274E-4</v>
      </c>
      <c r="G51" s="545">
        <v>2.1010485394464562E-4</v>
      </c>
      <c r="H51" s="545">
        <v>1.0824992062565233E-4</v>
      </c>
      <c r="I51" s="545">
        <v>3.0191447505807564E-4</v>
      </c>
      <c r="J51" s="545">
        <v>6.2387618719037332E-4</v>
      </c>
      <c r="K51" s="545">
        <v>1.1096265542571468E-4</v>
      </c>
      <c r="L51" s="545">
        <v>9.0888872000415154E-5</v>
      </c>
      <c r="M51" s="545">
        <v>8.5483368946168831E-5</v>
      </c>
      <c r="N51" s="545">
        <v>0</v>
      </c>
      <c r="O51" s="545">
        <v>1.4697547152844117E-4</v>
      </c>
      <c r="P51" s="545">
        <v>8.8699465176993563E-5</v>
      </c>
      <c r="Q51" s="545">
        <v>1.4323809535948649E-4</v>
      </c>
      <c r="R51" s="545">
        <v>2.8830063837433447E-4</v>
      </c>
      <c r="S51" s="545">
        <v>1.1557409545609643E-4</v>
      </c>
      <c r="T51" s="545">
        <v>6.081187426498089E-5</v>
      </c>
      <c r="U51" s="545">
        <v>9.2293571869399551E-5</v>
      </c>
      <c r="V51" s="545">
        <v>1.4860566895644748E-4</v>
      </c>
      <c r="W51" s="545">
        <v>1.5911767551389291E-4</v>
      </c>
      <c r="X51" s="545">
        <v>0</v>
      </c>
      <c r="Y51" s="545">
        <v>1.0716577794608537E-4</v>
      </c>
      <c r="Z51" s="545">
        <v>5.4491302472481825E-5</v>
      </c>
      <c r="AA51" s="545">
        <v>8.6768512523162711E-5</v>
      </c>
      <c r="AB51" s="545">
        <v>7.971194674571684E-5</v>
      </c>
      <c r="AC51" s="545">
        <v>7.6840344348764228E-5</v>
      </c>
      <c r="AD51" s="545">
        <v>1.1823395608030991E-5</v>
      </c>
      <c r="AE51" s="545">
        <v>1.3187909885772461E-4</v>
      </c>
      <c r="AF51" s="545">
        <v>8.0204828781368044E-5</v>
      </c>
      <c r="AG51" s="545">
        <v>1.3895994462865155E-4</v>
      </c>
      <c r="AH51" s="545">
        <v>1.6300527161184586E-4</v>
      </c>
      <c r="AI51" s="545">
        <v>1.1148403851573512E-4</v>
      </c>
      <c r="AJ51" s="545">
        <v>2.0080158136899333E-4</v>
      </c>
      <c r="AK51" s="545">
        <v>1.2225805065990979E-4</v>
      </c>
      <c r="AL51" s="545">
        <v>4.0888952872771488E-4</v>
      </c>
      <c r="AM51" s="545">
        <v>3.356086317374269E-4</v>
      </c>
      <c r="AN51" s="545">
        <v>6.6603721615420033E-5</v>
      </c>
      <c r="AO51" s="545">
        <v>1.2374522144720801E-4</v>
      </c>
      <c r="AP51" s="545">
        <v>6.195858899805571E-5</v>
      </c>
      <c r="AQ51" s="545">
        <v>1.3055551654261475E-4</v>
      </c>
      <c r="AR51" s="545">
        <v>9.3805214746116858E-5</v>
      </c>
      <c r="AS51" s="545">
        <v>9.7344235405578326E-5</v>
      </c>
      <c r="AT51" s="545">
        <v>1.1102155042057309E-3</v>
      </c>
      <c r="AU51" s="545">
        <v>5.919171575708745E-4</v>
      </c>
      <c r="AV51" s="545">
        <v>1.7428602498386844E-3</v>
      </c>
      <c r="AW51" s="545">
        <v>9.0885620666724901E-3</v>
      </c>
      <c r="AX51" s="545">
        <v>2.7791229211973138E-2</v>
      </c>
      <c r="AY51" s="545">
        <v>1.0602469152882141</v>
      </c>
      <c r="AZ51" s="545">
        <v>1.0775624470671312E-2</v>
      </c>
      <c r="BA51" s="545">
        <v>6.3153219329892636E-3</v>
      </c>
      <c r="BB51" s="545">
        <v>1.2507840492763388E-2</v>
      </c>
      <c r="BC51" s="545">
        <v>2.6407058553854518E-3</v>
      </c>
      <c r="BD51" s="545">
        <v>3.5202312777769564E-2</v>
      </c>
      <c r="BE51" s="545">
        <v>2.1057830843921904E-2</v>
      </c>
      <c r="BF51" s="545">
        <v>0</v>
      </c>
      <c r="BG51" s="545">
        <v>3.5816275080523008E-4</v>
      </c>
      <c r="BH51" s="545">
        <v>2.8058963719067328E-3</v>
      </c>
      <c r="BI51" s="545">
        <v>1.9525683625525882E-3</v>
      </c>
      <c r="BJ51" s="545">
        <v>5.3461530959624741E-4</v>
      </c>
      <c r="BK51" s="545">
        <v>3.3990669449076704E-4</v>
      </c>
      <c r="BL51" s="545">
        <v>1.1512542350739511E-4</v>
      </c>
      <c r="BM51" s="545">
        <v>6.651360803828115E-4</v>
      </c>
      <c r="BN51" s="545">
        <v>5.4462137358173793E-4</v>
      </c>
      <c r="BO51" s="545">
        <v>2.4955638115776107E-4</v>
      </c>
      <c r="BP51" s="545">
        <v>1.3350285823190302E-4</v>
      </c>
      <c r="BQ51" s="545">
        <v>4.5580210625708511E-4</v>
      </c>
      <c r="BR51" s="545">
        <v>7.2737603824559016E-5</v>
      </c>
      <c r="BS51" s="545">
        <v>2.5140291672601185E-4</v>
      </c>
      <c r="BT51" s="545">
        <v>2.325341747395792E-4</v>
      </c>
      <c r="BU51" s="545">
        <v>1.3351540705440587E-4</v>
      </c>
      <c r="BV51" s="545">
        <v>9.3709726976158708E-5</v>
      </c>
      <c r="BW51" s="545">
        <v>4.4455146410091421E-5</v>
      </c>
      <c r="BX51" s="545">
        <v>3.6407621620952756E-5</v>
      </c>
      <c r="BY51" s="545">
        <v>1.4115523207800662E-5</v>
      </c>
      <c r="BZ51" s="545">
        <v>2.4617483531989701E-4</v>
      </c>
      <c r="CA51" s="545">
        <v>3.5025845469530695E-4</v>
      </c>
      <c r="CB51" s="545">
        <v>2.1892662689088106E-3</v>
      </c>
      <c r="CC51" s="545">
        <v>7.3552964538191738E-5</v>
      </c>
      <c r="CD51" s="545">
        <v>2.5814611930912774E-4</v>
      </c>
      <c r="CE51" s="545">
        <v>4.6396920498717066E-5</v>
      </c>
      <c r="CF51" s="545">
        <v>1.1508596153432884E-4</v>
      </c>
      <c r="CG51" s="545">
        <v>3.4006928112239796E-4</v>
      </c>
      <c r="CH51" s="545">
        <v>9.9701369663365036E-5</v>
      </c>
      <c r="CI51" s="545">
        <v>2.161567950956111E-4</v>
      </c>
      <c r="CJ51" s="545">
        <v>1.9379766316274908E-4</v>
      </c>
      <c r="CK51" s="545">
        <v>1.3375265114986897E-4</v>
      </c>
      <c r="CL51" s="545">
        <v>1.5111758732402959E-4</v>
      </c>
      <c r="CM51" s="545">
        <v>3.2151231869327179E-4</v>
      </c>
      <c r="CN51" s="545">
        <v>7.8856745472888118E-4</v>
      </c>
      <c r="CO51" s="545">
        <v>8.4673383551339026E-5</v>
      </c>
      <c r="CP51" s="545">
        <v>7.237004154401948E-4</v>
      </c>
      <c r="CQ51" s="545">
        <v>6.5463153867858199E-5</v>
      </c>
      <c r="CR51" s="545">
        <v>2.032149418635307E-4</v>
      </c>
      <c r="CS51" s="545">
        <v>1.3518885054246568E-4</v>
      </c>
      <c r="CT51" s="545">
        <v>1.0263277129660881E-4</v>
      </c>
      <c r="CU51" s="545">
        <v>1.6982768025475793E-4</v>
      </c>
      <c r="CV51" s="545">
        <v>5.9060463711765236E-4</v>
      </c>
      <c r="CW51" s="545">
        <v>1.5840092356499938E-4</v>
      </c>
      <c r="CX51" s="545">
        <v>1.0391092097736443E-2</v>
      </c>
      <c r="CY51" s="545">
        <v>5.9658220571019217E-5</v>
      </c>
      <c r="CZ51" s="545">
        <v>2.6146242686491848E-4</v>
      </c>
      <c r="DA51" s="545">
        <v>7.6923970151982141E-5</v>
      </c>
      <c r="DB51" s="545">
        <v>1.3180484281161023E-4</v>
      </c>
      <c r="DC51" s="545">
        <v>1.7824891030253365E-4</v>
      </c>
      <c r="DD51" s="545">
        <v>8.2847820559872859E-5</v>
      </c>
      <c r="DE51" s="545">
        <v>1.4857329680845516E-4</v>
      </c>
      <c r="DF51" s="545">
        <v>6.8041124667384449E-3</v>
      </c>
      <c r="DG51" s="545">
        <v>1.36941662275622E-4</v>
      </c>
      <c r="DH51" s="546">
        <v>1.2304692701495688</v>
      </c>
      <c r="DI51" s="236"/>
    </row>
    <row r="52" spans="2:113" x14ac:dyDescent="0.15">
      <c r="B52" s="10" t="s">
        <v>190</v>
      </c>
      <c r="C52" s="544" t="s">
        <v>931</v>
      </c>
      <c r="D52" s="545">
        <v>1.1942147863516074E-5</v>
      </c>
      <c r="E52" s="545">
        <v>7.2627315578277663E-6</v>
      </c>
      <c r="F52" s="545">
        <v>1.2429454651206043E-5</v>
      </c>
      <c r="G52" s="545">
        <v>5.6398385124199646E-6</v>
      </c>
      <c r="H52" s="545">
        <v>2.0856039276994415E-5</v>
      </c>
      <c r="I52" s="545">
        <v>1.0004599404121555E-5</v>
      </c>
      <c r="J52" s="545">
        <v>2.1258987770317802E-5</v>
      </c>
      <c r="K52" s="545">
        <v>4.015935744765423E-6</v>
      </c>
      <c r="L52" s="545">
        <v>2.5577447490240021E-6</v>
      </c>
      <c r="M52" s="545">
        <v>2.8979760101633355E-6</v>
      </c>
      <c r="N52" s="545">
        <v>0</v>
      </c>
      <c r="O52" s="545">
        <v>5.0555557583754636E-6</v>
      </c>
      <c r="P52" s="545">
        <v>2.7113012106271781E-6</v>
      </c>
      <c r="Q52" s="545">
        <v>4.3746708166653671E-6</v>
      </c>
      <c r="R52" s="545">
        <v>6.964889026654636E-6</v>
      </c>
      <c r="S52" s="545">
        <v>4.4985947715846689E-6</v>
      </c>
      <c r="T52" s="545">
        <v>2.2287222398818564E-6</v>
      </c>
      <c r="U52" s="545">
        <v>2.5890919198414996E-6</v>
      </c>
      <c r="V52" s="545">
        <v>4.8721730417558359E-6</v>
      </c>
      <c r="W52" s="545">
        <v>5.3381869923666706E-6</v>
      </c>
      <c r="X52" s="545">
        <v>0</v>
      </c>
      <c r="Y52" s="545">
        <v>3.8560844577074217E-6</v>
      </c>
      <c r="Z52" s="545">
        <v>2.3423338343055186E-6</v>
      </c>
      <c r="AA52" s="545">
        <v>3.5276126865556837E-6</v>
      </c>
      <c r="AB52" s="545">
        <v>2.467667699791944E-6</v>
      </c>
      <c r="AC52" s="545">
        <v>2.3627973494510561E-6</v>
      </c>
      <c r="AD52" s="545">
        <v>4.0150477974081905E-7</v>
      </c>
      <c r="AE52" s="545">
        <v>4.6953182211908769E-6</v>
      </c>
      <c r="AF52" s="545">
        <v>3.2221488168182098E-6</v>
      </c>
      <c r="AG52" s="545">
        <v>4.6584648050905119E-6</v>
      </c>
      <c r="AH52" s="545">
        <v>5.4952705871028415E-6</v>
      </c>
      <c r="AI52" s="545">
        <v>3.6100006540759405E-6</v>
      </c>
      <c r="AJ52" s="545">
        <v>6.9108083601765223E-6</v>
      </c>
      <c r="AK52" s="545">
        <v>4.2208081379889022E-6</v>
      </c>
      <c r="AL52" s="545">
        <v>1.383071010102647E-5</v>
      </c>
      <c r="AM52" s="545">
        <v>1.2723254165600035E-5</v>
      </c>
      <c r="AN52" s="545">
        <v>2.4232783098574164E-6</v>
      </c>
      <c r="AO52" s="545">
        <v>4.5996197852128086E-6</v>
      </c>
      <c r="AP52" s="545">
        <v>2.1283703121056306E-6</v>
      </c>
      <c r="AQ52" s="545">
        <v>5.0195325393234213E-6</v>
      </c>
      <c r="AR52" s="545">
        <v>3.3074811080955027E-6</v>
      </c>
      <c r="AS52" s="545">
        <v>1.4657412512840278E-5</v>
      </c>
      <c r="AT52" s="545">
        <v>6.5681945620912699E-6</v>
      </c>
      <c r="AU52" s="545">
        <v>1.1260458024001075E-4</v>
      </c>
      <c r="AV52" s="545">
        <v>4.4709498410544328E-4</v>
      </c>
      <c r="AW52" s="545">
        <v>1.0826099665274044E-4</v>
      </c>
      <c r="AX52" s="545">
        <v>5.016127703840357E-6</v>
      </c>
      <c r="AY52" s="545">
        <v>2.9046200518941277E-5</v>
      </c>
      <c r="AZ52" s="545">
        <v>1.0024627899631706</v>
      </c>
      <c r="BA52" s="545">
        <v>2.3846124294023228E-4</v>
      </c>
      <c r="BB52" s="545">
        <v>5.275164240940609E-5</v>
      </c>
      <c r="BC52" s="545">
        <v>7.1274977825384759E-5</v>
      </c>
      <c r="BD52" s="545">
        <v>1.3548830235672859E-4</v>
      </c>
      <c r="BE52" s="545">
        <v>1.9140739005506387E-4</v>
      </c>
      <c r="BF52" s="545">
        <v>0</v>
      </c>
      <c r="BG52" s="545">
        <v>3.6900102408987391E-4</v>
      </c>
      <c r="BH52" s="545">
        <v>1.0772958775780428E-3</v>
      </c>
      <c r="BI52" s="545">
        <v>4.487795371570716E-4</v>
      </c>
      <c r="BJ52" s="545">
        <v>1.502484291568495E-4</v>
      </c>
      <c r="BK52" s="545">
        <v>7.088987060135224E-6</v>
      </c>
      <c r="BL52" s="545">
        <v>3.6510159898817153E-6</v>
      </c>
      <c r="BM52" s="545">
        <v>6.1261872747020915E-5</v>
      </c>
      <c r="BN52" s="545">
        <v>1.0821991749569972E-4</v>
      </c>
      <c r="BO52" s="545">
        <v>3.7503353263627298E-5</v>
      </c>
      <c r="BP52" s="545">
        <v>1.3758768598186113E-4</v>
      </c>
      <c r="BQ52" s="545">
        <v>1.5808838515589847E-5</v>
      </c>
      <c r="BR52" s="545">
        <v>5.9929916676275443E-6</v>
      </c>
      <c r="BS52" s="545">
        <v>1.1162696625004393E-5</v>
      </c>
      <c r="BT52" s="545">
        <v>7.1969657340845833E-6</v>
      </c>
      <c r="BU52" s="545">
        <v>4.0949366246200309E-6</v>
      </c>
      <c r="BV52" s="545">
        <v>2.3248389905554172E-6</v>
      </c>
      <c r="BW52" s="545">
        <v>1.4601082845147597E-6</v>
      </c>
      <c r="BX52" s="545">
        <v>2.088495469686895E-6</v>
      </c>
      <c r="BY52" s="545">
        <v>1.5079294656945889E-6</v>
      </c>
      <c r="BZ52" s="545">
        <v>1.1049281827453639E-5</v>
      </c>
      <c r="CA52" s="545">
        <v>1.0991296591049826E-5</v>
      </c>
      <c r="CB52" s="545">
        <v>7.2639446221334683E-5</v>
      </c>
      <c r="CC52" s="545">
        <v>2.0673575484907362E-6</v>
      </c>
      <c r="CD52" s="545">
        <v>1.0898474127850001E-5</v>
      </c>
      <c r="CE52" s="545">
        <v>1.1856964174782138E-6</v>
      </c>
      <c r="CF52" s="545">
        <v>4.0289911669202058E-6</v>
      </c>
      <c r="CG52" s="545">
        <v>9.3577591022150232E-6</v>
      </c>
      <c r="CH52" s="545">
        <v>2.4359935840132417E-6</v>
      </c>
      <c r="CI52" s="545">
        <v>4.2364795431050253E-6</v>
      </c>
      <c r="CJ52" s="545">
        <v>3.4779073885305885E-6</v>
      </c>
      <c r="CK52" s="545">
        <v>3.0151611767926116E-6</v>
      </c>
      <c r="CL52" s="545">
        <v>2.8562949564273755E-6</v>
      </c>
      <c r="CM52" s="545">
        <v>3.4543885303886124E-6</v>
      </c>
      <c r="CN52" s="545">
        <v>7.7048259525971112E-6</v>
      </c>
      <c r="CO52" s="545">
        <v>2.977785814550054E-6</v>
      </c>
      <c r="CP52" s="545">
        <v>5.4942267767022271E-6</v>
      </c>
      <c r="CQ52" s="545">
        <v>1.7659593739621767E-6</v>
      </c>
      <c r="CR52" s="545">
        <v>5.4031004928981138E-6</v>
      </c>
      <c r="CS52" s="545">
        <v>3.4964357387479732E-6</v>
      </c>
      <c r="CT52" s="545">
        <v>2.32177562687837E-6</v>
      </c>
      <c r="CU52" s="545">
        <v>4.255939879201707E-6</v>
      </c>
      <c r="CV52" s="545">
        <v>1.8973098206068382E-5</v>
      </c>
      <c r="CW52" s="545">
        <v>3.1357218109163368E-6</v>
      </c>
      <c r="CX52" s="545">
        <v>3.389513349003989E-4</v>
      </c>
      <c r="CY52" s="545">
        <v>1.6245803037012233E-6</v>
      </c>
      <c r="CZ52" s="545">
        <v>8.2264348433829732E-6</v>
      </c>
      <c r="DA52" s="545">
        <v>2.4955052736606713E-6</v>
      </c>
      <c r="DB52" s="545">
        <v>3.5087986004951693E-6</v>
      </c>
      <c r="DC52" s="545">
        <v>5.6363872089285795E-6</v>
      </c>
      <c r="DD52" s="545">
        <v>1.9157653139484704E-6</v>
      </c>
      <c r="DE52" s="545">
        <v>4.5409109604941929E-6</v>
      </c>
      <c r="DF52" s="545">
        <v>2.0063475024885219E-6</v>
      </c>
      <c r="DG52" s="545">
        <v>3.6773725927992855E-6</v>
      </c>
      <c r="DH52" s="546">
        <v>1.0071268060603353</v>
      </c>
      <c r="DI52" s="236"/>
    </row>
    <row r="53" spans="2:113" x14ac:dyDescent="0.15">
      <c r="B53" s="358" t="s">
        <v>191</v>
      </c>
      <c r="C53" s="547" t="s">
        <v>932</v>
      </c>
      <c r="D53" s="548">
        <v>1.5733001508388408E-7</v>
      </c>
      <c r="E53" s="548">
        <v>6.7278729015156714E-8</v>
      </c>
      <c r="F53" s="548">
        <v>1.6066421516850842E-7</v>
      </c>
      <c r="G53" s="548">
        <v>7.7471102263443041E-8</v>
      </c>
      <c r="H53" s="548">
        <v>3.9746140507932593E-8</v>
      </c>
      <c r="I53" s="548">
        <v>1.3511570936683709E-7</v>
      </c>
      <c r="J53" s="548">
        <v>2.6801446978584248E-7</v>
      </c>
      <c r="K53" s="548">
        <v>4.5920340690624892E-8</v>
      </c>
      <c r="L53" s="548">
        <v>3.4999357836781353E-8</v>
      </c>
      <c r="M53" s="548">
        <v>3.749432264965436E-8</v>
      </c>
      <c r="N53" s="548">
        <v>0</v>
      </c>
      <c r="O53" s="548">
        <v>6.2215156210985096E-8</v>
      </c>
      <c r="P53" s="548">
        <v>3.4015314118568888E-8</v>
      </c>
      <c r="Q53" s="548">
        <v>5.9453256537051544E-8</v>
      </c>
      <c r="R53" s="548">
        <v>2.8423675424702044E-8</v>
      </c>
      <c r="S53" s="548">
        <v>4.6487011148470832E-8</v>
      </c>
      <c r="T53" s="548">
        <v>2.3693632020843448E-8</v>
      </c>
      <c r="U53" s="548">
        <v>3.3247161119768065E-8</v>
      </c>
      <c r="V53" s="548">
        <v>6.2779853423578922E-8</v>
      </c>
      <c r="W53" s="548">
        <v>6.7364172917338027E-8</v>
      </c>
      <c r="X53" s="548">
        <v>0</v>
      </c>
      <c r="Y53" s="548">
        <v>4.431813139915247E-8</v>
      </c>
      <c r="Z53" s="548">
        <v>2.1674616060794665E-8</v>
      </c>
      <c r="AA53" s="548">
        <v>3.5290611529381841E-8</v>
      </c>
      <c r="AB53" s="548">
        <v>3.1804801443126747E-8</v>
      </c>
      <c r="AC53" s="548">
        <v>2.8555122515614547E-8</v>
      </c>
      <c r="AD53" s="548">
        <v>5.1321834781152063E-9</v>
      </c>
      <c r="AE53" s="548">
        <v>6.0009638003705071E-8</v>
      </c>
      <c r="AF53" s="548">
        <v>3.8894412051898976E-8</v>
      </c>
      <c r="AG53" s="548">
        <v>5.9431273884362373E-8</v>
      </c>
      <c r="AH53" s="548">
        <v>6.8563359706197793E-8</v>
      </c>
      <c r="AI53" s="548">
        <v>4.0930333042944041E-8</v>
      </c>
      <c r="AJ53" s="548">
        <v>8.6475930548917078E-8</v>
      </c>
      <c r="AK53" s="548">
        <v>4.8033481539392786E-8</v>
      </c>
      <c r="AL53" s="548">
        <v>1.807293128824768E-7</v>
      </c>
      <c r="AM53" s="548">
        <v>1.4598799055230718E-7</v>
      </c>
      <c r="AN53" s="548">
        <v>2.8922373636872965E-8</v>
      </c>
      <c r="AO53" s="548">
        <v>5.2590867217313726E-8</v>
      </c>
      <c r="AP53" s="548">
        <v>2.5524734879370451E-8</v>
      </c>
      <c r="AQ53" s="548">
        <v>5.6140530003128022E-8</v>
      </c>
      <c r="AR53" s="548">
        <v>3.8527770103639853E-8</v>
      </c>
      <c r="AS53" s="548">
        <v>3.6667193901121658E-8</v>
      </c>
      <c r="AT53" s="548">
        <v>4.2873670124641214E-8</v>
      </c>
      <c r="AU53" s="548">
        <v>2.8498335007907647E-8</v>
      </c>
      <c r="AV53" s="548">
        <v>4.2345774634295707E-8</v>
      </c>
      <c r="AW53" s="548">
        <v>2.5905747475502505E-8</v>
      </c>
      <c r="AX53" s="548">
        <v>5.7550052379806099E-8</v>
      </c>
      <c r="AY53" s="548">
        <v>3.1475797975213882E-8</v>
      </c>
      <c r="AZ53" s="548">
        <v>2.6757363406210657E-8</v>
      </c>
      <c r="BA53" s="548">
        <v>1.0000556758203285</v>
      </c>
      <c r="BB53" s="548">
        <v>1.0730452070938519E-8</v>
      </c>
      <c r="BC53" s="548">
        <v>2.659897896519165E-8</v>
      </c>
      <c r="BD53" s="548">
        <v>1.113497694022184E-8</v>
      </c>
      <c r="BE53" s="548">
        <v>2.0365949673591479E-8</v>
      </c>
      <c r="BF53" s="548">
        <v>0</v>
      </c>
      <c r="BG53" s="548">
        <v>2.37848553578541E-8</v>
      </c>
      <c r="BH53" s="548">
        <v>2.485602613519873E-8</v>
      </c>
      <c r="BI53" s="548">
        <v>1.6656720748591879E-7</v>
      </c>
      <c r="BJ53" s="548">
        <v>2.7232984542079716E-8</v>
      </c>
      <c r="BK53" s="548">
        <v>8.4135015230935533E-8</v>
      </c>
      <c r="BL53" s="548">
        <v>5.3103180825077701E-8</v>
      </c>
      <c r="BM53" s="548">
        <v>4.6181215709354928E-6</v>
      </c>
      <c r="BN53" s="548">
        <v>5.7168298831910982E-8</v>
      </c>
      <c r="BO53" s="548">
        <v>6.6410904099446149E-8</v>
      </c>
      <c r="BP53" s="548">
        <v>5.402795613765835E-8</v>
      </c>
      <c r="BQ53" s="548">
        <v>2.0070770847996817E-7</v>
      </c>
      <c r="BR53" s="548">
        <v>2.4209506726391687E-8</v>
      </c>
      <c r="BS53" s="548">
        <v>9.8659673681398146E-8</v>
      </c>
      <c r="BT53" s="548">
        <v>9.4334070009252715E-8</v>
      </c>
      <c r="BU53" s="548">
        <v>5.1439413704542852E-8</v>
      </c>
      <c r="BV53" s="548">
        <v>2.8639500625569489E-8</v>
      </c>
      <c r="BW53" s="548">
        <v>1.4454687441776559E-8</v>
      </c>
      <c r="BX53" s="548">
        <v>1.1552403296797604E-8</v>
      </c>
      <c r="BY53" s="548">
        <v>3.4798964555227012E-9</v>
      </c>
      <c r="BZ53" s="548">
        <v>7.9997691005321144E-8</v>
      </c>
      <c r="CA53" s="548">
        <v>1.6192564418704536E-7</v>
      </c>
      <c r="CB53" s="548">
        <v>9.8393788062990367E-7</v>
      </c>
      <c r="CC53" s="548">
        <v>2.0851137532514486E-8</v>
      </c>
      <c r="CD53" s="548">
        <v>7.8576655310498147E-8</v>
      </c>
      <c r="CE53" s="548">
        <v>1.5214148818019631E-8</v>
      </c>
      <c r="CF53" s="548">
        <v>3.8470479390901745E-8</v>
      </c>
      <c r="CG53" s="548">
        <v>8.8957367151757482E-8</v>
      </c>
      <c r="CH53" s="548">
        <v>3.1020525271957068E-8</v>
      </c>
      <c r="CI53" s="548">
        <v>5.0104744952919843E-8</v>
      </c>
      <c r="CJ53" s="548">
        <v>5.5028516339500831E-8</v>
      </c>
      <c r="CK53" s="548">
        <v>4.0634349465291054E-8</v>
      </c>
      <c r="CL53" s="548">
        <v>3.7767413350317408E-8</v>
      </c>
      <c r="CM53" s="548">
        <v>3.848280063699561E-7</v>
      </c>
      <c r="CN53" s="548">
        <v>8.073553121799317E-7</v>
      </c>
      <c r="CO53" s="548">
        <v>3.0336788016600483E-8</v>
      </c>
      <c r="CP53" s="548">
        <v>7.2447743030787062E-8</v>
      </c>
      <c r="CQ53" s="548">
        <v>2.077287895959429E-8</v>
      </c>
      <c r="CR53" s="548">
        <v>7.1544492424305359E-8</v>
      </c>
      <c r="CS53" s="548">
        <v>4.2779888170713661E-8</v>
      </c>
      <c r="CT53" s="548">
        <v>2.9459455624881797E-8</v>
      </c>
      <c r="CU53" s="548">
        <v>6.0463112817483871E-8</v>
      </c>
      <c r="CV53" s="548">
        <v>4.1220914364277606E-7</v>
      </c>
      <c r="CW53" s="548">
        <v>7.0754421250286131E-8</v>
      </c>
      <c r="CX53" s="548">
        <v>4.6548322701345794E-6</v>
      </c>
      <c r="CY53" s="548">
        <v>2.179711132504787E-8</v>
      </c>
      <c r="CZ53" s="548">
        <v>1.0736584531999886E-7</v>
      </c>
      <c r="DA53" s="548">
        <v>3.0215257137612528E-8</v>
      </c>
      <c r="DB53" s="548">
        <v>4.4788274974865292E-8</v>
      </c>
      <c r="DC53" s="548">
        <v>3.4334091909215962E-7</v>
      </c>
      <c r="DD53" s="548">
        <v>2.4681157358094648E-8</v>
      </c>
      <c r="DE53" s="548">
        <v>5.8033130459488894E-8</v>
      </c>
      <c r="DF53" s="548">
        <v>2.1227269462415392E-8</v>
      </c>
      <c r="DG53" s="548">
        <v>1.050360365482362E-7</v>
      </c>
      <c r="DH53" s="549">
        <v>1.0000733756156581</v>
      </c>
      <c r="DI53" s="236"/>
    </row>
    <row r="54" spans="2:113" x14ac:dyDescent="0.15">
      <c r="B54" s="10" t="s">
        <v>192</v>
      </c>
      <c r="C54" s="544" t="s">
        <v>933</v>
      </c>
      <c r="D54" s="545">
        <v>7.4047328444248081E-7</v>
      </c>
      <c r="E54" s="545">
        <v>3.1624762244767655E-7</v>
      </c>
      <c r="F54" s="545">
        <v>7.5978249182252979E-7</v>
      </c>
      <c r="G54" s="545">
        <v>3.5528575962287565E-7</v>
      </c>
      <c r="H54" s="545">
        <v>2.1195955032863807E-7</v>
      </c>
      <c r="I54" s="545">
        <v>6.4655140179205646E-7</v>
      </c>
      <c r="J54" s="545">
        <v>1.247944289533549E-6</v>
      </c>
      <c r="K54" s="545">
        <v>2.2948625802834144E-7</v>
      </c>
      <c r="L54" s="545">
        <v>1.6870055784994497E-7</v>
      </c>
      <c r="M54" s="545">
        <v>1.7868142437224018E-7</v>
      </c>
      <c r="N54" s="545">
        <v>0</v>
      </c>
      <c r="O54" s="545">
        <v>3.0165873837329652E-7</v>
      </c>
      <c r="P54" s="545">
        <v>1.7815427798949401E-7</v>
      </c>
      <c r="Q54" s="545">
        <v>2.8611335912386138E-7</v>
      </c>
      <c r="R54" s="545">
        <v>1.4874738000417185E-7</v>
      </c>
      <c r="S54" s="545">
        <v>2.370313162341385E-7</v>
      </c>
      <c r="T54" s="545">
        <v>1.1910881137181986E-7</v>
      </c>
      <c r="U54" s="545">
        <v>1.6504227077218854E-7</v>
      </c>
      <c r="V54" s="545">
        <v>3.0460147036321795E-7</v>
      </c>
      <c r="W54" s="545">
        <v>3.3043925547899648E-7</v>
      </c>
      <c r="X54" s="545">
        <v>0</v>
      </c>
      <c r="Y54" s="545">
        <v>2.1692839916178397E-7</v>
      </c>
      <c r="Z54" s="545">
        <v>1.128485170864541E-7</v>
      </c>
      <c r="AA54" s="545">
        <v>1.8638855936558779E-7</v>
      </c>
      <c r="AB54" s="545">
        <v>1.5349874115312538E-7</v>
      </c>
      <c r="AC54" s="545">
        <v>1.4674541209987031E-7</v>
      </c>
      <c r="AD54" s="545">
        <v>2.5567580960382959E-8</v>
      </c>
      <c r="AE54" s="545">
        <v>2.9177207714892866E-7</v>
      </c>
      <c r="AF54" s="545">
        <v>1.8419565569870791E-7</v>
      </c>
      <c r="AG54" s="545">
        <v>2.8936928594593802E-7</v>
      </c>
      <c r="AH54" s="545">
        <v>3.415086715195574E-7</v>
      </c>
      <c r="AI54" s="545">
        <v>2.0792107583903826E-7</v>
      </c>
      <c r="AJ54" s="545">
        <v>4.2802332119995787E-7</v>
      </c>
      <c r="AK54" s="545">
        <v>2.5104547113442116E-7</v>
      </c>
      <c r="AL54" s="545">
        <v>8.5299422690169828E-7</v>
      </c>
      <c r="AM54" s="545">
        <v>7.2407116555182078E-7</v>
      </c>
      <c r="AN54" s="545">
        <v>1.4985458793973496E-7</v>
      </c>
      <c r="AO54" s="545">
        <v>2.8442324340955426E-7</v>
      </c>
      <c r="AP54" s="545">
        <v>1.414705683706553E-7</v>
      </c>
      <c r="AQ54" s="545">
        <v>2.8323059957436857E-7</v>
      </c>
      <c r="AR54" s="545">
        <v>1.9458458926728824E-7</v>
      </c>
      <c r="AS54" s="545">
        <v>1.8376260996854465E-7</v>
      </c>
      <c r="AT54" s="545">
        <v>2.1891841784775126E-7</v>
      </c>
      <c r="AU54" s="545">
        <v>1.8132205439051101E-5</v>
      </c>
      <c r="AV54" s="545">
        <v>3.5491338353402875E-5</v>
      </c>
      <c r="AW54" s="545">
        <v>1.9930425318404066E-5</v>
      </c>
      <c r="AX54" s="545">
        <v>2.8615628062946467E-7</v>
      </c>
      <c r="AY54" s="545">
        <v>1.7032885415539329E-7</v>
      </c>
      <c r="AZ54" s="545">
        <v>6.3912780455446547E-5</v>
      </c>
      <c r="BA54" s="545">
        <v>1.5721178654016732E-7</v>
      </c>
      <c r="BB54" s="545">
        <v>1.0001533202510458</v>
      </c>
      <c r="BC54" s="545">
        <v>1.2731857270947947E-7</v>
      </c>
      <c r="BD54" s="545">
        <v>1.1812038797489455E-5</v>
      </c>
      <c r="BE54" s="545">
        <v>1.1862274148167578E-7</v>
      </c>
      <c r="BF54" s="545">
        <v>0</v>
      </c>
      <c r="BG54" s="545">
        <v>1.533023497261515E-7</v>
      </c>
      <c r="BH54" s="545">
        <v>2.48588959886042E-7</v>
      </c>
      <c r="BI54" s="545">
        <v>4.1426875072938779E-5</v>
      </c>
      <c r="BJ54" s="545">
        <v>1.7843881367730709E-7</v>
      </c>
      <c r="BK54" s="545">
        <v>3.8585491276152779E-7</v>
      </c>
      <c r="BL54" s="545">
        <v>2.3482992679449966E-7</v>
      </c>
      <c r="BM54" s="545">
        <v>2.5071673194591309E-6</v>
      </c>
      <c r="BN54" s="545">
        <v>1.0477604117866033E-6</v>
      </c>
      <c r="BO54" s="545">
        <v>5.3026287611427576E-6</v>
      </c>
      <c r="BP54" s="545">
        <v>1.4420821079767043E-5</v>
      </c>
      <c r="BQ54" s="545">
        <v>1.0172881428373316E-6</v>
      </c>
      <c r="BR54" s="545">
        <v>1.5534566388647338E-7</v>
      </c>
      <c r="BS54" s="545">
        <v>6.1581216847005573E-7</v>
      </c>
      <c r="BT54" s="545">
        <v>4.6924820670350449E-7</v>
      </c>
      <c r="BU54" s="545">
        <v>2.5574265734487713E-7</v>
      </c>
      <c r="BV54" s="545">
        <v>1.7505483699808766E-7</v>
      </c>
      <c r="BW54" s="545">
        <v>9.277859150164834E-8</v>
      </c>
      <c r="BX54" s="545">
        <v>8.0960089202677842E-8</v>
      </c>
      <c r="BY54" s="545">
        <v>2.7939999425025357E-8</v>
      </c>
      <c r="BZ54" s="545">
        <v>6.4158529840790805E-7</v>
      </c>
      <c r="CA54" s="545">
        <v>7.0474797588512801E-7</v>
      </c>
      <c r="CB54" s="545">
        <v>4.534814079082585E-6</v>
      </c>
      <c r="CC54" s="545">
        <v>1.344342806467536E-7</v>
      </c>
      <c r="CD54" s="545">
        <v>4.1939203450316062E-7</v>
      </c>
      <c r="CE54" s="545">
        <v>7.7747488068692954E-8</v>
      </c>
      <c r="CF54" s="545">
        <v>2.2123276276796196E-7</v>
      </c>
      <c r="CG54" s="545">
        <v>5.5732571718683107E-7</v>
      </c>
      <c r="CH54" s="545">
        <v>1.4526826341827374E-7</v>
      </c>
      <c r="CI54" s="545">
        <v>2.9574761582740753E-7</v>
      </c>
      <c r="CJ54" s="545">
        <v>1.67787933009293E-7</v>
      </c>
      <c r="CK54" s="545">
        <v>2.9316737056316908E-7</v>
      </c>
      <c r="CL54" s="545">
        <v>2.4338683997958628E-7</v>
      </c>
      <c r="CM54" s="545">
        <v>2.2715808423723711E-7</v>
      </c>
      <c r="CN54" s="545">
        <v>1.3127824885957317E-5</v>
      </c>
      <c r="CO54" s="545">
        <v>1.7307338385038838E-7</v>
      </c>
      <c r="CP54" s="545">
        <v>4.2805354761672842E-7</v>
      </c>
      <c r="CQ54" s="545">
        <v>1.2587344801588191E-7</v>
      </c>
      <c r="CR54" s="545">
        <v>3.995553364558476E-7</v>
      </c>
      <c r="CS54" s="545">
        <v>2.2445814073782569E-7</v>
      </c>
      <c r="CT54" s="545">
        <v>1.5040533397586456E-7</v>
      </c>
      <c r="CU54" s="545">
        <v>3.3190195538327399E-7</v>
      </c>
      <c r="CV54" s="545">
        <v>1.2456342754805971E-6</v>
      </c>
      <c r="CW54" s="545">
        <v>2.0008812147725558E-7</v>
      </c>
      <c r="CX54" s="545">
        <v>2.1670697916699616E-5</v>
      </c>
      <c r="CY54" s="545">
        <v>7.3546634589273841E-7</v>
      </c>
      <c r="CZ54" s="545">
        <v>5.2861435015398061E-7</v>
      </c>
      <c r="DA54" s="545">
        <v>1.5086285282831615E-7</v>
      </c>
      <c r="DB54" s="545">
        <v>2.3011790023386323E-7</v>
      </c>
      <c r="DC54" s="545">
        <v>3.4539014382957161E-7</v>
      </c>
      <c r="DD54" s="545">
        <v>1.3305097687955291E-7</v>
      </c>
      <c r="DE54" s="545">
        <v>2.8424210755600738E-7</v>
      </c>
      <c r="DF54" s="545">
        <v>1.3111727788702857E-7</v>
      </c>
      <c r="DG54" s="545">
        <v>1.4442655692423798E-6</v>
      </c>
      <c r="DH54" s="546">
        <v>1.0004357747375208</v>
      </c>
      <c r="DI54" s="236"/>
    </row>
    <row r="55" spans="2:113" x14ac:dyDescent="0.15">
      <c r="B55" s="10" t="s">
        <v>193</v>
      </c>
      <c r="C55" s="544" t="s">
        <v>934</v>
      </c>
      <c r="D55" s="545">
        <v>1.8400135905984926E-6</v>
      </c>
      <c r="E55" s="545">
        <v>1.0492056510132877E-6</v>
      </c>
      <c r="F55" s="545">
        <v>1.6880460187597098E-6</v>
      </c>
      <c r="G55" s="545">
        <v>8.8404101537146847E-7</v>
      </c>
      <c r="H55" s="545">
        <v>3.9136190814616899E-6</v>
      </c>
      <c r="I55" s="545">
        <v>1.8299591377390862E-6</v>
      </c>
      <c r="J55" s="545">
        <v>5.7567582945890693E-6</v>
      </c>
      <c r="K55" s="545">
        <v>7.2688481413276506E-7</v>
      </c>
      <c r="L55" s="545">
        <v>6.1424322974683508E-7</v>
      </c>
      <c r="M55" s="545">
        <v>5.4285486119303465E-7</v>
      </c>
      <c r="N55" s="545">
        <v>0</v>
      </c>
      <c r="O55" s="545">
        <v>1.001218803351831E-6</v>
      </c>
      <c r="P55" s="545">
        <v>1.1093118969356879E-6</v>
      </c>
      <c r="Q55" s="545">
        <v>8.1206175060671824E-7</v>
      </c>
      <c r="R55" s="545">
        <v>6.8618470020969617E-6</v>
      </c>
      <c r="S55" s="545">
        <v>1.125426824963239E-6</v>
      </c>
      <c r="T55" s="545">
        <v>5.9540680262340063E-7</v>
      </c>
      <c r="U55" s="545">
        <v>1.4081617946736665E-6</v>
      </c>
      <c r="V55" s="545">
        <v>8.2793711134036758E-7</v>
      </c>
      <c r="W55" s="545">
        <v>8.8196323908840127E-7</v>
      </c>
      <c r="X55" s="545">
        <v>0</v>
      </c>
      <c r="Y55" s="545">
        <v>8.3376117296175682E-7</v>
      </c>
      <c r="Z55" s="545">
        <v>6.4579685689038987E-7</v>
      </c>
      <c r="AA55" s="545">
        <v>1.0296819424506402E-6</v>
      </c>
      <c r="AB55" s="545">
        <v>6.5033367830398501E-7</v>
      </c>
      <c r="AC55" s="545">
        <v>5.806952157718824E-7</v>
      </c>
      <c r="AD55" s="545">
        <v>7.1871284016456824E-8</v>
      </c>
      <c r="AE55" s="545">
        <v>1.0688584463209864E-6</v>
      </c>
      <c r="AF55" s="545">
        <v>8.1194584949718504E-7</v>
      </c>
      <c r="AG55" s="545">
        <v>8.1003726754758653E-7</v>
      </c>
      <c r="AH55" s="545">
        <v>9.8540021586010855E-7</v>
      </c>
      <c r="AI55" s="545">
        <v>9.3347208115599783E-7</v>
      </c>
      <c r="AJ55" s="545">
        <v>1.3075291990628184E-6</v>
      </c>
      <c r="AK55" s="545">
        <v>9.3159399000775259E-7</v>
      </c>
      <c r="AL55" s="545">
        <v>2.9081046216262528E-6</v>
      </c>
      <c r="AM55" s="545">
        <v>2.2576694220055428E-6</v>
      </c>
      <c r="AN55" s="545">
        <v>6.3995816055175087E-7</v>
      </c>
      <c r="AO55" s="545">
        <v>1.1155357347553507E-6</v>
      </c>
      <c r="AP55" s="545">
        <v>6.2385017255416628E-7</v>
      </c>
      <c r="AQ55" s="545">
        <v>1.1786126522931771E-6</v>
      </c>
      <c r="AR55" s="545">
        <v>7.5752280265327381E-7</v>
      </c>
      <c r="AS55" s="545">
        <v>7.6865674705933842E-7</v>
      </c>
      <c r="AT55" s="545">
        <v>1.3161233412345583E-5</v>
      </c>
      <c r="AU55" s="545">
        <v>2.6234369935531359E-5</v>
      </c>
      <c r="AV55" s="545">
        <v>2.3435708839122505E-5</v>
      </c>
      <c r="AW55" s="545">
        <v>2.3801535146500425E-5</v>
      </c>
      <c r="AX55" s="545">
        <v>1.3531458108101863E-4</v>
      </c>
      <c r="AY55" s="545">
        <v>1.3072400541075914E-4</v>
      </c>
      <c r="AZ55" s="545">
        <v>1.5815202675511841E-4</v>
      </c>
      <c r="BA55" s="545">
        <v>6.2681907864388083E-5</v>
      </c>
      <c r="BB55" s="545">
        <v>2.2656443106996477E-5</v>
      </c>
      <c r="BC55" s="545">
        <v>1.0001533136102621</v>
      </c>
      <c r="BD55" s="545">
        <v>8.5699344505254152E-5</v>
      </c>
      <c r="BE55" s="545">
        <v>1.0622018791811998E-5</v>
      </c>
      <c r="BF55" s="545">
        <v>0</v>
      </c>
      <c r="BG55" s="545">
        <v>4.2929030972895528E-5</v>
      </c>
      <c r="BH55" s="545">
        <v>2.0952629626309747E-5</v>
      </c>
      <c r="BI55" s="545">
        <v>1.5615683493939058E-5</v>
      </c>
      <c r="BJ55" s="545">
        <v>3.4565931667863129E-5</v>
      </c>
      <c r="BK55" s="545">
        <v>1.4923794175141335E-4</v>
      </c>
      <c r="BL55" s="545">
        <v>6.9631544349293042E-7</v>
      </c>
      <c r="BM55" s="545">
        <v>5.1142840048431416E-5</v>
      </c>
      <c r="BN55" s="545">
        <v>5.4171257029062951E-5</v>
      </c>
      <c r="BO55" s="545">
        <v>1.5742527805187057E-5</v>
      </c>
      <c r="BP55" s="545">
        <v>1.5247111849106938E-5</v>
      </c>
      <c r="BQ55" s="545">
        <v>2.2563517273033661E-6</v>
      </c>
      <c r="BR55" s="545">
        <v>2.5157940864358921E-6</v>
      </c>
      <c r="BS55" s="545">
        <v>5.3894592543428608E-6</v>
      </c>
      <c r="BT55" s="545">
        <v>1.3035595683159638E-6</v>
      </c>
      <c r="BU55" s="545">
        <v>1.66416335961351E-6</v>
      </c>
      <c r="BV55" s="545">
        <v>6.4279043457915257E-7</v>
      </c>
      <c r="BW55" s="545">
        <v>9.3828961357311318E-7</v>
      </c>
      <c r="BX55" s="545">
        <v>1.0720086370413508E-6</v>
      </c>
      <c r="BY55" s="545">
        <v>7.0033518552141478E-7</v>
      </c>
      <c r="BZ55" s="545">
        <v>6.8136271187595317E-6</v>
      </c>
      <c r="CA55" s="545">
        <v>1.8700675510614842E-6</v>
      </c>
      <c r="CB55" s="545">
        <v>1.2239390115121208E-5</v>
      </c>
      <c r="CC55" s="545">
        <v>3.7151312942973912E-6</v>
      </c>
      <c r="CD55" s="545">
        <v>2.1579628918072773E-5</v>
      </c>
      <c r="CE55" s="545">
        <v>5.3098991537249505E-7</v>
      </c>
      <c r="CF55" s="545">
        <v>1.5346197489533633E-6</v>
      </c>
      <c r="CG55" s="545">
        <v>3.8076189275787012E-5</v>
      </c>
      <c r="CH55" s="545">
        <v>8.441472016358039E-7</v>
      </c>
      <c r="CI55" s="545">
        <v>1.043876109674174E-6</v>
      </c>
      <c r="CJ55" s="545">
        <v>3.2591221710360462E-6</v>
      </c>
      <c r="CK55" s="545">
        <v>6.7441913461807053E-7</v>
      </c>
      <c r="CL55" s="545">
        <v>9.1651758124782603E-7</v>
      </c>
      <c r="CM55" s="545">
        <v>3.3439985883728983E-6</v>
      </c>
      <c r="CN55" s="545">
        <v>5.369264808884486E-6</v>
      </c>
      <c r="CO55" s="545">
        <v>6.1967161057182634E-6</v>
      </c>
      <c r="CP55" s="545">
        <v>2.4850568620559052E-6</v>
      </c>
      <c r="CQ55" s="545">
        <v>6.0170869249382336E-7</v>
      </c>
      <c r="CR55" s="545">
        <v>1.4750590633904558E-6</v>
      </c>
      <c r="CS55" s="545">
        <v>7.945748647431565E-7</v>
      </c>
      <c r="CT55" s="545">
        <v>5.5473286076312157E-7</v>
      </c>
      <c r="CU55" s="545">
        <v>1.2495280145346E-6</v>
      </c>
      <c r="CV55" s="545">
        <v>2.36630419946471E-6</v>
      </c>
      <c r="CW55" s="545">
        <v>1.8222812420240594E-6</v>
      </c>
      <c r="CX55" s="545">
        <v>3.062542113433556E-5</v>
      </c>
      <c r="CY55" s="545">
        <v>7.7137134092096362E-7</v>
      </c>
      <c r="CZ55" s="545">
        <v>3.007363315549573E-6</v>
      </c>
      <c r="DA55" s="545">
        <v>9.2548201969384796E-7</v>
      </c>
      <c r="DB55" s="545">
        <v>1.0142591436758511E-6</v>
      </c>
      <c r="DC55" s="545">
        <v>2.2817137185520335E-6</v>
      </c>
      <c r="DD55" s="545">
        <v>4.1272770532569667E-7</v>
      </c>
      <c r="DE55" s="545">
        <v>1.5316435136898673E-6</v>
      </c>
      <c r="DF55" s="545">
        <v>3.886310713941554E-6</v>
      </c>
      <c r="DG55" s="545">
        <v>8.2198403248571997E-6</v>
      </c>
      <c r="DH55" s="546">
        <v>1.0014889937394682</v>
      </c>
      <c r="DI55" s="236"/>
    </row>
    <row r="56" spans="2:113" x14ac:dyDescent="0.15">
      <c r="B56" s="10" t="s">
        <v>194</v>
      </c>
      <c r="C56" s="544" t="s">
        <v>342</v>
      </c>
      <c r="D56" s="545">
        <v>1.1359216112092223E-7</v>
      </c>
      <c r="E56" s="545">
        <v>7.7736840322210703E-8</v>
      </c>
      <c r="F56" s="545">
        <v>1.2624274640969176E-7</v>
      </c>
      <c r="G56" s="545">
        <v>4.2119437139898926E-7</v>
      </c>
      <c r="H56" s="545">
        <v>1.8200742826074481E-7</v>
      </c>
      <c r="I56" s="545">
        <v>1.5404944357914377E-7</v>
      </c>
      <c r="J56" s="545">
        <v>1.7656398615330083E-7</v>
      </c>
      <c r="K56" s="545">
        <v>9.2047307220946922E-8</v>
      </c>
      <c r="L56" s="545">
        <v>2.4821205409487961E-7</v>
      </c>
      <c r="M56" s="545">
        <v>5.7763951738884543E-8</v>
      </c>
      <c r="N56" s="545">
        <v>0</v>
      </c>
      <c r="O56" s="545">
        <v>9.4023719180908114E-8</v>
      </c>
      <c r="P56" s="545">
        <v>9.1907348513002257E-8</v>
      </c>
      <c r="Q56" s="545">
        <v>1.3841837897255638E-7</v>
      </c>
      <c r="R56" s="545">
        <v>9.0917831850155405E-8</v>
      </c>
      <c r="S56" s="545">
        <v>9.1776284052730751E-8</v>
      </c>
      <c r="T56" s="545">
        <v>6.0673977570829122E-8</v>
      </c>
      <c r="U56" s="545">
        <v>5.9567995132638785E-8</v>
      </c>
      <c r="V56" s="545">
        <v>8.4013826656020008E-8</v>
      </c>
      <c r="W56" s="545">
        <v>8.6750784418442512E-8</v>
      </c>
      <c r="X56" s="545">
        <v>0</v>
      </c>
      <c r="Y56" s="545">
        <v>9.0732550261552529E-8</v>
      </c>
      <c r="Z56" s="545">
        <v>6.2854977358562704E-8</v>
      </c>
      <c r="AA56" s="545">
        <v>7.9584212880034695E-8</v>
      </c>
      <c r="AB56" s="545">
        <v>3.2956864166373745E-7</v>
      </c>
      <c r="AC56" s="545">
        <v>7.6715878896317061E-8</v>
      </c>
      <c r="AD56" s="545">
        <v>8.0220229559525874E-9</v>
      </c>
      <c r="AE56" s="545">
        <v>5.0953573233107328E-7</v>
      </c>
      <c r="AF56" s="545">
        <v>7.0828854775702958E-8</v>
      </c>
      <c r="AG56" s="545">
        <v>2.057499751841283E-7</v>
      </c>
      <c r="AH56" s="545">
        <v>3.0974807418166451E-7</v>
      </c>
      <c r="AI56" s="545">
        <v>7.1480194960497038E-8</v>
      </c>
      <c r="AJ56" s="545">
        <v>1.6489389792604719E-7</v>
      </c>
      <c r="AK56" s="545">
        <v>7.1710829128244627E-8</v>
      </c>
      <c r="AL56" s="545">
        <v>1.5816632566503731E-7</v>
      </c>
      <c r="AM56" s="545">
        <v>1.6814587045227542E-7</v>
      </c>
      <c r="AN56" s="545">
        <v>4.8244787075549907E-8</v>
      </c>
      <c r="AO56" s="545">
        <v>1.0761714440406935E-7</v>
      </c>
      <c r="AP56" s="545">
        <v>6.2388965415463013E-8</v>
      </c>
      <c r="AQ56" s="545">
        <v>1.0046668942004787E-7</v>
      </c>
      <c r="AR56" s="545">
        <v>7.681310205559608E-8</v>
      </c>
      <c r="AS56" s="545">
        <v>1.8334793893899626E-7</v>
      </c>
      <c r="AT56" s="545">
        <v>9.9461889824947571E-8</v>
      </c>
      <c r="AU56" s="545">
        <v>2.4486190481455914E-7</v>
      </c>
      <c r="AV56" s="545">
        <v>3.8612460593873141E-7</v>
      </c>
      <c r="AW56" s="545">
        <v>9.0412611553121867E-8</v>
      </c>
      <c r="AX56" s="545">
        <v>1.7473675636102937E-7</v>
      </c>
      <c r="AY56" s="545">
        <v>1.1634375881566324E-7</v>
      </c>
      <c r="AZ56" s="545">
        <v>1.2155048704891681E-7</v>
      </c>
      <c r="BA56" s="545">
        <v>4.7734327594523304E-8</v>
      </c>
      <c r="BB56" s="545">
        <v>7.4424962046281524E-8</v>
      </c>
      <c r="BC56" s="545">
        <v>1.3055140303289778E-7</v>
      </c>
      <c r="BD56" s="545">
        <v>1.000040541379642</v>
      </c>
      <c r="BE56" s="545">
        <v>4.7567635624124096E-8</v>
      </c>
      <c r="BF56" s="545">
        <v>0</v>
      </c>
      <c r="BG56" s="545">
        <v>2.1360379915488387E-5</v>
      </c>
      <c r="BH56" s="545">
        <v>7.3452767635502315E-8</v>
      </c>
      <c r="BI56" s="545">
        <v>4.857703933805972E-6</v>
      </c>
      <c r="BJ56" s="545">
        <v>1.8380397371185531E-7</v>
      </c>
      <c r="BK56" s="545">
        <v>4.2836019410559766E-7</v>
      </c>
      <c r="BL56" s="545">
        <v>1.8096567527898901E-7</v>
      </c>
      <c r="BM56" s="545">
        <v>3.073537482810174E-6</v>
      </c>
      <c r="BN56" s="545">
        <v>1.0017351058900422E-6</v>
      </c>
      <c r="BO56" s="545">
        <v>5.2087544472208923E-6</v>
      </c>
      <c r="BP56" s="545">
        <v>8.4922047826350168E-6</v>
      </c>
      <c r="BQ56" s="545">
        <v>2.7618692848258793E-7</v>
      </c>
      <c r="BR56" s="545">
        <v>1.0252905013046886E-7</v>
      </c>
      <c r="BS56" s="545">
        <v>2.7201201169409151E-7</v>
      </c>
      <c r="BT56" s="545">
        <v>1.8165220358453231E-7</v>
      </c>
      <c r="BU56" s="545">
        <v>3.6421521157774006E-7</v>
      </c>
      <c r="BV56" s="545">
        <v>3.4497220952781171E-7</v>
      </c>
      <c r="BW56" s="545">
        <v>5.6423448437187635E-7</v>
      </c>
      <c r="BX56" s="545">
        <v>2.6367603633191183E-7</v>
      </c>
      <c r="BY56" s="545">
        <v>3.2281094803356448E-8</v>
      </c>
      <c r="BZ56" s="545">
        <v>4.1035329242664133E-7</v>
      </c>
      <c r="CA56" s="545">
        <v>4.7570109779888332E-7</v>
      </c>
      <c r="CB56" s="545">
        <v>5.6249107019758612E-7</v>
      </c>
      <c r="CC56" s="545">
        <v>2.3736182113294253E-7</v>
      </c>
      <c r="CD56" s="545">
        <v>5.0391883900701078E-7</v>
      </c>
      <c r="CE56" s="545">
        <v>1.1902028199443973E-7</v>
      </c>
      <c r="CF56" s="545">
        <v>1.3421842161144175E-7</v>
      </c>
      <c r="CG56" s="545">
        <v>7.9521491722358391E-7</v>
      </c>
      <c r="CH56" s="545">
        <v>6.8420471726979157E-8</v>
      </c>
      <c r="CI56" s="545">
        <v>1.7756610850701159E-7</v>
      </c>
      <c r="CJ56" s="545">
        <v>2.2627755150626116E-7</v>
      </c>
      <c r="CK56" s="545">
        <v>4.5621593320697431E-7</v>
      </c>
      <c r="CL56" s="545">
        <v>2.4427531449663898E-7</v>
      </c>
      <c r="CM56" s="545">
        <v>4.1147830262134828E-7</v>
      </c>
      <c r="CN56" s="545">
        <v>5.3716266776783536E-6</v>
      </c>
      <c r="CO56" s="545">
        <v>1.1356604741846702E-7</v>
      </c>
      <c r="CP56" s="545">
        <v>1.0529611026739484E-6</v>
      </c>
      <c r="CQ56" s="545">
        <v>9.8446183174254353E-8</v>
      </c>
      <c r="CR56" s="545">
        <v>1.5736591086045799E-7</v>
      </c>
      <c r="CS56" s="545">
        <v>1.2650196190780912E-7</v>
      </c>
      <c r="CT56" s="545">
        <v>5.7708750953268392E-8</v>
      </c>
      <c r="CU56" s="545">
        <v>3.773114169821809E-7</v>
      </c>
      <c r="CV56" s="545">
        <v>4.0537057855455789E-7</v>
      </c>
      <c r="CW56" s="545">
        <v>5.9482214760537951E-7</v>
      </c>
      <c r="CX56" s="545">
        <v>1.8766732220253718E-6</v>
      </c>
      <c r="CY56" s="545">
        <v>1.0378691555559004E-6</v>
      </c>
      <c r="CZ56" s="545">
        <v>1.7392927752787606E-7</v>
      </c>
      <c r="DA56" s="545">
        <v>2.8908118173659789E-7</v>
      </c>
      <c r="DB56" s="545">
        <v>1.1859668561719496E-7</v>
      </c>
      <c r="DC56" s="545">
        <v>7.7874985683018098E-7</v>
      </c>
      <c r="DD56" s="545">
        <v>1.9128636788668427E-7</v>
      </c>
      <c r="DE56" s="545">
        <v>1.0606117741027667E-7</v>
      </c>
      <c r="DF56" s="545">
        <v>9.501217269620807E-8</v>
      </c>
      <c r="DG56" s="545">
        <v>5.9568236271749063E-7</v>
      </c>
      <c r="DH56" s="546">
        <v>1.0001131830202585</v>
      </c>
      <c r="DI56" s="236"/>
    </row>
    <row r="57" spans="2:113" x14ac:dyDescent="0.15">
      <c r="B57" s="10" t="s">
        <v>195</v>
      </c>
      <c r="C57" s="544" t="s">
        <v>935</v>
      </c>
      <c r="D57" s="545">
        <v>1.2871242999089594E-6</v>
      </c>
      <c r="E57" s="545">
        <v>5.4562351899243726E-7</v>
      </c>
      <c r="F57" s="545">
        <v>1.3221132347760541E-6</v>
      </c>
      <c r="G57" s="545">
        <v>6.2132501197519832E-7</v>
      </c>
      <c r="H57" s="545">
        <v>3.150041759468056E-7</v>
      </c>
      <c r="I57" s="545">
        <v>1.0531114180685328E-6</v>
      </c>
      <c r="J57" s="545">
        <v>2.178260932185884E-6</v>
      </c>
      <c r="K57" s="545">
        <v>3.6623186654377499E-7</v>
      </c>
      <c r="L57" s="545">
        <v>2.6844716742800098E-7</v>
      </c>
      <c r="M57" s="545">
        <v>3.0172671467012126E-7</v>
      </c>
      <c r="N57" s="545">
        <v>0</v>
      </c>
      <c r="O57" s="545">
        <v>5.0220385491534344E-7</v>
      </c>
      <c r="P57" s="545">
        <v>2.6935447992614276E-7</v>
      </c>
      <c r="Q57" s="545">
        <v>4.7355151693446813E-7</v>
      </c>
      <c r="R57" s="545">
        <v>2.1954220411267682E-7</v>
      </c>
      <c r="S57" s="545">
        <v>3.7632904613911094E-7</v>
      </c>
      <c r="T57" s="545">
        <v>1.8748614885912757E-7</v>
      </c>
      <c r="U57" s="545">
        <v>2.6022903003142108E-7</v>
      </c>
      <c r="V57" s="545">
        <v>5.0404875601302737E-7</v>
      </c>
      <c r="W57" s="545">
        <v>5.488153132293022E-7</v>
      </c>
      <c r="X57" s="545">
        <v>0</v>
      </c>
      <c r="Y57" s="545">
        <v>3.609513403231634E-7</v>
      </c>
      <c r="Z57" s="545">
        <v>1.7534208059262883E-7</v>
      </c>
      <c r="AA57" s="545">
        <v>2.7735936022525957E-7</v>
      </c>
      <c r="AB57" s="545">
        <v>2.4437977953557731E-7</v>
      </c>
      <c r="AC57" s="545">
        <v>2.2761616323841968E-7</v>
      </c>
      <c r="AD57" s="545">
        <v>4.1605432561257596E-8</v>
      </c>
      <c r="AE57" s="545">
        <v>4.5326807037803898E-7</v>
      </c>
      <c r="AF57" s="545">
        <v>2.7329568910230318E-7</v>
      </c>
      <c r="AG57" s="545">
        <v>4.8001301525057622E-7</v>
      </c>
      <c r="AH57" s="545">
        <v>5.5626439217956535E-7</v>
      </c>
      <c r="AI57" s="545">
        <v>3.2922180485911017E-7</v>
      </c>
      <c r="AJ57" s="545">
        <v>6.9630495769451375E-7</v>
      </c>
      <c r="AK57" s="545">
        <v>3.8946478982359888E-7</v>
      </c>
      <c r="AL57" s="545">
        <v>1.4660107784840943E-6</v>
      </c>
      <c r="AM57" s="545">
        <v>1.1974719412206154E-6</v>
      </c>
      <c r="AN57" s="545">
        <v>2.2895093782419202E-7</v>
      </c>
      <c r="AO57" s="545">
        <v>4.1746831378524392E-7</v>
      </c>
      <c r="AP57" s="545">
        <v>1.8830531431044196E-7</v>
      </c>
      <c r="AQ57" s="545">
        <v>4.5276808784151394E-7</v>
      </c>
      <c r="AR57" s="545">
        <v>3.0758691143195079E-7</v>
      </c>
      <c r="AS57" s="545">
        <v>2.951138872325004E-7</v>
      </c>
      <c r="AT57" s="545">
        <v>3.418267954587152E-7</v>
      </c>
      <c r="AU57" s="545">
        <v>2.2210376876381841E-7</v>
      </c>
      <c r="AV57" s="545">
        <v>1.1690901667450286E-6</v>
      </c>
      <c r="AW57" s="545">
        <v>2.0708743120515904E-7</v>
      </c>
      <c r="AX57" s="545">
        <v>4.5438970691479672E-7</v>
      </c>
      <c r="AY57" s="545">
        <v>2.5315510464230355E-7</v>
      </c>
      <c r="AZ57" s="545">
        <v>2.0243299911976383E-7</v>
      </c>
      <c r="BA57" s="545">
        <v>1.7507754478988037E-7</v>
      </c>
      <c r="BB57" s="545">
        <v>8.5683912369169066E-8</v>
      </c>
      <c r="BC57" s="545">
        <v>1.720272599759075E-7</v>
      </c>
      <c r="BD57" s="545">
        <v>8.6085561000215692E-8</v>
      </c>
      <c r="BE57" s="545">
        <v>1.0016444563218001</v>
      </c>
      <c r="BF57" s="545">
        <v>0</v>
      </c>
      <c r="BG57" s="545">
        <v>1.9153901892423594E-7</v>
      </c>
      <c r="BH57" s="545">
        <v>1.9760028360702425E-7</v>
      </c>
      <c r="BI57" s="545">
        <v>1.4390045514723187E-7</v>
      </c>
      <c r="BJ57" s="545">
        <v>1.9389581446851128E-7</v>
      </c>
      <c r="BK57" s="545">
        <v>6.5264377096700009E-7</v>
      </c>
      <c r="BL57" s="545">
        <v>4.0088710216052879E-7</v>
      </c>
      <c r="BM57" s="545">
        <v>3.9244100473168821E-7</v>
      </c>
      <c r="BN57" s="545">
        <v>4.4581280781872316E-7</v>
      </c>
      <c r="BO57" s="545">
        <v>5.0554478573097409E-7</v>
      </c>
      <c r="BP57" s="545">
        <v>3.9087664466802346E-7</v>
      </c>
      <c r="BQ57" s="545">
        <v>1.6469684157288993E-6</v>
      </c>
      <c r="BR57" s="545">
        <v>1.8965790166459725E-7</v>
      </c>
      <c r="BS57" s="545">
        <v>7.9955830650264311E-7</v>
      </c>
      <c r="BT57" s="545">
        <v>7.5991640625887871E-7</v>
      </c>
      <c r="BU57" s="545">
        <v>4.1194300593325875E-7</v>
      </c>
      <c r="BV57" s="545">
        <v>2.1583667395090479E-7</v>
      </c>
      <c r="BW57" s="545">
        <v>1.051615902523335E-7</v>
      </c>
      <c r="BX57" s="545">
        <v>8.497158742704144E-8</v>
      </c>
      <c r="BY57" s="545">
        <v>2.7231060402437E-8</v>
      </c>
      <c r="BZ57" s="545">
        <v>6.3894691278011338E-7</v>
      </c>
      <c r="CA57" s="545">
        <v>1.234024840021675E-6</v>
      </c>
      <c r="CB57" s="545">
        <v>8.0099834036636643E-6</v>
      </c>
      <c r="CC57" s="545">
        <v>1.5676717420135306E-7</v>
      </c>
      <c r="CD57" s="545">
        <v>5.7788529701175188E-7</v>
      </c>
      <c r="CE57" s="545">
        <v>1.2135847713478703E-7</v>
      </c>
      <c r="CF57" s="545">
        <v>3.0454814137015662E-7</v>
      </c>
      <c r="CG57" s="545">
        <v>7.1015049858159812E-7</v>
      </c>
      <c r="CH57" s="545">
        <v>2.4064423375404691E-7</v>
      </c>
      <c r="CI57" s="545">
        <v>3.8279076055478568E-7</v>
      </c>
      <c r="CJ57" s="545">
        <v>2.2852693251390676E-7</v>
      </c>
      <c r="CK57" s="545">
        <v>3.2407135499980053E-7</v>
      </c>
      <c r="CL57" s="545">
        <v>2.4129606542301634E-7</v>
      </c>
      <c r="CM57" s="545">
        <v>3.4984575730380217E-7</v>
      </c>
      <c r="CN57" s="545">
        <v>7.3321640835330574E-7</v>
      </c>
      <c r="CO57" s="545">
        <v>2.3762452519905198E-7</v>
      </c>
      <c r="CP57" s="545">
        <v>5.6242648095811309E-7</v>
      </c>
      <c r="CQ57" s="545">
        <v>1.5593072208562391E-7</v>
      </c>
      <c r="CR57" s="545">
        <v>5.5852941159329586E-7</v>
      </c>
      <c r="CS57" s="545">
        <v>3.3380353984307027E-7</v>
      </c>
      <c r="CT57" s="545">
        <v>2.2584860310395936E-7</v>
      </c>
      <c r="CU57" s="545">
        <v>4.3810812535927434E-7</v>
      </c>
      <c r="CV57" s="545">
        <v>2.1215975058224799E-6</v>
      </c>
      <c r="CW57" s="545">
        <v>2.7428326938480452E-7</v>
      </c>
      <c r="CX57" s="545">
        <v>3.862789994313032E-5</v>
      </c>
      <c r="CY57" s="545">
        <v>1.6327660413133532E-7</v>
      </c>
      <c r="CZ57" s="545">
        <v>8.4996281496032171E-7</v>
      </c>
      <c r="DA57" s="545">
        <v>2.3530076438528994E-7</v>
      </c>
      <c r="DB57" s="545">
        <v>3.4813898209621368E-7</v>
      </c>
      <c r="DC57" s="545">
        <v>5.6364222093861409E-7</v>
      </c>
      <c r="DD57" s="545">
        <v>1.9277829222078341E-7</v>
      </c>
      <c r="DE57" s="545">
        <v>4.5907395347023356E-7</v>
      </c>
      <c r="DF57" s="545">
        <v>1.6649927419206597E-7</v>
      </c>
      <c r="DG57" s="545">
        <v>2.5822196678332583E-7</v>
      </c>
      <c r="DH57" s="546">
        <v>1.0017372679636829</v>
      </c>
      <c r="DI57" s="236"/>
    </row>
    <row r="58" spans="2:113" x14ac:dyDescent="0.15">
      <c r="B58" s="358" t="s">
        <v>196</v>
      </c>
      <c r="C58" s="547" t="s">
        <v>936</v>
      </c>
      <c r="D58" s="548">
        <v>0</v>
      </c>
      <c r="E58" s="548">
        <v>0</v>
      </c>
      <c r="F58" s="548">
        <v>0</v>
      </c>
      <c r="G58" s="548">
        <v>0</v>
      </c>
      <c r="H58" s="548">
        <v>0</v>
      </c>
      <c r="I58" s="548">
        <v>0</v>
      </c>
      <c r="J58" s="548">
        <v>0</v>
      </c>
      <c r="K58" s="548">
        <v>0</v>
      </c>
      <c r="L58" s="548">
        <v>0</v>
      </c>
      <c r="M58" s="548">
        <v>0</v>
      </c>
      <c r="N58" s="548">
        <v>0</v>
      </c>
      <c r="O58" s="548">
        <v>0</v>
      </c>
      <c r="P58" s="548">
        <v>0</v>
      </c>
      <c r="Q58" s="548">
        <v>0</v>
      </c>
      <c r="R58" s="548">
        <v>0</v>
      </c>
      <c r="S58" s="548">
        <v>0</v>
      </c>
      <c r="T58" s="548">
        <v>0</v>
      </c>
      <c r="U58" s="548">
        <v>0</v>
      </c>
      <c r="V58" s="548">
        <v>0</v>
      </c>
      <c r="W58" s="548">
        <v>0</v>
      </c>
      <c r="X58" s="548">
        <v>0</v>
      </c>
      <c r="Y58" s="548">
        <v>0</v>
      </c>
      <c r="Z58" s="548">
        <v>0</v>
      </c>
      <c r="AA58" s="548">
        <v>0</v>
      </c>
      <c r="AB58" s="548">
        <v>0</v>
      </c>
      <c r="AC58" s="548">
        <v>0</v>
      </c>
      <c r="AD58" s="548">
        <v>0</v>
      </c>
      <c r="AE58" s="548">
        <v>0</v>
      </c>
      <c r="AF58" s="548">
        <v>0</v>
      </c>
      <c r="AG58" s="548">
        <v>0</v>
      </c>
      <c r="AH58" s="548">
        <v>0</v>
      </c>
      <c r="AI58" s="548">
        <v>0</v>
      </c>
      <c r="AJ58" s="548">
        <v>0</v>
      </c>
      <c r="AK58" s="548">
        <v>0</v>
      </c>
      <c r="AL58" s="548">
        <v>0</v>
      </c>
      <c r="AM58" s="548">
        <v>0</v>
      </c>
      <c r="AN58" s="548">
        <v>0</v>
      </c>
      <c r="AO58" s="548">
        <v>0</v>
      </c>
      <c r="AP58" s="548">
        <v>0</v>
      </c>
      <c r="AQ58" s="548">
        <v>0</v>
      </c>
      <c r="AR58" s="548">
        <v>0</v>
      </c>
      <c r="AS58" s="548">
        <v>0</v>
      </c>
      <c r="AT58" s="548">
        <v>0</v>
      </c>
      <c r="AU58" s="548">
        <v>0</v>
      </c>
      <c r="AV58" s="548">
        <v>0</v>
      </c>
      <c r="AW58" s="548">
        <v>0</v>
      </c>
      <c r="AX58" s="548">
        <v>0</v>
      </c>
      <c r="AY58" s="548">
        <v>0</v>
      </c>
      <c r="AZ58" s="548">
        <v>0</v>
      </c>
      <c r="BA58" s="548">
        <v>0</v>
      </c>
      <c r="BB58" s="548">
        <v>0</v>
      </c>
      <c r="BC58" s="548">
        <v>0</v>
      </c>
      <c r="BD58" s="548">
        <v>0</v>
      </c>
      <c r="BE58" s="548">
        <v>0</v>
      </c>
      <c r="BF58" s="548">
        <v>1</v>
      </c>
      <c r="BG58" s="548">
        <v>0</v>
      </c>
      <c r="BH58" s="548">
        <v>0</v>
      </c>
      <c r="BI58" s="548">
        <v>0</v>
      </c>
      <c r="BJ58" s="548">
        <v>0</v>
      </c>
      <c r="BK58" s="548">
        <v>0</v>
      </c>
      <c r="BL58" s="548">
        <v>0</v>
      </c>
      <c r="BM58" s="548">
        <v>0</v>
      </c>
      <c r="BN58" s="548">
        <v>0</v>
      </c>
      <c r="BO58" s="548">
        <v>0</v>
      </c>
      <c r="BP58" s="548">
        <v>0</v>
      </c>
      <c r="BQ58" s="548">
        <v>0</v>
      </c>
      <c r="BR58" s="548">
        <v>0</v>
      </c>
      <c r="BS58" s="548">
        <v>0</v>
      </c>
      <c r="BT58" s="548">
        <v>0</v>
      </c>
      <c r="BU58" s="548">
        <v>0</v>
      </c>
      <c r="BV58" s="548">
        <v>0</v>
      </c>
      <c r="BW58" s="548">
        <v>0</v>
      </c>
      <c r="BX58" s="548">
        <v>0</v>
      </c>
      <c r="BY58" s="548">
        <v>0</v>
      </c>
      <c r="BZ58" s="548">
        <v>0</v>
      </c>
      <c r="CA58" s="548">
        <v>0</v>
      </c>
      <c r="CB58" s="548">
        <v>0</v>
      </c>
      <c r="CC58" s="548">
        <v>0</v>
      </c>
      <c r="CD58" s="548">
        <v>0</v>
      </c>
      <c r="CE58" s="548">
        <v>0</v>
      </c>
      <c r="CF58" s="548">
        <v>0</v>
      </c>
      <c r="CG58" s="548">
        <v>0</v>
      </c>
      <c r="CH58" s="548">
        <v>0</v>
      </c>
      <c r="CI58" s="548">
        <v>0</v>
      </c>
      <c r="CJ58" s="548">
        <v>0</v>
      </c>
      <c r="CK58" s="548">
        <v>0</v>
      </c>
      <c r="CL58" s="548">
        <v>0</v>
      </c>
      <c r="CM58" s="548">
        <v>0</v>
      </c>
      <c r="CN58" s="548">
        <v>0</v>
      </c>
      <c r="CO58" s="548">
        <v>0</v>
      </c>
      <c r="CP58" s="548">
        <v>0</v>
      </c>
      <c r="CQ58" s="548">
        <v>0</v>
      </c>
      <c r="CR58" s="548">
        <v>0</v>
      </c>
      <c r="CS58" s="548">
        <v>0</v>
      </c>
      <c r="CT58" s="548">
        <v>0</v>
      </c>
      <c r="CU58" s="548">
        <v>0</v>
      </c>
      <c r="CV58" s="548">
        <v>0</v>
      </c>
      <c r="CW58" s="548">
        <v>0</v>
      </c>
      <c r="CX58" s="548">
        <v>0</v>
      </c>
      <c r="CY58" s="548">
        <v>0</v>
      </c>
      <c r="CZ58" s="548">
        <v>0</v>
      </c>
      <c r="DA58" s="548">
        <v>0</v>
      </c>
      <c r="DB58" s="548">
        <v>0</v>
      </c>
      <c r="DC58" s="548">
        <v>0</v>
      </c>
      <c r="DD58" s="548">
        <v>0</v>
      </c>
      <c r="DE58" s="548">
        <v>0</v>
      </c>
      <c r="DF58" s="548">
        <v>0</v>
      </c>
      <c r="DG58" s="548">
        <v>0</v>
      </c>
      <c r="DH58" s="549">
        <v>1</v>
      </c>
      <c r="DI58" s="236"/>
    </row>
    <row r="59" spans="2:113" x14ac:dyDescent="0.15">
      <c r="B59" s="10" t="s">
        <v>197</v>
      </c>
      <c r="C59" s="544" t="s">
        <v>937</v>
      </c>
      <c r="D59" s="545">
        <v>3.457409876397669E-7</v>
      </c>
      <c r="E59" s="545">
        <v>1.4624803001137979E-7</v>
      </c>
      <c r="F59" s="545">
        <v>3.5403801458332995E-7</v>
      </c>
      <c r="G59" s="545">
        <v>1.6646493846677989E-7</v>
      </c>
      <c r="H59" s="545">
        <v>8.5723797049569015E-8</v>
      </c>
      <c r="I59" s="545">
        <v>2.8355630683763604E-7</v>
      </c>
      <c r="J59" s="545">
        <v>5.834281531611485E-7</v>
      </c>
      <c r="K59" s="545">
        <v>9.9724441800506114E-8</v>
      </c>
      <c r="L59" s="545">
        <v>7.2715628819677742E-8</v>
      </c>
      <c r="M59" s="545">
        <v>8.1288736325569874E-8</v>
      </c>
      <c r="N59" s="545">
        <v>0</v>
      </c>
      <c r="O59" s="545">
        <v>1.3497567940619881E-7</v>
      </c>
      <c r="P59" s="545">
        <v>7.2719843790332302E-8</v>
      </c>
      <c r="Q59" s="545">
        <v>1.2844047056491689E-7</v>
      </c>
      <c r="R59" s="545">
        <v>5.9169917266921492E-8</v>
      </c>
      <c r="S59" s="545">
        <v>1.0104959663910985E-7</v>
      </c>
      <c r="T59" s="545">
        <v>5.0510614338752779E-8</v>
      </c>
      <c r="U59" s="545">
        <v>6.9971481801332207E-8</v>
      </c>
      <c r="V59" s="545">
        <v>1.3510297307206956E-7</v>
      </c>
      <c r="W59" s="545">
        <v>1.4719509539828266E-7</v>
      </c>
      <c r="X59" s="545">
        <v>0</v>
      </c>
      <c r="Y59" s="545">
        <v>9.6751828923747454E-8</v>
      </c>
      <c r="Z59" s="545">
        <v>4.7147458715389845E-8</v>
      </c>
      <c r="AA59" s="545">
        <v>7.5981198165805986E-8</v>
      </c>
      <c r="AB59" s="545">
        <v>6.5601864657717845E-8</v>
      </c>
      <c r="AC59" s="545">
        <v>6.1227052089372669E-8</v>
      </c>
      <c r="AD59" s="545">
        <v>1.1180347932051963E-8</v>
      </c>
      <c r="AE59" s="545">
        <v>1.2437824009051939E-7</v>
      </c>
      <c r="AF59" s="545">
        <v>7.3415036064280296E-8</v>
      </c>
      <c r="AG59" s="545">
        <v>1.2935256818103066E-7</v>
      </c>
      <c r="AH59" s="545">
        <v>1.4969323661138004E-7</v>
      </c>
      <c r="AI59" s="545">
        <v>8.8579316573062017E-8</v>
      </c>
      <c r="AJ59" s="545">
        <v>1.8756860990123759E-7</v>
      </c>
      <c r="AK59" s="545">
        <v>1.0442979734009435E-7</v>
      </c>
      <c r="AL59" s="545">
        <v>3.9300166784768574E-7</v>
      </c>
      <c r="AM59" s="545">
        <v>3.2115457350755247E-7</v>
      </c>
      <c r="AN59" s="545">
        <v>6.2811801727748209E-8</v>
      </c>
      <c r="AO59" s="545">
        <v>1.1383454088089964E-7</v>
      </c>
      <c r="AP59" s="545">
        <v>5.3157451838659231E-8</v>
      </c>
      <c r="AQ59" s="545">
        <v>1.2179188139511578E-7</v>
      </c>
      <c r="AR59" s="545">
        <v>8.3003681865260449E-8</v>
      </c>
      <c r="AS59" s="545">
        <v>7.952918802912191E-8</v>
      </c>
      <c r="AT59" s="545">
        <v>9.2525518890947373E-8</v>
      </c>
      <c r="AU59" s="545">
        <v>6.0607132525351404E-8</v>
      </c>
      <c r="AV59" s="545">
        <v>8.7503165317221689E-8</v>
      </c>
      <c r="AW59" s="545">
        <v>5.5728891310527669E-8</v>
      </c>
      <c r="AX59" s="545">
        <v>1.2177565347998395E-7</v>
      </c>
      <c r="AY59" s="545">
        <v>6.7865853165466831E-8</v>
      </c>
      <c r="AZ59" s="545">
        <v>5.4537512506568761E-8</v>
      </c>
      <c r="BA59" s="545">
        <v>4.6963077462878343E-8</v>
      </c>
      <c r="BB59" s="545">
        <v>2.2956011074471905E-8</v>
      </c>
      <c r="BC59" s="545">
        <v>4.6371929237844595E-8</v>
      </c>
      <c r="BD59" s="545">
        <v>2.3213014806437764E-8</v>
      </c>
      <c r="BE59" s="545">
        <v>4.3149678519165144E-8</v>
      </c>
      <c r="BF59" s="545">
        <v>0</v>
      </c>
      <c r="BG59" s="545">
        <v>1.0002430014321493</v>
      </c>
      <c r="BH59" s="545">
        <v>5.3039354627510637E-8</v>
      </c>
      <c r="BI59" s="545">
        <v>3.911895682963808E-8</v>
      </c>
      <c r="BJ59" s="545">
        <v>5.2645763142768099E-8</v>
      </c>
      <c r="BK59" s="545">
        <v>1.7506045834230171E-7</v>
      </c>
      <c r="BL59" s="545">
        <v>1.0753097370324752E-7</v>
      </c>
      <c r="BM59" s="545">
        <v>1.0692916625809489E-7</v>
      </c>
      <c r="BN59" s="545">
        <v>1.2173957113340283E-7</v>
      </c>
      <c r="BO59" s="545">
        <v>1.3711481162336571E-7</v>
      </c>
      <c r="BP59" s="545">
        <v>1.0668211042351636E-7</v>
      </c>
      <c r="BQ59" s="545">
        <v>4.4154019137632702E-7</v>
      </c>
      <c r="BR59" s="545">
        <v>5.1122676854958916E-8</v>
      </c>
      <c r="BS59" s="545">
        <v>2.1541564068181691E-7</v>
      </c>
      <c r="BT59" s="545">
        <v>2.0468185681411403E-7</v>
      </c>
      <c r="BU59" s="545">
        <v>1.1067408543120946E-7</v>
      </c>
      <c r="BV59" s="545">
        <v>5.8682650589108825E-8</v>
      </c>
      <c r="BW59" s="545">
        <v>2.9538725864803592E-8</v>
      </c>
      <c r="BX59" s="545">
        <v>2.3762360172330997E-8</v>
      </c>
      <c r="BY59" s="545">
        <v>7.3776597547283578E-9</v>
      </c>
      <c r="BZ59" s="545">
        <v>1.7262457866541702E-7</v>
      </c>
      <c r="CA59" s="545">
        <v>3.3059489990579346E-7</v>
      </c>
      <c r="CB59" s="545">
        <v>2.1442048894402424E-6</v>
      </c>
      <c r="CC59" s="545">
        <v>4.4052600125102904E-8</v>
      </c>
      <c r="CD59" s="545">
        <v>1.5582172166932554E-7</v>
      </c>
      <c r="CE59" s="545">
        <v>3.2741625394853765E-8</v>
      </c>
      <c r="CF59" s="545">
        <v>8.2017177665567963E-8</v>
      </c>
      <c r="CG59" s="545">
        <v>1.9162625462435372E-7</v>
      </c>
      <c r="CH59" s="545">
        <v>6.4607491324951946E-8</v>
      </c>
      <c r="CI59" s="545">
        <v>1.0376320132261918E-7</v>
      </c>
      <c r="CJ59" s="545">
        <v>6.1659546487634663E-8</v>
      </c>
      <c r="CK59" s="545">
        <v>8.6896176318307639E-8</v>
      </c>
      <c r="CL59" s="545">
        <v>6.6540617713764728E-8</v>
      </c>
      <c r="CM59" s="545">
        <v>9.4199913641721027E-8</v>
      </c>
      <c r="CN59" s="545">
        <v>1.9269342105380802E-6</v>
      </c>
      <c r="CO59" s="545">
        <v>6.5099962182133182E-8</v>
      </c>
      <c r="CP59" s="545">
        <v>1.5085986303082678E-7</v>
      </c>
      <c r="CQ59" s="545">
        <v>4.2018024120502785E-8</v>
      </c>
      <c r="CR59" s="545">
        <v>1.5243412066030836E-7</v>
      </c>
      <c r="CS59" s="545">
        <v>9.0158175856965102E-8</v>
      </c>
      <c r="CT59" s="545">
        <v>6.0954989374133174E-8</v>
      </c>
      <c r="CU59" s="545">
        <v>1.204649047845571E-7</v>
      </c>
      <c r="CV59" s="545">
        <v>5.684076004069039E-7</v>
      </c>
      <c r="CW59" s="545">
        <v>7.393482305925374E-8</v>
      </c>
      <c r="CX59" s="545">
        <v>1.03385989929352E-5</v>
      </c>
      <c r="CY59" s="545">
        <v>4.4408452133727154E-8</v>
      </c>
      <c r="CZ59" s="545">
        <v>2.3033447242880651E-7</v>
      </c>
      <c r="DA59" s="545">
        <v>6.3432353832674447E-8</v>
      </c>
      <c r="DB59" s="545">
        <v>9.4487311984248203E-8</v>
      </c>
      <c r="DC59" s="545">
        <v>1.511554493177464E-7</v>
      </c>
      <c r="DD59" s="545">
        <v>5.1875448919724848E-8</v>
      </c>
      <c r="DE59" s="545">
        <v>1.2392653748259915E-7</v>
      </c>
      <c r="DF59" s="545">
        <v>4.4786282305572806E-8</v>
      </c>
      <c r="DG59" s="545">
        <v>2.4418291433869273E-7</v>
      </c>
      <c r="DH59" s="546">
        <v>1.000269598748234</v>
      </c>
      <c r="DI59" s="236"/>
    </row>
    <row r="60" spans="2:113" x14ac:dyDescent="0.15">
      <c r="B60" s="10" t="s">
        <v>198</v>
      </c>
      <c r="C60" s="544" t="s">
        <v>938</v>
      </c>
      <c r="D60" s="545">
        <v>6.4824893412478504E-4</v>
      </c>
      <c r="E60" s="545">
        <v>2.7456266806066392E-4</v>
      </c>
      <c r="F60" s="545">
        <v>6.6370911909819535E-4</v>
      </c>
      <c r="G60" s="545">
        <v>3.1357410363789444E-4</v>
      </c>
      <c r="H60" s="545">
        <v>1.5953535711310125E-4</v>
      </c>
      <c r="I60" s="545">
        <v>5.3298465663823632E-4</v>
      </c>
      <c r="J60" s="545">
        <v>1.1033505804521374E-3</v>
      </c>
      <c r="K60" s="545">
        <v>1.8445986758304587E-4</v>
      </c>
      <c r="L60" s="545">
        <v>1.3521126904693319E-4</v>
      </c>
      <c r="M60" s="545">
        <v>1.5203566200913573E-4</v>
      </c>
      <c r="N60" s="545">
        <v>0</v>
      </c>
      <c r="O60" s="545">
        <v>2.5322479602307328E-4</v>
      </c>
      <c r="P60" s="545">
        <v>1.3631689961544059E-4</v>
      </c>
      <c r="Q60" s="545">
        <v>2.3902241161265146E-4</v>
      </c>
      <c r="R60" s="545">
        <v>1.1105008413390366E-4</v>
      </c>
      <c r="S60" s="545">
        <v>1.8950764376048183E-4</v>
      </c>
      <c r="T60" s="545">
        <v>9.4585906377340657E-5</v>
      </c>
      <c r="U60" s="545">
        <v>1.3161979697875017E-4</v>
      </c>
      <c r="V60" s="545">
        <v>2.5344805437321809E-4</v>
      </c>
      <c r="W60" s="545">
        <v>2.758283241252145E-4</v>
      </c>
      <c r="X60" s="545">
        <v>0</v>
      </c>
      <c r="Y60" s="545">
        <v>1.8144595129314771E-4</v>
      </c>
      <c r="Z60" s="545">
        <v>8.8280534918496259E-5</v>
      </c>
      <c r="AA60" s="545">
        <v>1.3968202633258015E-4</v>
      </c>
      <c r="AB60" s="545">
        <v>1.23747193389866E-4</v>
      </c>
      <c r="AC60" s="545">
        <v>1.1469368578793533E-4</v>
      </c>
      <c r="AD60" s="545">
        <v>2.0920394169880759E-5</v>
      </c>
      <c r="AE60" s="545">
        <v>2.2800822922732059E-4</v>
      </c>
      <c r="AF60" s="545">
        <v>1.3739425051087386E-4</v>
      </c>
      <c r="AG60" s="545">
        <v>2.4120873982137896E-4</v>
      </c>
      <c r="AH60" s="545">
        <v>2.8029948645129778E-4</v>
      </c>
      <c r="AI60" s="545">
        <v>1.6616420976729666E-4</v>
      </c>
      <c r="AJ60" s="545">
        <v>3.5148845269131142E-4</v>
      </c>
      <c r="AK60" s="545">
        <v>1.9589347348463566E-4</v>
      </c>
      <c r="AL60" s="545">
        <v>7.4196676693554192E-4</v>
      </c>
      <c r="AM60" s="545">
        <v>6.0083075089551331E-4</v>
      </c>
      <c r="AN60" s="545">
        <v>1.1560731830557793E-4</v>
      </c>
      <c r="AO60" s="545">
        <v>2.0988107234390412E-4</v>
      </c>
      <c r="AP60" s="545">
        <v>9.5049882567818271E-5</v>
      </c>
      <c r="AQ60" s="545">
        <v>2.2809406106139016E-4</v>
      </c>
      <c r="AR60" s="545">
        <v>1.5488909203400933E-4</v>
      </c>
      <c r="AS60" s="545">
        <v>1.4893820063634769E-4</v>
      </c>
      <c r="AT60" s="545">
        <v>1.7226813884777643E-4</v>
      </c>
      <c r="AU60" s="545">
        <v>1.1208287416971263E-4</v>
      </c>
      <c r="AV60" s="545">
        <v>1.7377535097354182E-4</v>
      </c>
      <c r="AW60" s="545">
        <v>1.0472807925532522E-4</v>
      </c>
      <c r="AX60" s="545">
        <v>2.2826986017106965E-4</v>
      </c>
      <c r="AY60" s="545">
        <v>1.272210862102169E-4</v>
      </c>
      <c r="AZ60" s="545">
        <v>1.0196067115196276E-4</v>
      </c>
      <c r="BA60" s="545">
        <v>8.8191482814752367E-5</v>
      </c>
      <c r="BB60" s="545">
        <v>4.3156350815904462E-5</v>
      </c>
      <c r="BC60" s="545">
        <v>8.6801420754584654E-5</v>
      </c>
      <c r="BD60" s="545">
        <v>4.3336147461230048E-5</v>
      </c>
      <c r="BE60" s="545">
        <v>8.1096430768101525E-5</v>
      </c>
      <c r="BF60" s="545">
        <v>0</v>
      </c>
      <c r="BG60" s="545">
        <v>0.11664454117462678</v>
      </c>
      <c r="BH60" s="545">
        <v>1.0714649456851215</v>
      </c>
      <c r="BI60" s="545">
        <v>7.2519102218432383E-5</v>
      </c>
      <c r="BJ60" s="545">
        <v>1.4555476973742942E-2</v>
      </c>
      <c r="BK60" s="545">
        <v>3.3042067760543704E-4</v>
      </c>
      <c r="BL60" s="545">
        <v>2.0212537230668935E-4</v>
      </c>
      <c r="BM60" s="545">
        <v>1.9817010075966603E-4</v>
      </c>
      <c r="BN60" s="545">
        <v>2.2497088680445548E-4</v>
      </c>
      <c r="BO60" s="545">
        <v>2.5521757583565668E-4</v>
      </c>
      <c r="BP60" s="545">
        <v>1.9701336536749429E-4</v>
      </c>
      <c r="BQ60" s="545">
        <v>8.2660584855064338E-4</v>
      </c>
      <c r="BR60" s="545">
        <v>9.5762432798511462E-5</v>
      </c>
      <c r="BS60" s="545">
        <v>4.0220982875408516E-4</v>
      </c>
      <c r="BT60" s="545">
        <v>3.8400479240391025E-4</v>
      </c>
      <c r="BU60" s="545">
        <v>2.0907955219398285E-4</v>
      </c>
      <c r="BV60" s="545">
        <v>1.0942273890917964E-4</v>
      </c>
      <c r="BW60" s="545">
        <v>5.3242206528924804E-5</v>
      </c>
      <c r="BX60" s="545">
        <v>4.3023398814057643E-5</v>
      </c>
      <c r="BY60" s="545">
        <v>1.3789338571463308E-5</v>
      </c>
      <c r="BZ60" s="545">
        <v>3.2562359060127419E-4</v>
      </c>
      <c r="CA60" s="545">
        <v>6.2052597443007073E-4</v>
      </c>
      <c r="CB60" s="545">
        <v>4.0585822408520256E-3</v>
      </c>
      <c r="CC60" s="545">
        <v>8.4823128468003363E-5</v>
      </c>
      <c r="CD60" s="545">
        <v>7.4474492762862288E-4</v>
      </c>
      <c r="CE60" s="545">
        <v>6.1714163563518116E-5</v>
      </c>
      <c r="CF60" s="545">
        <v>1.5381378960773788E-4</v>
      </c>
      <c r="CG60" s="545">
        <v>4.5686742728055644E-4</v>
      </c>
      <c r="CH60" s="545">
        <v>1.296594760768378E-4</v>
      </c>
      <c r="CI60" s="545">
        <v>1.9314588175496937E-4</v>
      </c>
      <c r="CJ60" s="545">
        <v>1.1578222866680137E-4</v>
      </c>
      <c r="CK60" s="545">
        <v>1.6378644191431674E-4</v>
      </c>
      <c r="CL60" s="545">
        <v>1.2181990631154946E-4</v>
      </c>
      <c r="CM60" s="545">
        <v>1.7992241097285338E-4</v>
      </c>
      <c r="CN60" s="545">
        <v>4.0083240806992215E-4</v>
      </c>
      <c r="CO60" s="545">
        <v>1.2056858556450208E-4</v>
      </c>
      <c r="CP60" s="545">
        <v>2.8365662596739627E-4</v>
      </c>
      <c r="CQ60" s="545">
        <v>7.8783504068372215E-5</v>
      </c>
      <c r="CR60" s="545">
        <v>2.8095856973847709E-4</v>
      </c>
      <c r="CS60" s="545">
        <v>1.6791913332157176E-4</v>
      </c>
      <c r="CT60" s="545">
        <v>1.1382752324118667E-4</v>
      </c>
      <c r="CU60" s="545">
        <v>2.2301674179117594E-4</v>
      </c>
      <c r="CV60" s="545">
        <v>1.0645626259038238E-3</v>
      </c>
      <c r="CW60" s="545">
        <v>1.3942899899811598E-4</v>
      </c>
      <c r="CX60" s="545">
        <v>1.9354456350482E-2</v>
      </c>
      <c r="CY60" s="545">
        <v>8.3105804118784212E-5</v>
      </c>
      <c r="CZ60" s="545">
        <v>4.3243975213341405E-4</v>
      </c>
      <c r="DA60" s="545">
        <v>1.1913872199334607E-4</v>
      </c>
      <c r="DB60" s="545">
        <v>1.7595001162441803E-4</v>
      </c>
      <c r="DC60" s="545">
        <v>2.8529074817317803E-4</v>
      </c>
      <c r="DD60" s="545">
        <v>9.7641025526697857E-5</v>
      </c>
      <c r="DE60" s="545">
        <v>2.3321464853706005E-4</v>
      </c>
      <c r="DF60" s="545">
        <v>8.4122114566828875E-5</v>
      </c>
      <c r="DG60" s="545">
        <v>1.3449495306789617E-4</v>
      </c>
      <c r="DH60" s="546">
        <v>1.2493464092877162</v>
      </c>
      <c r="DI60" s="236"/>
    </row>
    <row r="61" spans="2:113" x14ac:dyDescent="0.15">
      <c r="B61" s="10" t="s">
        <v>199</v>
      </c>
      <c r="C61" s="544" t="s">
        <v>939</v>
      </c>
      <c r="D61" s="545">
        <v>6.6309513521512348E-7</v>
      </c>
      <c r="E61" s="545">
        <v>1.0741868493454546E-6</v>
      </c>
      <c r="F61" s="545">
        <v>2.5785336662160252E-7</v>
      </c>
      <c r="G61" s="545">
        <v>3.3883750455819512E-7</v>
      </c>
      <c r="H61" s="545">
        <v>3.3441048254971096E-4</v>
      </c>
      <c r="I61" s="545">
        <v>4.1120862568983086E-7</v>
      </c>
      <c r="J61" s="545">
        <v>1.7728397902709861E-6</v>
      </c>
      <c r="K61" s="545">
        <v>1.571829616099769E-6</v>
      </c>
      <c r="L61" s="545">
        <v>2.4157104354715537E-7</v>
      </c>
      <c r="M61" s="545">
        <v>1.2513041566632645E-6</v>
      </c>
      <c r="N61" s="545">
        <v>0</v>
      </c>
      <c r="O61" s="545">
        <v>2.5794387635318174E-7</v>
      </c>
      <c r="P61" s="545">
        <v>1.5071729788978892E-7</v>
      </c>
      <c r="Q61" s="545">
        <v>9.1235002344378398E-7</v>
      </c>
      <c r="R61" s="545">
        <v>2.9014853315522447E-7</v>
      </c>
      <c r="S61" s="545">
        <v>6.1688270318358953E-7</v>
      </c>
      <c r="T61" s="545">
        <v>3.4064599117658073E-7</v>
      </c>
      <c r="U61" s="545">
        <v>1.9769301690497823E-7</v>
      </c>
      <c r="V61" s="545">
        <v>6.9711356427983579E-7</v>
      </c>
      <c r="W61" s="545">
        <v>1.1196584410321707E-6</v>
      </c>
      <c r="X61" s="545">
        <v>0</v>
      </c>
      <c r="Y61" s="545">
        <v>6.3461532561430803E-7</v>
      </c>
      <c r="Z61" s="545">
        <v>4.9101932020737096E-7</v>
      </c>
      <c r="AA61" s="545">
        <v>8.2033133251709122E-7</v>
      </c>
      <c r="AB61" s="545">
        <v>3.2792690176928139E-7</v>
      </c>
      <c r="AC61" s="545">
        <v>5.9869255518853627E-7</v>
      </c>
      <c r="AD61" s="545">
        <v>5.7992674238844589E-7</v>
      </c>
      <c r="AE61" s="545">
        <v>9.1999521477816449E-7</v>
      </c>
      <c r="AF61" s="545">
        <v>1.9514493244555358E-7</v>
      </c>
      <c r="AG61" s="545">
        <v>2.567135530482011E-7</v>
      </c>
      <c r="AH61" s="545">
        <v>3.6082010067930456E-7</v>
      </c>
      <c r="AI61" s="545">
        <v>6.9359398844644356E-7</v>
      </c>
      <c r="AJ61" s="545">
        <v>1.8579594576356883E-6</v>
      </c>
      <c r="AK61" s="545">
        <v>3.9911100540831792E-7</v>
      </c>
      <c r="AL61" s="545">
        <v>1.0961127501975599E-6</v>
      </c>
      <c r="AM61" s="545">
        <v>1.0780036125296673E-6</v>
      </c>
      <c r="AN61" s="545">
        <v>6.3258104278072428E-7</v>
      </c>
      <c r="AO61" s="545">
        <v>1.6144497341417134E-6</v>
      </c>
      <c r="AP61" s="545">
        <v>8.5449487545858054E-7</v>
      </c>
      <c r="AQ61" s="545">
        <v>2.9712837166331784E-6</v>
      </c>
      <c r="AR61" s="545">
        <v>1.4835255902738889E-6</v>
      </c>
      <c r="AS61" s="545">
        <v>4.1231033620898491E-7</v>
      </c>
      <c r="AT61" s="545">
        <v>5.0430914925116859E-7</v>
      </c>
      <c r="AU61" s="545">
        <v>2.629491841072031E-7</v>
      </c>
      <c r="AV61" s="545">
        <v>3.3185527988317757E-7</v>
      </c>
      <c r="AW61" s="545">
        <v>1.7779552566271197E-7</v>
      </c>
      <c r="AX61" s="545">
        <v>1.3067967077436744E-7</v>
      </c>
      <c r="AY61" s="545">
        <v>1.6380337438862209E-7</v>
      </c>
      <c r="AZ61" s="545">
        <v>2.2718314864730381E-7</v>
      </c>
      <c r="BA61" s="545">
        <v>1.6534543355451513E-7</v>
      </c>
      <c r="BB61" s="545">
        <v>4.9053321357174811E-8</v>
      </c>
      <c r="BC61" s="545">
        <v>2.4005821596215227E-7</v>
      </c>
      <c r="BD61" s="545">
        <v>9.8011293592116695E-8</v>
      </c>
      <c r="BE61" s="545">
        <v>6.5349606802366279E-8</v>
      </c>
      <c r="BF61" s="545">
        <v>0</v>
      </c>
      <c r="BG61" s="545">
        <v>5.9811743752788192E-7</v>
      </c>
      <c r="BH61" s="545">
        <v>3.1535657749857424E-7</v>
      </c>
      <c r="BI61" s="545">
        <v>1.0015376290208831</v>
      </c>
      <c r="BJ61" s="545">
        <v>2.8234597254643243E-7</v>
      </c>
      <c r="BK61" s="545">
        <v>7.4923138057030799E-7</v>
      </c>
      <c r="BL61" s="545">
        <v>8.1011074328331163E-6</v>
      </c>
      <c r="BM61" s="545">
        <v>3.5622481612219096E-7</v>
      </c>
      <c r="BN61" s="545">
        <v>3.4414325033022828E-7</v>
      </c>
      <c r="BO61" s="545">
        <v>5.5585807602715822E-7</v>
      </c>
      <c r="BP61" s="545">
        <v>5.3761841203554979E-7</v>
      </c>
      <c r="BQ61" s="545">
        <v>3.6472873838107487E-7</v>
      </c>
      <c r="BR61" s="545">
        <v>5.8001552444943011E-7</v>
      </c>
      <c r="BS61" s="545">
        <v>2.5591294417668811E-7</v>
      </c>
      <c r="BT61" s="545">
        <v>3.4632760043128544E-7</v>
      </c>
      <c r="BU61" s="545">
        <v>1.9847282598807635E-7</v>
      </c>
      <c r="BV61" s="545">
        <v>1.3545687001947503E-7</v>
      </c>
      <c r="BW61" s="545">
        <v>7.5691335659080555E-8</v>
      </c>
      <c r="BX61" s="545">
        <v>5.935021570221103E-8</v>
      </c>
      <c r="BY61" s="545">
        <v>1.7424289179212637E-8</v>
      </c>
      <c r="BZ61" s="545">
        <v>3.2329980103647743E-7</v>
      </c>
      <c r="CA61" s="545">
        <v>1.4074095673820103E-6</v>
      </c>
      <c r="CB61" s="545">
        <v>2.9934392542565306E-6</v>
      </c>
      <c r="CC61" s="545">
        <v>3.421951033823514E-4</v>
      </c>
      <c r="CD61" s="545">
        <v>8.9052011125573008E-6</v>
      </c>
      <c r="CE61" s="545">
        <v>1.3611361405498168E-7</v>
      </c>
      <c r="CF61" s="545">
        <v>1.6081602980910872E-7</v>
      </c>
      <c r="CG61" s="545">
        <v>1.6335642599685206E-5</v>
      </c>
      <c r="CH61" s="545">
        <v>5.5906014454110563E-7</v>
      </c>
      <c r="CI61" s="545">
        <v>1.3154397868431874E-7</v>
      </c>
      <c r="CJ61" s="545">
        <v>9.4216900472086068E-8</v>
      </c>
      <c r="CK61" s="545">
        <v>1.2379393381205387E-7</v>
      </c>
      <c r="CL61" s="545">
        <v>1.264190743860531E-7</v>
      </c>
      <c r="CM61" s="545">
        <v>3.3297249385744138E-7</v>
      </c>
      <c r="CN61" s="545">
        <v>1.3602532092214805E-5</v>
      </c>
      <c r="CO61" s="545">
        <v>9.2775000405494834E-7</v>
      </c>
      <c r="CP61" s="545">
        <v>6.7628217512255881E-7</v>
      </c>
      <c r="CQ61" s="545">
        <v>1.1888935616471765E-7</v>
      </c>
      <c r="CR61" s="545">
        <v>2.2589847675148838E-7</v>
      </c>
      <c r="CS61" s="545">
        <v>1.8033138844047794E-7</v>
      </c>
      <c r="CT61" s="545">
        <v>2.7627235282859519E-7</v>
      </c>
      <c r="CU61" s="545">
        <v>3.1625302304351102E-7</v>
      </c>
      <c r="CV61" s="545">
        <v>2.9192818048128312E-7</v>
      </c>
      <c r="CW61" s="545">
        <v>1.3585151878067005E-7</v>
      </c>
      <c r="CX61" s="545">
        <v>1.613709372489954E-7</v>
      </c>
      <c r="CY61" s="545">
        <v>1.0301519837704613E-7</v>
      </c>
      <c r="CZ61" s="545">
        <v>1.9046069266622293E-6</v>
      </c>
      <c r="DA61" s="545">
        <v>1.6681512167884573E-6</v>
      </c>
      <c r="DB61" s="545">
        <v>1.6336296392043892E-7</v>
      </c>
      <c r="DC61" s="545">
        <v>2.7247834324823374E-7</v>
      </c>
      <c r="DD61" s="545">
        <v>1.2499976976741691E-7</v>
      </c>
      <c r="DE61" s="545">
        <v>3.301433744383877E-7</v>
      </c>
      <c r="DF61" s="545">
        <v>6.8492703432399044E-7</v>
      </c>
      <c r="DG61" s="545">
        <v>1.5475786829148311E-6</v>
      </c>
      <c r="DH61" s="546">
        <v>1.0023163114268623</v>
      </c>
      <c r="DI61" s="236"/>
    </row>
    <row r="62" spans="2:113" x14ac:dyDescent="0.15">
      <c r="B62" s="10" t="s">
        <v>200</v>
      </c>
      <c r="C62" s="544" t="s">
        <v>940</v>
      </c>
      <c r="D62" s="545">
        <v>1.0382389840653105E-4</v>
      </c>
      <c r="E62" s="545">
        <v>4.6251598304899414E-5</v>
      </c>
      <c r="F62" s="545">
        <v>7.2149109588924215E-5</v>
      </c>
      <c r="G62" s="545">
        <v>6.8375391135974434E-5</v>
      </c>
      <c r="H62" s="545">
        <v>6.1932156313115937E-5</v>
      </c>
      <c r="I62" s="545">
        <v>2.5839772740431782E-4</v>
      </c>
      <c r="J62" s="545">
        <v>3.0860413995648041E-4</v>
      </c>
      <c r="K62" s="545">
        <v>3.9023643855414604E-5</v>
      </c>
      <c r="L62" s="545">
        <v>3.1661771024713063E-5</v>
      </c>
      <c r="M62" s="545">
        <v>3.292294854952136E-5</v>
      </c>
      <c r="N62" s="545">
        <v>0</v>
      </c>
      <c r="O62" s="545">
        <v>6.5160090382669237E-5</v>
      </c>
      <c r="P62" s="545">
        <v>5.9579187911873616E-5</v>
      </c>
      <c r="Q62" s="545">
        <v>5.7709360066744771E-5</v>
      </c>
      <c r="R62" s="545">
        <v>4.4150774515541894E-5</v>
      </c>
      <c r="S62" s="545">
        <v>4.6568874327258331E-5</v>
      </c>
      <c r="T62" s="545">
        <v>3.0303530274332983E-5</v>
      </c>
      <c r="U62" s="545">
        <v>4.9443191456816161E-5</v>
      </c>
      <c r="V62" s="545">
        <v>5.6811835031011217E-5</v>
      </c>
      <c r="W62" s="545">
        <v>5.3428365335184452E-5</v>
      </c>
      <c r="X62" s="545">
        <v>0</v>
      </c>
      <c r="Y62" s="545">
        <v>3.2059823624337832E-5</v>
      </c>
      <c r="Z62" s="545">
        <v>2.8748158536532968E-5</v>
      </c>
      <c r="AA62" s="545">
        <v>3.4211530833772224E-5</v>
      </c>
      <c r="AB62" s="545">
        <v>9.1914238593610067E-5</v>
      </c>
      <c r="AC62" s="545">
        <v>4.1775574667590023E-5</v>
      </c>
      <c r="AD62" s="545">
        <v>4.4755073393807178E-6</v>
      </c>
      <c r="AE62" s="545">
        <v>5.0494319438415513E-5</v>
      </c>
      <c r="AF62" s="545">
        <v>3.6514744849842181E-5</v>
      </c>
      <c r="AG62" s="545">
        <v>4.3939362826856193E-5</v>
      </c>
      <c r="AH62" s="545">
        <v>5.9513988685302997E-5</v>
      </c>
      <c r="AI62" s="545">
        <v>6.2690655150929585E-5</v>
      </c>
      <c r="AJ62" s="545">
        <v>8.472801938131275E-5</v>
      </c>
      <c r="AK62" s="545">
        <v>4.6206319616744818E-5</v>
      </c>
      <c r="AL62" s="545">
        <v>1.8869247598092328E-4</v>
      </c>
      <c r="AM62" s="545">
        <v>7.0222306032085245E-5</v>
      </c>
      <c r="AN62" s="545">
        <v>4.9195395682567304E-5</v>
      </c>
      <c r="AO62" s="545">
        <v>4.8157511230790489E-5</v>
      </c>
      <c r="AP62" s="545">
        <v>3.7774436880660413E-5</v>
      </c>
      <c r="AQ62" s="545">
        <v>7.5710889211988634E-5</v>
      </c>
      <c r="AR62" s="545">
        <v>4.5092110997422707E-5</v>
      </c>
      <c r="AS62" s="545">
        <v>5.1172756121685396E-5</v>
      </c>
      <c r="AT62" s="545">
        <v>5.1399025058477625E-5</v>
      </c>
      <c r="AU62" s="545">
        <v>4.496161512802113E-5</v>
      </c>
      <c r="AV62" s="545">
        <v>6.6563699260102275E-5</v>
      </c>
      <c r="AW62" s="545">
        <v>5.4297045752854995E-5</v>
      </c>
      <c r="AX62" s="545">
        <v>3.8343746891108818E-5</v>
      </c>
      <c r="AY62" s="545">
        <v>3.113890803746324E-5</v>
      </c>
      <c r="AZ62" s="545">
        <v>3.6959227571269165E-5</v>
      </c>
      <c r="BA62" s="545">
        <v>2.3396979566480486E-5</v>
      </c>
      <c r="BB62" s="545">
        <v>1.2009855240318226E-5</v>
      </c>
      <c r="BC62" s="545">
        <v>3.5952170135043461E-5</v>
      </c>
      <c r="BD62" s="545">
        <v>1.414445163327848E-5</v>
      </c>
      <c r="BE62" s="545">
        <v>2.5346115562237135E-5</v>
      </c>
      <c r="BF62" s="545">
        <v>0</v>
      </c>
      <c r="BG62" s="545">
        <v>1.867932644679527E-5</v>
      </c>
      <c r="BH62" s="545">
        <v>3.1358235616718322E-5</v>
      </c>
      <c r="BI62" s="545">
        <v>2.2106124311406595E-5</v>
      </c>
      <c r="BJ62" s="545">
        <v>1.0822072757818133</v>
      </c>
      <c r="BK62" s="545">
        <v>1.0320636785425528E-4</v>
      </c>
      <c r="BL62" s="545">
        <v>6.4179788763558222E-5</v>
      </c>
      <c r="BM62" s="545">
        <v>5.277934464806677E-5</v>
      </c>
      <c r="BN62" s="545">
        <v>5.7253869667736367E-5</v>
      </c>
      <c r="BO62" s="545">
        <v>6.3757025924290336E-5</v>
      </c>
      <c r="BP62" s="545">
        <v>4.9573936474619586E-5</v>
      </c>
      <c r="BQ62" s="545">
        <v>1.177043237848683E-4</v>
      </c>
      <c r="BR62" s="545">
        <v>2.9824181345057417E-5</v>
      </c>
      <c r="BS62" s="545">
        <v>9.6210980400501846E-5</v>
      </c>
      <c r="BT62" s="545">
        <v>1.8430663431976674E-4</v>
      </c>
      <c r="BU62" s="545">
        <v>9.1535976015558762E-5</v>
      </c>
      <c r="BV62" s="545">
        <v>6.3421212999496162E-5</v>
      </c>
      <c r="BW62" s="545">
        <v>2.3747026750623921E-5</v>
      </c>
      <c r="BX62" s="545">
        <v>1.8577919492424477E-5</v>
      </c>
      <c r="BY62" s="545">
        <v>5.1705926254004957E-6</v>
      </c>
      <c r="BZ62" s="545">
        <v>3.630849469269661E-4</v>
      </c>
      <c r="CA62" s="545">
        <v>1.9100525246996635E-4</v>
      </c>
      <c r="CB62" s="545">
        <v>1.0486694981999421E-3</v>
      </c>
      <c r="CC62" s="545">
        <v>4.4797160824629933E-4</v>
      </c>
      <c r="CD62" s="545">
        <v>3.4057019311146915E-2</v>
      </c>
      <c r="CE62" s="545">
        <v>6.5981006729222909E-5</v>
      </c>
      <c r="CF62" s="545">
        <v>6.491370286869942E-5</v>
      </c>
      <c r="CG62" s="545">
        <v>7.5456080426343896E-3</v>
      </c>
      <c r="CH62" s="545">
        <v>6.5826014978068799E-4</v>
      </c>
      <c r="CI62" s="545">
        <v>7.2077039995842583E-5</v>
      </c>
      <c r="CJ62" s="545">
        <v>6.6450479125379199E-5</v>
      </c>
      <c r="CK62" s="545">
        <v>6.5506888991808207E-5</v>
      </c>
      <c r="CL62" s="545">
        <v>6.045791943667175E-5</v>
      </c>
      <c r="CM62" s="545">
        <v>2.8877727357396772E-4</v>
      </c>
      <c r="CN62" s="545">
        <v>2.4569935902458502E-3</v>
      </c>
      <c r="CO62" s="545">
        <v>6.6857315151551598E-5</v>
      </c>
      <c r="CP62" s="545">
        <v>1.147391524131555E-4</v>
      </c>
      <c r="CQ62" s="545">
        <v>2.997877746856407E-5</v>
      </c>
      <c r="CR62" s="545">
        <v>5.5022160857460282E-5</v>
      </c>
      <c r="CS62" s="545">
        <v>3.1039595975032568E-5</v>
      </c>
      <c r="CT62" s="545">
        <v>2.6776201824794703E-5</v>
      </c>
      <c r="CU62" s="545">
        <v>2.1257420339873477E-4</v>
      </c>
      <c r="CV62" s="545">
        <v>1.3576525128274969E-4</v>
      </c>
      <c r="CW62" s="545">
        <v>1.0545713682879561E-4</v>
      </c>
      <c r="CX62" s="545">
        <v>1.1118203926423307E-3</v>
      </c>
      <c r="CY62" s="545">
        <v>7.5799806812553342E-5</v>
      </c>
      <c r="CZ62" s="545">
        <v>2.9689735746510896E-4</v>
      </c>
      <c r="DA62" s="545">
        <v>6.0818822817596107E-5</v>
      </c>
      <c r="DB62" s="545">
        <v>5.8165735211642376E-5</v>
      </c>
      <c r="DC62" s="545">
        <v>9.4447628291482479E-5</v>
      </c>
      <c r="DD62" s="545">
        <v>4.0806363008684441E-5</v>
      </c>
      <c r="DE62" s="545">
        <v>1.3457337092044554E-4</v>
      </c>
      <c r="DF62" s="545">
        <v>3.0657084501617463E-5</v>
      </c>
      <c r="DG62" s="545">
        <v>3.5131452732691188E-4</v>
      </c>
      <c r="DH62" s="546">
        <v>1.1368910568031874</v>
      </c>
      <c r="DI62" s="236"/>
    </row>
    <row r="63" spans="2:113" x14ac:dyDescent="0.15">
      <c r="B63" s="358" t="s">
        <v>201</v>
      </c>
      <c r="C63" s="547" t="s">
        <v>941</v>
      </c>
      <c r="D63" s="548">
        <v>4.7743122272894907E-5</v>
      </c>
      <c r="E63" s="548">
        <v>3.3350380993895108E-5</v>
      </c>
      <c r="F63" s="548">
        <v>7.5539071438305869E-5</v>
      </c>
      <c r="G63" s="548">
        <v>1.6423616058611963E-4</v>
      </c>
      <c r="H63" s="548">
        <v>7.6264749005363068E-4</v>
      </c>
      <c r="I63" s="548">
        <v>3.1987344588144394E-4</v>
      </c>
      <c r="J63" s="548">
        <v>1.6698997858132769E-4</v>
      </c>
      <c r="K63" s="548">
        <v>6.0111002720830723E-5</v>
      </c>
      <c r="L63" s="548">
        <v>1.1184037962797588E-4</v>
      </c>
      <c r="M63" s="548">
        <v>2.3229592167761858E-5</v>
      </c>
      <c r="N63" s="548">
        <v>0</v>
      </c>
      <c r="O63" s="548">
        <v>2.3280350919881304E-4</v>
      </c>
      <c r="P63" s="548">
        <v>3.3789826822776567E-3</v>
      </c>
      <c r="Q63" s="548">
        <v>1.3973779347717987E-4</v>
      </c>
      <c r="R63" s="548">
        <v>1.0206928690460056E-3</v>
      </c>
      <c r="S63" s="548">
        <v>8.035675742814817E-5</v>
      </c>
      <c r="T63" s="548">
        <v>5.9115030220270174E-5</v>
      </c>
      <c r="U63" s="548">
        <v>5.4456538719606171E-5</v>
      </c>
      <c r="V63" s="548">
        <v>5.9272521725035127E-5</v>
      </c>
      <c r="W63" s="548">
        <v>5.3805848767875635E-5</v>
      </c>
      <c r="X63" s="548">
        <v>0</v>
      </c>
      <c r="Y63" s="548">
        <v>2.5420441536500341E-4</v>
      </c>
      <c r="Z63" s="548">
        <v>3.6122918535178139E-5</v>
      </c>
      <c r="AA63" s="548">
        <v>1.9662769165387239E-4</v>
      </c>
      <c r="AB63" s="548">
        <v>6.7192152139286713E-5</v>
      </c>
      <c r="AC63" s="548">
        <v>1.5726777775608216E-4</v>
      </c>
      <c r="AD63" s="548">
        <v>4.3377300651266934E-6</v>
      </c>
      <c r="AE63" s="548">
        <v>1.701143112192221E-4</v>
      </c>
      <c r="AF63" s="548">
        <v>5.9481919908279442E-5</v>
      </c>
      <c r="AG63" s="548">
        <v>1.3668562999554556E-4</v>
      </c>
      <c r="AH63" s="548">
        <v>7.6900677401618535E-5</v>
      </c>
      <c r="AI63" s="548">
        <v>3.3667167099408796E-4</v>
      </c>
      <c r="AJ63" s="548">
        <v>7.836629207170058E-5</v>
      </c>
      <c r="AK63" s="548">
        <v>4.1408202534975249E-4</v>
      </c>
      <c r="AL63" s="548">
        <v>1.7309506351761484E-4</v>
      </c>
      <c r="AM63" s="548">
        <v>6.1658004271457467E-5</v>
      </c>
      <c r="AN63" s="548">
        <v>2.4508833350250389E-5</v>
      </c>
      <c r="AO63" s="548">
        <v>5.560766575894889E-4</v>
      </c>
      <c r="AP63" s="548">
        <v>4.4613367912015477E-5</v>
      </c>
      <c r="AQ63" s="548">
        <v>4.0247060055556661E-5</v>
      </c>
      <c r="AR63" s="548">
        <v>4.7513811577976092E-5</v>
      </c>
      <c r="AS63" s="548">
        <v>4.7135192518321402E-5</v>
      </c>
      <c r="AT63" s="548">
        <v>5.6362386415281968E-5</v>
      </c>
      <c r="AU63" s="548">
        <v>5.5134532949490154E-5</v>
      </c>
      <c r="AV63" s="548">
        <v>1.7542473495897509E-4</v>
      </c>
      <c r="AW63" s="548">
        <v>2.4109751350921853E-4</v>
      </c>
      <c r="AX63" s="548">
        <v>7.2562470113019748E-5</v>
      </c>
      <c r="AY63" s="548">
        <v>1.9304236533239215E-4</v>
      </c>
      <c r="AZ63" s="548">
        <v>3.273117748835042E-4</v>
      </c>
      <c r="BA63" s="548">
        <v>5.8597804788026715E-5</v>
      </c>
      <c r="BB63" s="548">
        <v>2.4533160612335469E-4</v>
      </c>
      <c r="BC63" s="548">
        <v>5.8975804954457409E-5</v>
      </c>
      <c r="BD63" s="548">
        <v>1.6142700422068092E-4</v>
      </c>
      <c r="BE63" s="548">
        <v>1.1920806870040129E-4</v>
      </c>
      <c r="BF63" s="548">
        <v>0</v>
      </c>
      <c r="BG63" s="548">
        <v>7.002886733318909E-5</v>
      </c>
      <c r="BH63" s="548">
        <v>9.3506906656037162E-5</v>
      </c>
      <c r="BI63" s="548">
        <v>1.5853933832182969E-4</v>
      </c>
      <c r="BJ63" s="548">
        <v>1.1844162604750741E-4</v>
      </c>
      <c r="BK63" s="548">
        <v>1.0075287549217653</v>
      </c>
      <c r="BL63" s="548">
        <v>5.0660462439330026E-5</v>
      </c>
      <c r="BM63" s="548">
        <v>2.7278507363755672E-4</v>
      </c>
      <c r="BN63" s="548">
        <v>6.6485756934023688E-4</v>
      </c>
      <c r="BO63" s="548">
        <v>5.396809367143432E-4</v>
      </c>
      <c r="BP63" s="548">
        <v>5.2371174763390428E-4</v>
      </c>
      <c r="BQ63" s="548">
        <v>1.0121118658834271E-4</v>
      </c>
      <c r="BR63" s="548">
        <v>6.5248738969494655E-5</v>
      </c>
      <c r="BS63" s="548">
        <v>2.973211945957286E-4</v>
      </c>
      <c r="BT63" s="548">
        <v>3.4823790390795667E-4</v>
      </c>
      <c r="BU63" s="548">
        <v>9.813773055305582E-5</v>
      </c>
      <c r="BV63" s="548">
        <v>1.4763130279099181E-4</v>
      </c>
      <c r="BW63" s="548">
        <v>6.2234483169124353E-5</v>
      </c>
      <c r="BX63" s="548">
        <v>4.6622510762869358E-5</v>
      </c>
      <c r="BY63" s="548">
        <v>1.561750762688222E-5</v>
      </c>
      <c r="BZ63" s="548">
        <v>3.0863889389113578E-4</v>
      </c>
      <c r="CA63" s="548">
        <v>7.8713671914124793E-5</v>
      </c>
      <c r="CB63" s="548">
        <v>2.6216451200006529E-4</v>
      </c>
      <c r="CC63" s="548">
        <v>1.2646223328873217E-4</v>
      </c>
      <c r="CD63" s="548">
        <v>2.6618084171436577E-4</v>
      </c>
      <c r="CE63" s="548">
        <v>4.9685788098636619E-5</v>
      </c>
      <c r="CF63" s="548">
        <v>1.2281600670282746E-4</v>
      </c>
      <c r="CG63" s="548">
        <v>3.3134650522514698E-4</v>
      </c>
      <c r="CH63" s="548">
        <v>9.3022556988608113E-5</v>
      </c>
      <c r="CI63" s="548">
        <v>3.9668485476085559E-4</v>
      </c>
      <c r="CJ63" s="548">
        <v>2.5056156457255733E-4</v>
      </c>
      <c r="CK63" s="548">
        <v>2.0961284072703584E-4</v>
      </c>
      <c r="CL63" s="548">
        <v>2.7583355572386738E-4</v>
      </c>
      <c r="CM63" s="548">
        <v>1.698447345911992E-4</v>
      </c>
      <c r="CN63" s="548">
        <v>3.3622652922473117E-4</v>
      </c>
      <c r="CO63" s="548">
        <v>2.9527620924480331E-4</v>
      </c>
      <c r="CP63" s="548">
        <v>2.3730705940180241E-3</v>
      </c>
      <c r="CQ63" s="548">
        <v>9.8978034439589906E-5</v>
      </c>
      <c r="CR63" s="548">
        <v>2.1432239468268638E-4</v>
      </c>
      <c r="CS63" s="548">
        <v>5.3496179642211481E-4</v>
      </c>
      <c r="CT63" s="548">
        <v>3.5670216978452918E-4</v>
      </c>
      <c r="CU63" s="548">
        <v>1.2216337312167815E-3</v>
      </c>
      <c r="CV63" s="548">
        <v>1.3708647130168592E-3</v>
      </c>
      <c r="CW63" s="548">
        <v>3.7733591662388716E-4</v>
      </c>
      <c r="CX63" s="548">
        <v>1.1719319475902213E-4</v>
      </c>
      <c r="CY63" s="548">
        <v>3.8627272204241962E-4</v>
      </c>
      <c r="CZ63" s="548">
        <v>4.5631792226057648E-4</v>
      </c>
      <c r="DA63" s="548">
        <v>3.1687742096194138E-4</v>
      </c>
      <c r="DB63" s="548">
        <v>6.9287176665474974E-4</v>
      </c>
      <c r="DC63" s="548">
        <v>7.9520729339342829E-4</v>
      </c>
      <c r="DD63" s="548">
        <v>8.1437260331954818E-5</v>
      </c>
      <c r="DE63" s="548">
        <v>1.0862076603258856E-3</v>
      </c>
      <c r="DF63" s="548">
        <v>1.7321556701981721E-2</v>
      </c>
      <c r="DG63" s="548">
        <v>1.0947159832998327E-4</v>
      </c>
      <c r="DH63" s="549">
        <v>1.0542797476441497</v>
      </c>
      <c r="DI63" s="236"/>
    </row>
    <row r="64" spans="2:113" x14ac:dyDescent="0.15">
      <c r="B64" s="10" t="s">
        <v>202</v>
      </c>
      <c r="C64" s="544" t="s">
        <v>942</v>
      </c>
      <c r="D64" s="545">
        <v>5.9965435338364648E-4</v>
      </c>
      <c r="E64" s="545">
        <v>6.8418522894914146E-4</v>
      </c>
      <c r="F64" s="545">
        <v>4.513747440948903E-4</v>
      </c>
      <c r="G64" s="545">
        <v>9.1954874535566029E-5</v>
      </c>
      <c r="H64" s="545">
        <v>2.5069404270256532E-4</v>
      </c>
      <c r="I64" s="545">
        <v>5.5005437236410853E-4</v>
      </c>
      <c r="J64" s="545">
        <v>1.3706124414453356E-4</v>
      </c>
      <c r="K64" s="545">
        <v>2.6876068186395299E-4</v>
      </c>
      <c r="L64" s="545">
        <v>2.6320412443179122E-4</v>
      </c>
      <c r="M64" s="545">
        <v>4.3479219211507878E-3</v>
      </c>
      <c r="N64" s="545">
        <v>0</v>
      </c>
      <c r="O64" s="545">
        <v>9.7131015793608941E-4</v>
      </c>
      <c r="P64" s="545">
        <v>1.7549575172242011E-4</v>
      </c>
      <c r="Q64" s="545">
        <v>1.0229767291867222E-2</v>
      </c>
      <c r="R64" s="545">
        <v>3.3234793908914795E-4</v>
      </c>
      <c r="S64" s="545">
        <v>9.3911489203305585E-3</v>
      </c>
      <c r="T64" s="545">
        <v>1.2977275472136277E-3</v>
      </c>
      <c r="U64" s="545">
        <v>4.7225056616342621E-4</v>
      </c>
      <c r="V64" s="545">
        <v>3.4266941756610908E-2</v>
      </c>
      <c r="W64" s="545">
        <v>7.2660435990939722E-3</v>
      </c>
      <c r="X64" s="545">
        <v>0</v>
      </c>
      <c r="Y64" s="545">
        <v>4.29886505935409E-3</v>
      </c>
      <c r="Z64" s="545">
        <v>5.3679839150831644E-4</v>
      </c>
      <c r="AA64" s="545">
        <v>3.3119506223125055E-3</v>
      </c>
      <c r="AB64" s="545">
        <v>5.8496955470707971E-4</v>
      </c>
      <c r="AC64" s="545">
        <v>7.687733102914999E-4</v>
      </c>
      <c r="AD64" s="545">
        <v>3.0829010081847384E-5</v>
      </c>
      <c r="AE64" s="545">
        <v>2.6615402676198949E-4</v>
      </c>
      <c r="AF64" s="545">
        <v>6.1339105015029297E-3</v>
      </c>
      <c r="AG64" s="545">
        <v>7.3090682374716675E-4</v>
      </c>
      <c r="AH64" s="545">
        <v>6.8384671129904917E-4</v>
      </c>
      <c r="AI64" s="545">
        <v>1.5207449107277012E-2</v>
      </c>
      <c r="AJ64" s="545">
        <v>1.7820162103177478E-3</v>
      </c>
      <c r="AK64" s="545">
        <v>8.7470853538031395E-3</v>
      </c>
      <c r="AL64" s="545">
        <v>4.1604592407195538E-4</v>
      </c>
      <c r="AM64" s="545">
        <v>5.8576592717426495E-3</v>
      </c>
      <c r="AN64" s="545">
        <v>2.2859591591188988E-3</v>
      </c>
      <c r="AO64" s="545">
        <v>8.6632562791671159E-3</v>
      </c>
      <c r="AP64" s="545">
        <v>1.0715119081442595E-3</v>
      </c>
      <c r="AQ64" s="545">
        <v>5.7397006066976203E-2</v>
      </c>
      <c r="AR64" s="545">
        <v>8.5072514659285753E-2</v>
      </c>
      <c r="AS64" s="545">
        <v>4.6058821414700623E-4</v>
      </c>
      <c r="AT64" s="545">
        <v>1.4893252028737865E-3</v>
      </c>
      <c r="AU64" s="545">
        <v>4.7144407646263826E-4</v>
      </c>
      <c r="AV64" s="545">
        <v>6.2153939684712542E-4</v>
      </c>
      <c r="AW64" s="545">
        <v>8.9540105009485349E-4</v>
      </c>
      <c r="AX64" s="545">
        <v>7.0779036038045684E-4</v>
      </c>
      <c r="AY64" s="545">
        <v>1.0739903834400472E-3</v>
      </c>
      <c r="AZ64" s="545">
        <v>7.607786144497421E-4</v>
      </c>
      <c r="BA64" s="545">
        <v>5.7238722386606126E-4</v>
      </c>
      <c r="BB64" s="545">
        <v>9.6570960111601203E-5</v>
      </c>
      <c r="BC64" s="545">
        <v>1.5352620392530493E-3</v>
      </c>
      <c r="BD64" s="545">
        <v>3.5420894598782964E-4</v>
      </c>
      <c r="BE64" s="545">
        <v>1.7571105596836831E-4</v>
      </c>
      <c r="BF64" s="545">
        <v>0</v>
      </c>
      <c r="BG64" s="545">
        <v>2.1747768018877826E-4</v>
      </c>
      <c r="BH64" s="545">
        <v>9.7631902131900083E-4</v>
      </c>
      <c r="BI64" s="545">
        <v>5.2723452074626242E-4</v>
      </c>
      <c r="BJ64" s="545">
        <v>5.0859030324323408E-4</v>
      </c>
      <c r="BK64" s="545">
        <v>7.9728748733695989E-4</v>
      </c>
      <c r="BL64" s="545">
        <v>1.0001311581560337</v>
      </c>
      <c r="BM64" s="545">
        <v>2.2850368605391302E-4</v>
      </c>
      <c r="BN64" s="545">
        <v>2.0943748974142879E-4</v>
      </c>
      <c r="BO64" s="545">
        <v>1.5512227391662218E-4</v>
      </c>
      <c r="BP64" s="545">
        <v>2.5536731133624259E-4</v>
      </c>
      <c r="BQ64" s="545">
        <v>8.8541601451119709E-3</v>
      </c>
      <c r="BR64" s="545">
        <v>3.5168534735844589E-3</v>
      </c>
      <c r="BS64" s="545">
        <v>5.642385668495996E-4</v>
      </c>
      <c r="BT64" s="545">
        <v>4.5122633733782005E-4</v>
      </c>
      <c r="BU64" s="545">
        <v>7.8648120073183015E-5</v>
      </c>
      <c r="BV64" s="545">
        <v>6.9836184541075821E-5</v>
      </c>
      <c r="BW64" s="545">
        <v>1.033057973988845E-4</v>
      </c>
      <c r="BX64" s="545">
        <v>5.4285252171352884E-5</v>
      </c>
      <c r="BY64" s="545">
        <v>7.4827348836322779E-6</v>
      </c>
      <c r="BZ64" s="545">
        <v>6.02217898177629E-4</v>
      </c>
      <c r="CA64" s="545">
        <v>2.6841175573796714E-4</v>
      </c>
      <c r="CB64" s="545">
        <v>7.2534976756912027E-5</v>
      </c>
      <c r="CC64" s="545">
        <v>3.393716389567566E-5</v>
      </c>
      <c r="CD64" s="545">
        <v>1.2542055848537354E-4</v>
      </c>
      <c r="CE64" s="545">
        <v>1.7735254561516129E-5</v>
      </c>
      <c r="CF64" s="545">
        <v>3.6595096906688032E-4</v>
      </c>
      <c r="CG64" s="545">
        <v>1.786677681011469E-4</v>
      </c>
      <c r="CH64" s="545">
        <v>6.781854820487278E-5</v>
      </c>
      <c r="CI64" s="545">
        <v>1.1865468937670632E-4</v>
      </c>
      <c r="CJ64" s="545">
        <v>6.8198005120200731E-5</v>
      </c>
      <c r="CK64" s="545">
        <v>3.9679046760247263E-5</v>
      </c>
      <c r="CL64" s="545">
        <v>6.9251927232374667E-5</v>
      </c>
      <c r="CM64" s="545">
        <v>5.1659116403780867E-4</v>
      </c>
      <c r="CN64" s="545">
        <v>1.2312322661135205E-4</v>
      </c>
      <c r="CO64" s="545">
        <v>1.3004181208935048E-4</v>
      </c>
      <c r="CP64" s="545">
        <v>2.0890211848069331E-4</v>
      </c>
      <c r="CQ64" s="545">
        <v>8.1447282180852491E-5</v>
      </c>
      <c r="CR64" s="545">
        <v>2.5271418483713992E-4</v>
      </c>
      <c r="CS64" s="545">
        <v>1.3230308652414515E-4</v>
      </c>
      <c r="CT64" s="545">
        <v>1.1237909934753201E-4</v>
      </c>
      <c r="CU64" s="545">
        <v>1.0647874863483318E-4</v>
      </c>
      <c r="CV64" s="545">
        <v>4.8944828226433038E-5</v>
      </c>
      <c r="CW64" s="545">
        <v>1.0275455459651476E-4</v>
      </c>
      <c r="CX64" s="545">
        <v>7.4297094539220579E-5</v>
      </c>
      <c r="CY64" s="545">
        <v>6.7146299190214078E-5</v>
      </c>
      <c r="CZ64" s="545">
        <v>3.7924060682706384E-4</v>
      </c>
      <c r="DA64" s="545">
        <v>2.7017747107074271E-4</v>
      </c>
      <c r="DB64" s="545">
        <v>1.8897034135816233E-4</v>
      </c>
      <c r="DC64" s="545">
        <v>2.1335473386526301E-4</v>
      </c>
      <c r="DD64" s="545">
        <v>7.90154461315806E-5</v>
      </c>
      <c r="DE64" s="545">
        <v>1.4931250394341971E-4</v>
      </c>
      <c r="DF64" s="545">
        <v>6.6983526362114675E-4</v>
      </c>
      <c r="DG64" s="545">
        <v>8.9886054115070755E-5</v>
      </c>
      <c r="DH64" s="546">
        <v>1.3088423336165766</v>
      </c>
      <c r="DI64" s="236"/>
    </row>
    <row r="65" spans="2:113" x14ac:dyDescent="0.15">
      <c r="B65" s="10" t="s">
        <v>203</v>
      </c>
      <c r="C65" s="544" t="s">
        <v>943</v>
      </c>
      <c r="D65" s="545">
        <v>0</v>
      </c>
      <c r="E65" s="545">
        <v>0</v>
      </c>
      <c r="F65" s="545">
        <v>0</v>
      </c>
      <c r="G65" s="545">
        <v>0</v>
      </c>
      <c r="H65" s="545">
        <v>0</v>
      </c>
      <c r="I65" s="545">
        <v>0</v>
      </c>
      <c r="J65" s="545">
        <v>0</v>
      </c>
      <c r="K65" s="545">
        <v>0</v>
      </c>
      <c r="L65" s="545">
        <v>0</v>
      </c>
      <c r="M65" s="545">
        <v>0</v>
      </c>
      <c r="N65" s="545">
        <v>0</v>
      </c>
      <c r="O65" s="545">
        <v>0</v>
      </c>
      <c r="P65" s="545">
        <v>0</v>
      </c>
      <c r="Q65" s="545">
        <v>0</v>
      </c>
      <c r="R65" s="545">
        <v>0</v>
      </c>
      <c r="S65" s="545">
        <v>0</v>
      </c>
      <c r="T65" s="545">
        <v>0</v>
      </c>
      <c r="U65" s="545">
        <v>0</v>
      </c>
      <c r="V65" s="545">
        <v>0</v>
      </c>
      <c r="W65" s="545">
        <v>0</v>
      </c>
      <c r="X65" s="545">
        <v>0</v>
      </c>
      <c r="Y65" s="545">
        <v>0</v>
      </c>
      <c r="Z65" s="545">
        <v>0</v>
      </c>
      <c r="AA65" s="545">
        <v>0</v>
      </c>
      <c r="AB65" s="545">
        <v>0</v>
      </c>
      <c r="AC65" s="545">
        <v>0</v>
      </c>
      <c r="AD65" s="545">
        <v>0</v>
      </c>
      <c r="AE65" s="545">
        <v>0</v>
      </c>
      <c r="AF65" s="545">
        <v>0</v>
      </c>
      <c r="AG65" s="545">
        <v>0</v>
      </c>
      <c r="AH65" s="545">
        <v>0</v>
      </c>
      <c r="AI65" s="545">
        <v>0</v>
      </c>
      <c r="AJ65" s="545">
        <v>0</v>
      </c>
      <c r="AK65" s="545">
        <v>0</v>
      </c>
      <c r="AL65" s="545">
        <v>0</v>
      </c>
      <c r="AM65" s="545">
        <v>0</v>
      </c>
      <c r="AN65" s="545">
        <v>0</v>
      </c>
      <c r="AO65" s="545">
        <v>0</v>
      </c>
      <c r="AP65" s="545">
        <v>0</v>
      </c>
      <c r="AQ65" s="545">
        <v>0</v>
      </c>
      <c r="AR65" s="545">
        <v>0</v>
      </c>
      <c r="AS65" s="545">
        <v>0</v>
      </c>
      <c r="AT65" s="545">
        <v>0</v>
      </c>
      <c r="AU65" s="545">
        <v>0</v>
      </c>
      <c r="AV65" s="545">
        <v>0</v>
      </c>
      <c r="AW65" s="545">
        <v>0</v>
      </c>
      <c r="AX65" s="545">
        <v>0</v>
      </c>
      <c r="AY65" s="545">
        <v>0</v>
      </c>
      <c r="AZ65" s="545">
        <v>0</v>
      </c>
      <c r="BA65" s="545">
        <v>0</v>
      </c>
      <c r="BB65" s="545">
        <v>0</v>
      </c>
      <c r="BC65" s="545">
        <v>0</v>
      </c>
      <c r="BD65" s="545">
        <v>0</v>
      </c>
      <c r="BE65" s="545">
        <v>0</v>
      </c>
      <c r="BF65" s="545">
        <v>0</v>
      </c>
      <c r="BG65" s="545">
        <v>0</v>
      </c>
      <c r="BH65" s="545">
        <v>0</v>
      </c>
      <c r="BI65" s="545">
        <v>0</v>
      </c>
      <c r="BJ65" s="545">
        <v>0</v>
      </c>
      <c r="BK65" s="545">
        <v>0</v>
      </c>
      <c r="BL65" s="545">
        <v>0</v>
      </c>
      <c r="BM65" s="545">
        <v>1</v>
      </c>
      <c r="BN65" s="545">
        <v>0</v>
      </c>
      <c r="BO65" s="545">
        <v>0</v>
      </c>
      <c r="BP65" s="545">
        <v>0</v>
      </c>
      <c r="BQ65" s="545">
        <v>0</v>
      </c>
      <c r="BR65" s="545">
        <v>0</v>
      </c>
      <c r="BS65" s="545">
        <v>0</v>
      </c>
      <c r="BT65" s="545">
        <v>0</v>
      </c>
      <c r="BU65" s="545">
        <v>0</v>
      </c>
      <c r="BV65" s="545">
        <v>0</v>
      </c>
      <c r="BW65" s="545">
        <v>0</v>
      </c>
      <c r="BX65" s="545">
        <v>0</v>
      </c>
      <c r="BY65" s="545">
        <v>0</v>
      </c>
      <c r="BZ65" s="545">
        <v>0</v>
      </c>
      <c r="CA65" s="545">
        <v>0</v>
      </c>
      <c r="CB65" s="545">
        <v>0</v>
      </c>
      <c r="CC65" s="545">
        <v>0</v>
      </c>
      <c r="CD65" s="545">
        <v>0</v>
      </c>
      <c r="CE65" s="545">
        <v>0</v>
      </c>
      <c r="CF65" s="545">
        <v>0</v>
      </c>
      <c r="CG65" s="545">
        <v>0</v>
      </c>
      <c r="CH65" s="545">
        <v>0</v>
      </c>
      <c r="CI65" s="545">
        <v>0</v>
      </c>
      <c r="CJ65" s="545">
        <v>0</v>
      </c>
      <c r="CK65" s="545">
        <v>0</v>
      </c>
      <c r="CL65" s="545">
        <v>0</v>
      </c>
      <c r="CM65" s="545">
        <v>0</v>
      </c>
      <c r="CN65" s="545">
        <v>0</v>
      </c>
      <c r="CO65" s="545">
        <v>0</v>
      </c>
      <c r="CP65" s="545">
        <v>0</v>
      </c>
      <c r="CQ65" s="545">
        <v>0</v>
      </c>
      <c r="CR65" s="545">
        <v>0</v>
      </c>
      <c r="CS65" s="545">
        <v>0</v>
      </c>
      <c r="CT65" s="545">
        <v>0</v>
      </c>
      <c r="CU65" s="545">
        <v>0</v>
      </c>
      <c r="CV65" s="545">
        <v>0</v>
      </c>
      <c r="CW65" s="545">
        <v>0</v>
      </c>
      <c r="CX65" s="545">
        <v>0</v>
      </c>
      <c r="CY65" s="545">
        <v>0</v>
      </c>
      <c r="CZ65" s="545">
        <v>0</v>
      </c>
      <c r="DA65" s="545">
        <v>0</v>
      </c>
      <c r="DB65" s="545">
        <v>0</v>
      </c>
      <c r="DC65" s="545">
        <v>0</v>
      </c>
      <c r="DD65" s="545">
        <v>0</v>
      </c>
      <c r="DE65" s="545">
        <v>0</v>
      </c>
      <c r="DF65" s="545">
        <v>0</v>
      </c>
      <c r="DG65" s="545">
        <v>0</v>
      </c>
      <c r="DH65" s="546">
        <v>1</v>
      </c>
      <c r="DI65" s="236"/>
    </row>
    <row r="66" spans="2:113" x14ac:dyDescent="0.15">
      <c r="B66" s="10" t="s">
        <v>204</v>
      </c>
      <c r="C66" s="544" t="s">
        <v>944</v>
      </c>
      <c r="D66" s="545">
        <v>5.6128408315548823E-3</v>
      </c>
      <c r="E66" s="545">
        <v>4.1422102760029465E-3</v>
      </c>
      <c r="F66" s="545">
        <v>7.3687066834815258E-3</v>
      </c>
      <c r="G66" s="545">
        <v>1.4101848573485369E-3</v>
      </c>
      <c r="H66" s="545">
        <v>1.5632359844874278E-3</v>
      </c>
      <c r="I66" s="545">
        <v>5.6109512576289827E-3</v>
      </c>
      <c r="J66" s="545">
        <v>7.0496922298928875E-3</v>
      </c>
      <c r="K66" s="545">
        <v>2.2989144466598866E-3</v>
      </c>
      <c r="L66" s="545">
        <v>1.40939621611793E-3</v>
      </c>
      <c r="M66" s="545">
        <v>1.8627217548067602E-3</v>
      </c>
      <c r="N66" s="545">
        <v>0</v>
      </c>
      <c r="O66" s="545">
        <v>5.9957345381382336E-3</v>
      </c>
      <c r="P66" s="545">
        <v>3.0801444679043216E-3</v>
      </c>
      <c r="Q66" s="545">
        <v>1.7172626509264369E-3</v>
      </c>
      <c r="R66" s="545">
        <v>3.0753209136511112E-3</v>
      </c>
      <c r="S66" s="545">
        <v>1.1344062298327347E-2</v>
      </c>
      <c r="T66" s="545">
        <v>5.4815814156187054E-3</v>
      </c>
      <c r="U66" s="545">
        <v>2.7492896686239026E-3</v>
      </c>
      <c r="V66" s="545">
        <v>4.1592895508896482E-3</v>
      </c>
      <c r="W66" s="545">
        <v>4.8271693652179844E-3</v>
      </c>
      <c r="X66" s="545">
        <v>0</v>
      </c>
      <c r="Y66" s="545">
        <v>6.452875116914252E-3</v>
      </c>
      <c r="Z66" s="545">
        <v>7.6314314106406276E-3</v>
      </c>
      <c r="AA66" s="545">
        <v>1.0288563561961337E-2</v>
      </c>
      <c r="AB66" s="545">
        <v>2.7384129271901133E-3</v>
      </c>
      <c r="AC66" s="545">
        <v>3.2529697453341291E-3</v>
      </c>
      <c r="AD66" s="545">
        <v>3.2395911553652839E-4</v>
      </c>
      <c r="AE66" s="545">
        <v>6.2492447953070504E-3</v>
      </c>
      <c r="AF66" s="545">
        <v>5.0411301662361095E-3</v>
      </c>
      <c r="AG66" s="545">
        <v>4.0575889692103543E-3</v>
      </c>
      <c r="AH66" s="545">
        <v>4.3906974811862452E-3</v>
      </c>
      <c r="AI66" s="545">
        <v>6.6171761839006272E-3</v>
      </c>
      <c r="AJ66" s="545">
        <v>5.875709859877393E-3</v>
      </c>
      <c r="AK66" s="545">
        <v>6.3163334812872795E-3</v>
      </c>
      <c r="AL66" s="545">
        <v>7.8753963013417534E-3</v>
      </c>
      <c r="AM66" s="545">
        <v>2.1087784355549168E-2</v>
      </c>
      <c r="AN66" s="545">
        <v>3.7597702211956342E-3</v>
      </c>
      <c r="AO66" s="545">
        <v>7.7412809182239653E-3</v>
      </c>
      <c r="AP66" s="545">
        <v>4.2553439422783751E-3</v>
      </c>
      <c r="AQ66" s="545">
        <v>9.5260884963014811E-3</v>
      </c>
      <c r="AR66" s="545">
        <v>5.5903690526735448E-3</v>
      </c>
      <c r="AS66" s="545">
        <v>5.335024860655806E-3</v>
      </c>
      <c r="AT66" s="545">
        <v>4.4621379427891832E-3</v>
      </c>
      <c r="AU66" s="545">
        <v>2.9645929315956373E-3</v>
      </c>
      <c r="AV66" s="545">
        <v>2.3550449148981465E-3</v>
      </c>
      <c r="AW66" s="545">
        <v>2.6427380176923219E-3</v>
      </c>
      <c r="AX66" s="545">
        <v>2.4315008409750492E-3</v>
      </c>
      <c r="AY66" s="545">
        <v>5.319733594579934E-3</v>
      </c>
      <c r="AZ66" s="545">
        <v>2.6998526864196099E-3</v>
      </c>
      <c r="BA66" s="545">
        <v>2.3616665487286633E-3</v>
      </c>
      <c r="BB66" s="545">
        <v>1.5574065712450245E-3</v>
      </c>
      <c r="BC66" s="545">
        <v>3.2481089473926248E-3</v>
      </c>
      <c r="BD66" s="545">
        <v>6.0226474071149239E-4</v>
      </c>
      <c r="BE66" s="545">
        <v>2.1090190315806541E-3</v>
      </c>
      <c r="BF66" s="545">
        <v>0</v>
      </c>
      <c r="BG66" s="545">
        <v>1.5284117106563971E-3</v>
      </c>
      <c r="BH66" s="545">
        <v>1.4606996620559734E-3</v>
      </c>
      <c r="BI66" s="545">
        <v>4.3669811564050502E-3</v>
      </c>
      <c r="BJ66" s="545">
        <v>2.6370694793169899E-3</v>
      </c>
      <c r="BK66" s="545">
        <v>4.0532059222235847E-3</v>
      </c>
      <c r="BL66" s="545">
        <v>1.0755792819800714E-3</v>
      </c>
      <c r="BM66" s="545">
        <v>1.8798428869422081E-3</v>
      </c>
      <c r="BN66" s="545">
        <v>1.0024284747640364</v>
      </c>
      <c r="BO66" s="545">
        <v>1.8500206431394405E-3</v>
      </c>
      <c r="BP66" s="545">
        <v>1.3786887406039303E-3</v>
      </c>
      <c r="BQ66" s="545">
        <v>1.2853339760493944E-2</v>
      </c>
      <c r="BR66" s="545">
        <v>4.1455480321768295E-2</v>
      </c>
      <c r="BS66" s="545">
        <v>3.7358681122247488E-2</v>
      </c>
      <c r="BT66" s="545">
        <v>4.5699934828046422E-3</v>
      </c>
      <c r="BU66" s="545">
        <v>4.1978111307372076E-3</v>
      </c>
      <c r="BV66" s="545">
        <v>3.8830404766003802E-3</v>
      </c>
      <c r="BW66" s="545">
        <v>4.9869466434400217E-3</v>
      </c>
      <c r="BX66" s="545">
        <v>1.2771185840791578E-2</v>
      </c>
      <c r="BY66" s="545">
        <v>1.2171999302338832E-2</v>
      </c>
      <c r="BZ66" s="545">
        <v>2.0777354628026136E-2</v>
      </c>
      <c r="CA66" s="545">
        <v>1.2990327279526952E-3</v>
      </c>
      <c r="CB66" s="545">
        <v>1.7827091292033415E-2</v>
      </c>
      <c r="CC66" s="545">
        <v>4.2802478125533155E-3</v>
      </c>
      <c r="CD66" s="545">
        <v>1.0658295522387914E-2</v>
      </c>
      <c r="CE66" s="545">
        <v>1.0183571780659291E-3</v>
      </c>
      <c r="CF66" s="545">
        <v>1.0494617044427588E-2</v>
      </c>
      <c r="CG66" s="545">
        <v>1.9275991343828767E-2</v>
      </c>
      <c r="CH66" s="545">
        <v>2.1530195381137883E-3</v>
      </c>
      <c r="CI66" s="545">
        <v>6.709460464217166E-3</v>
      </c>
      <c r="CJ66" s="545">
        <v>1.3905939170617691E-2</v>
      </c>
      <c r="CK66" s="545">
        <v>1.4551150165950904E-3</v>
      </c>
      <c r="CL66" s="545">
        <v>6.7628965387996664E-3</v>
      </c>
      <c r="CM66" s="545">
        <v>3.0272028191683981E-3</v>
      </c>
      <c r="CN66" s="545">
        <v>7.6997362480374972E-3</v>
      </c>
      <c r="CO66" s="545">
        <v>8.2574134982465984E-3</v>
      </c>
      <c r="CP66" s="545">
        <v>4.8465183607707416E-3</v>
      </c>
      <c r="CQ66" s="545">
        <v>2.6678396090386372E-3</v>
      </c>
      <c r="CR66" s="545">
        <v>3.7860443812471481E-3</v>
      </c>
      <c r="CS66" s="545">
        <v>5.024589044660294E-3</v>
      </c>
      <c r="CT66" s="545">
        <v>2.8265462787786682E-3</v>
      </c>
      <c r="CU66" s="545">
        <v>3.1929585704128212E-3</v>
      </c>
      <c r="CV66" s="545">
        <v>3.015602079710081E-3</v>
      </c>
      <c r="CW66" s="545">
        <v>6.6904238575229901E-3</v>
      </c>
      <c r="CX66" s="545">
        <v>8.9778099618820499E-4</v>
      </c>
      <c r="CY66" s="545">
        <v>1.5994920520683799E-3</v>
      </c>
      <c r="CZ66" s="545">
        <v>5.7494731523838197E-3</v>
      </c>
      <c r="DA66" s="545">
        <v>2.9378359708009932E-3</v>
      </c>
      <c r="DB66" s="545">
        <v>4.0295876372713219E-3</v>
      </c>
      <c r="DC66" s="545">
        <v>5.9037482020946634E-3</v>
      </c>
      <c r="DD66" s="545">
        <v>1.3739633405364187E-3</v>
      </c>
      <c r="DE66" s="545">
        <v>4.3499886435620283E-3</v>
      </c>
      <c r="DF66" s="545">
        <v>1.8282828672996599E-3</v>
      </c>
      <c r="DG66" s="545">
        <v>1.5777370053882754E-3</v>
      </c>
      <c r="DH66" s="546">
        <v>1.6027275623600794</v>
      </c>
      <c r="DI66" s="236"/>
    </row>
    <row r="67" spans="2:113" x14ac:dyDescent="0.15">
      <c r="B67" s="10" t="s">
        <v>205</v>
      </c>
      <c r="C67" s="544" t="s">
        <v>945</v>
      </c>
      <c r="D67" s="545">
        <v>0</v>
      </c>
      <c r="E67" s="545">
        <v>0</v>
      </c>
      <c r="F67" s="545">
        <v>0</v>
      </c>
      <c r="G67" s="545">
        <v>0</v>
      </c>
      <c r="H67" s="545">
        <v>0</v>
      </c>
      <c r="I67" s="545">
        <v>0</v>
      </c>
      <c r="J67" s="545">
        <v>0</v>
      </c>
      <c r="K67" s="545">
        <v>0</v>
      </c>
      <c r="L67" s="545">
        <v>0</v>
      </c>
      <c r="M67" s="545">
        <v>0</v>
      </c>
      <c r="N67" s="545">
        <v>0</v>
      </c>
      <c r="O67" s="545">
        <v>0</v>
      </c>
      <c r="P67" s="545">
        <v>0</v>
      </c>
      <c r="Q67" s="545">
        <v>0</v>
      </c>
      <c r="R67" s="545">
        <v>0</v>
      </c>
      <c r="S67" s="545">
        <v>0</v>
      </c>
      <c r="T67" s="545">
        <v>0</v>
      </c>
      <c r="U67" s="545">
        <v>0</v>
      </c>
      <c r="V67" s="545">
        <v>0</v>
      </c>
      <c r="W67" s="545">
        <v>0</v>
      </c>
      <c r="X67" s="545">
        <v>0</v>
      </c>
      <c r="Y67" s="545">
        <v>0</v>
      </c>
      <c r="Z67" s="545">
        <v>0</v>
      </c>
      <c r="AA67" s="545">
        <v>0</v>
      </c>
      <c r="AB67" s="545">
        <v>0</v>
      </c>
      <c r="AC67" s="545">
        <v>0</v>
      </c>
      <c r="AD67" s="545">
        <v>0</v>
      </c>
      <c r="AE67" s="545">
        <v>0</v>
      </c>
      <c r="AF67" s="545">
        <v>0</v>
      </c>
      <c r="AG67" s="545">
        <v>0</v>
      </c>
      <c r="AH67" s="545">
        <v>0</v>
      </c>
      <c r="AI67" s="545">
        <v>0</v>
      </c>
      <c r="AJ67" s="545">
        <v>0</v>
      </c>
      <c r="AK67" s="545">
        <v>0</v>
      </c>
      <c r="AL67" s="545">
        <v>0</v>
      </c>
      <c r="AM67" s="545">
        <v>0</v>
      </c>
      <c r="AN67" s="545">
        <v>0</v>
      </c>
      <c r="AO67" s="545">
        <v>0</v>
      </c>
      <c r="AP67" s="545">
        <v>0</v>
      </c>
      <c r="AQ67" s="545">
        <v>0</v>
      </c>
      <c r="AR67" s="545">
        <v>0</v>
      </c>
      <c r="AS67" s="545">
        <v>0</v>
      </c>
      <c r="AT67" s="545">
        <v>0</v>
      </c>
      <c r="AU67" s="545">
        <v>0</v>
      </c>
      <c r="AV67" s="545">
        <v>0</v>
      </c>
      <c r="AW67" s="545">
        <v>0</v>
      </c>
      <c r="AX67" s="545">
        <v>0</v>
      </c>
      <c r="AY67" s="545">
        <v>0</v>
      </c>
      <c r="AZ67" s="545">
        <v>0</v>
      </c>
      <c r="BA67" s="545">
        <v>0</v>
      </c>
      <c r="BB67" s="545">
        <v>0</v>
      </c>
      <c r="BC67" s="545">
        <v>0</v>
      </c>
      <c r="BD67" s="545">
        <v>0</v>
      </c>
      <c r="BE67" s="545">
        <v>0</v>
      </c>
      <c r="BF67" s="545">
        <v>0</v>
      </c>
      <c r="BG67" s="545">
        <v>0</v>
      </c>
      <c r="BH67" s="545">
        <v>0</v>
      </c>
      <c r="BI67" s="545">
        <v>0</v>
      </c>
      <c r="BJ67" s="545">
        <v>0</v>
      </c>
      <c r="BK67" s="545">
        <v>0</v>
      </c>
      <c r="BL67" s="545">
        <v>0</v>
      </c>
      <c r="BM67" s="545">
        <v>0</v>
      </c>
      <c r="BN67" s="545">
        <v>0</v>
      </c>
      <c r="BO67" s="545">
        <v>1</v>
      </c>
      <c r="BP67" s="545">
        <v>0</v>
      </c>
      <c r="BQ67" s="545">
        <v>0</v>
      </c>
      <c r="BR67" s="545">
        <v>0</v>
      </c>
      <c r="BS67" s="545">
        <v>0</v>
      </c>
      <c r="BT67" s="545">
        <v>0</v>
      </c>
      <c r="BU67" s="545">
        <v>0</v>
      </c>
      <c r="BV67" s="545">
        <v>0</v>
      </c>
      <c r="BW67" s="545">
        <v>0</v>
      </c>
      <c r="BX67" s="545">
        <v>0</v>
      </c>
      <c r="BY67" s="545">
        <v>0</v>
      </c>
      <c r="BZ67" s="545">
        <v>0</v>
      </c>
      <c r="CA67" s="545">
        <v>0</v>
      </c>
      <c r="CB67" s="545">
        <v>0</v>
      </c>
      <c r="CC67" s="545">
        <v>0</v>
      </c>
      <c r="CD67" s="545">
        <v>0</v>
      </c>
      <c r="CE67" s="545">
        <v>0</v>
      </c>
      <c r="CF67" s="545">
        <v>0</v>
      </c>
      <c r="CG67" s="545">
        <v>0</v>
      </c>
      <c r="CH67" s="545">
        <v>0</v>
      </c>
      <c r="CI67" s="545">
        <v>0</v>
      </c>
      <c r="CJ67" s="545">
        <v>0</v>
      </c>
      <c r="CK67" s="545">
        <v>0</v>
      </c>
      <c r="CL67" s="545">
        <v>0</v>
      </c>
      <c r="CM67" s="545">
        <v>0</v>
      </c>
      <c r="CN67" s="545">
        <v>0</v>
      </c>
      <c r="CO67" s="545">
        <v>0</v>
      </c>
      <c r="CP67" s="545">
        <v>0</v>
      </c>
      <c r="CQ67" s="545">
        <v>0</v>
      </c>
      <c r="CR67" s="545">
        <v>0</v>
      </c>
      <c r="CS67" s="545">
        <v>0</v>
      </c>
      <c r="CT67" s="545">
        <v>0</v>
      </c>
      <c r="CU67" s="545">
        <v>0</v>
      </c>
      <c r="CV67" s="545">
        <v>0</v>
      </c>
      <c r="CW67" s="545">
        <v>0</v>
      </c>
      <c r="CX67" s="545">
        <v>0</v>
      </c>
      <c r="CY67" s="545">
        <v>0</v>
      </c>
      <c r="CZ67" s="545">
        <v>0</v>
      </c>
      <c r="DA67" s="545">
        <v>0</v>
      </c>
      <c r="DB67" s="545">
        <v>0</v>
      </c>
      <c r="DC67" s="545">
        <v>0</v>
      </c>
      <c r="DD67" s="545">
        <v>0</v>
      </c>
      <c r="DE67" s="545">
        <v>0</v>
      </c>
      <c r="DF67" s="545">
        <v>0</v>
      </c>
      <c r="DG67" s="545">
        <v>0</v>
      </c>
      <c r="DH67" s="546">
        <v>1</v>
      </c>
      <c r="DI67" s="236"/>
    </row>
    <row r="68" spans="2:113" x14ac:dyDescent="0.15">
      <c r="B68" s="358" t="s">
        <v>206</v>
      </c>
      <c r="C68" s="547" t="s">
        <v>946</v>
      </c>
      <c r="D68" s="548">
        <v>0</v>
      </c>
      <c r="E68" s="548">
        <v>0</v>
      </c>
      <c r="F68" s="548">
        <v>0</v>
      </c>
      <c r="G68" s="548">
        <v>0</v>
      </c>
      <c r="H68" s="548">
        <v>0</v>
      </c>
      <c r="I68" s="548">
        <v>0</v>
      </c>
      <c r="J68" s="548">
        <v>0</v>
      </c>
      <c r="K68" s="548">
        <v>0</v>
      </c>
      <c r="L68" s="548">
        <v>0</v>
      </c>
      <c r="M68" s="548">
        <v>0</v>
      </c>
      <c r="N68" s="548">
        <v>0</v>
      </c>
      <c r="O68" s="548">
        <v>0</v>
      </c>
      <c r="P68" s="548">
        <v>0</v>
      </c>
      <c r="Q68" s="548">
        <v>0</v>
      </c>
      <c r="R68" s="548">
        <v>0</v>
      </c>
      <c r="S68" s="548">
        <v>0</v>
      </c>
      <c r="T68" s="548">
        <v>0</v>
      </c>
      <c r="U68" s="548">
        <v>0</v>
      </c>
      <c r="V68" s="548">
        <v>0</v>
      </c>
      <c r="W68" s="548">
        <v>0</v>
      </c>
      <c r="X68" s="548">
        <v>0</v>
      </c>
      <c r="Y68" s="548">
        <v>0</v>
      </c>
      <c r="Z68" s="548">
        <v>0</v>
      </c>
      <c r="AA68" s="548">
        <v>0</v>
      </c>
      <c r="AB68" s="548">
        <v>0</v>
      </c>
      <c r="AC68" s="548">
        <v>0</v>
      </c>
      <c r="AD68" s="548">
        <v>0</v>
      </c>
      <c r="AE68" s="548">
        <v>0</v>
      </c>
      <c r="AF68" s="548">
        <v>0</v>
      </c>
      <c r="AG68" s="548">
        <v>0</v>
      </c>
      <c r="AH68" s="548">
        <v>0</v>
      </c>
      <c r="AI68" s="548">
        <v>0</v>
      </c>
      <c r="AJ68" s="548">
        <v>0</v>
      </c>
      <c r="AK68" s="548">
        <v>0</v>
      </c>
      <c r="AL68" s="548">
        <v>0</v>
      </c>
      <c r="AM68" s="548">
        <v>0</v>
      </c>
      <c r="AN68" s="548">
        <v>0</v>
      </c>
      <c r="AO68" s="548">
        <v>0</v>
      </c>
      <c r="AP68" s="548">
        <v>0</v>
      </c>
      <c r="AQ68" s="548">
        <v>0</v>
      </c>
      <c r="AR68" s="548">
        <v>0</v>
      </c>
      <c r="AS68" s="548">
        <v>0</v>
      </c>
      <c r="AT68" s="548">
        <v>0</v>
      </c>
      <c r="AU68" s="548">
        <v>0</v>
      </c>
      <c r="AV68" s="548">
        <v>0</v>
      </c>
      <c r="AW68" s="548">
        <v>0</v>
      </c>
      <c r="AX68" s="548">
        <v>0</v>
      </c>
      <c r="AY68" s="548">
        <v>0</v>
      </c>
      <c r="AZ68" s="548">
        <v>0</v>
      </c>
      <c r="BA68" s="548">
        <v>0</v>
      </c>
      <c r="BB68" s="548">
        <v>0</v>
      </c>
      <c r="BC68" s="548">
        <v>0</v>
      </c>
      <c r="BD68" s="548">
        <v>0</v>
      </c>
      <c r="BE68" s="548">
        <v>0</v>
      </c>
      <c r="BF68" s="548">
        <v>0</v>
      </c>
      <c r="BG68" s="548">
        <v>0</v>
      </c>
      <c r="BH68" s="548">
        <v>0</v>
      </c>
      <c r="BI68" s="548">
        <v>0</v>
      </c>
      <c r="BJ68" s="548">
        <v>0</v>
      </c>
      <c r="BK68" s="548">
        <v>0</v>
      </c>
      <c r="BL68" s="548">
        <v>0</v>
      </c>
      <c r="BM68" s="548">
        <v>0</v>
      </c>
      <c r="BN68" s="548">
        <v>0</v>
      </c>
      <c r="BO68" s="548">
        <v>0</v>
      </c>
      <c r="BP68" s="548">
        <v>1</v>
      </c>
      <c r="BQ68" s="548">
        <v>0</v>
      </c>
      <c r="BR68" s="548">
        <v>0</v>
      </c>
      <c r="BS68" s="548">
        <v>0</v>
      </c>
      <c r="BT68" s="548">
        <v>0</v>
      </c>
      <c r="BU68" s="548">
        <v>0</v>
      </c>
      <c r="BV68" s="548">
        <v>0</v>
      </c>
      <c r="BW68" s="548">
        <v>0</v>
      </c>
      <c r="BX68" s="548">
        <v>0</v>
      </c>
      <c r="BY68" s="548">
        <v>0</v>
      </c>
      <c r="BZ68" s="548">
        <v>0</v>
      </c>
      <c r="CA68" s="548">
        <v>0</v>
      </c>
      <c r="CB68" s="548">
        <v>0</v>
      </c>
      <c r="CC68" s="548">
        <v>0</v>
      </c>
      <c r="CD68" s="548">
        <v>0</v>
      </c>
      <c r="CE68" s="548">
        <v>0</v>
      </c>
      <c r="CF68" s="548">
        <v>0</v>
      </c>
      <c r="CG68" s="548">
        <v>0</v>
      </c>
      <c r="CH68" s="548">
        <v>0</v>
      </c>
      <c r="CI68" s="548">
        <v>0</v>
      </c>
      <c r="CJ68" s="548">
        <v>0</v>
      </c>
      <c r="CK68" s="548">
        <v>0</v>
      </c>
      <c r="CL68" s="548">
        <v>0</v>
      </c>
      <c r="CM68" s="548">
        <v>0</v>
      </c>
      <c r="CN68" s="548">
        <v>0</v>
      </c>
      <c r="CO68" s="548">
        <v>0</v>
      </c>
      <c r="CP68" s="548">
        <v>0</v>
      </c>
      <c r="CQ68" s="548">
        <v>0</v>
      </c>
      <c r="CR68" s="548">
        <v>0</v>
      </c>
      <c r="CS68" s="548">
        <v>0</v>
      </c>
      <c r="CT68" s="548">
        <v>0</v>
      </c>
      <c r="CU68" s="548">
        <v>0</v>
      </c>
      <c r="CV68" s="548">
        <v>0</v>
      </c>
      <c r="CW68" s="548">
        <v>0</v>
      </c>
      <c r="CX68" s="548">
        <v>0</v>
      </c>
      <c r="CY68" s="548">
        <v>0</v>
      </c>
      <c r="CZ68" s="548">
        <v>0</v>
      </c>
      <c r="DA68" s="548">
        <v>0</v>
      </c>
      <c r="DB68" s="548">
        <v>0</v>
      </c>
      <c r="DC68" s="548">
        <v>0</v>
      </c>
      <c r="DD68" s="548">
        <v>0</v>
      </c>
      <c r="DE68" s="548">
        <v>0</v>
      </c>
      <c r="DF68" s="548">
        <v>0</v>
      </c>
      <c r="DG68" s="548">
        <v>0</v>
      </c>
      <c r="DH68" s="549">
        <v>1</v>
      </c>
      <c r="DI68" s="236"/>
    </row>
    <row r="69" spans="2:113" x14ac:dyDescent="0.15">
      <c r="B69" s="10" t="s">
        <v>207</v>
      </c>
      <c r="C69" s="544" t="s">
        <v>816</v>
      </c>
      <c r="D69" s="545">
        <v>1.3239264704628684E-2</v>
      </c>
      <c r="E69" s="545">
        <v>2.2942637446797531E-2</v>
      </c>
      <c r="F69" s="545">
        <v>4.6246153967118744E-2</v>
      </c>
      <c r="G69" s="545">
        <v>6.6209112142454384E-3</v>
      </c>
      <c r="H69" s="545">
        <v>1.6390795109942305E-2</v>
      </c>
      <c r="I69" s="545">
        <v>6.3873480143928171E-2</v>
      </c>
      <c r="J69" s="545">
        <v>1.5460387957250469E-2</v>
      </c>
      <c r="K69" s="545">
        <v>1.3845256473482255E-2</v>
      </c>
      <c r="L69" s="545">
        <v>1.4553024020860145E-2</v>
      </c>
      <c r="M69" s="545">
        <v>7.8262118040004942E-3</v>
      </c>
      <c r="N69" s="545">
        <v>0</v>
      </c>
      <c r="O69" s="545">
        <v>6.0374783325323887E-2</v>
      </c>
      <c r="P69" s="545">
        <v>1.4804042782625712E-2</v>
      </c>
      <c r="Q69" s="545">
        <v>2.0763556511911346E-2</v>
      </c>
      <c r="R69" s="545">
        <v>1.0665149141969726E-2</v>
      </c>
      <c r="S69" s="545">
        <v>0.12878673036025601</v>
      </c>
      <c r="T69" s="545">
        <v>2.9271411368776475E-2</v>
      </c>
      <c r="U69" s="545">
        <v>2.3355642948802369E-2</v>
      </c>
      <c r="V69" s="545">
        <v>9.7986613086407909E-2</v>
      </c>
      <c r="W69" s="545">
        <v>0.10790032906594325</v>
      </c>
      <c r="X69" s="545">
        <v>0</v>
      </c>
      <c r="Y69" s="545">
        <v>3.1671095666203367E-2</v>
      </c>
      <c r="Z69" s="545">
        <v>3.1027542736244314E-2</v>
      </c>
      <c r="AA69" s="545">
        <v>3.6604912549930403E-2</v>
      </c>
      <c r="AB69" s="545">
        <v>4.024431428077295E-2</v>
      </c>
      <c r="AC69" s="545">
        <v>5.1684144992853565E-2</v>
      </c>
      <c r="AD69" s="545">
        <v>3.6643412333621545E-3</v>
      </c>
      <c r="AE69" s="545">
        <v>2.8062706678558317E-2</v>
      </c>
      <c r="AF69" s="545">
        <v>3.4458249645369636E-2</v>
      </c>
      <c r="AG69" s="545">
        <v>2.8437359530268099E-2</v>
      </c>
      <c r="AH69" s="545">
        <v>7.7011713032813456E-2</v>
      </c>
      <c r="AI69" s="545">
        <v>7.2066211918498199E-2</v>
      </c>
      <c r="AJ69" s="545">
        <v>4.3678830341815029E-2</v>
      </c>
      <c r="AK69" s="545">
        <v>0.11829027590481293</v>
      </c>
      <c r="AL69" s="545">
        <v>2.1188538260974863E-2</v>
      </c>
      <c r="AM69" s="545">
        <v>0.28225574109781421</v>
      </c>
      <c r="AN69" s="545">
        <v>3.9223011416133706E-2</v>
      </c>
      <c r="AO69" s="545">
        <v>9.8900370171102994E-2</v>
      </c>
      <c r="AP69" s="545">
        <v>1.2675516809882539E-2</v>
      </c>
      <c r="AQ69" s="545">
        <v>0.15371254817409935</v>
      </c>
      <c r="AR69" s="545">
        <v>6.0993304546159227E-2</v>
      </c>
      <c r="AS69" s="545">
        <v>8.8819878353089948E-3</v>
      </c>
      <c r="AT69" s="545">
        <v>2.5537479977366061E-2</v>
      </c>
      <c r="AU69" s="545">
        <v>1.6365661896470932E-2</v>
      </c>
      <c r="AV69" s="545">
        <v>2.0018288243262145E-2</v>
      </c>
      <c r="AW69" s="545">
        <v>2.6773922159810906E-2</v>
      </c>
      <c r="AX69" s="545">
        <v>4.6925359057695536E-2</v>
      </c>
      <c r="AY69" s="545">
        <v>3.8042885803612904E-2</v>
      </c>
      <c r="AZ69" s="545">
        <v>8.850270106556174E-3</v>
      </c>
      <c r="BA69" s="545">
        <v>4.3918471178522281E-2</v>
      </c>
      <c r="BB69" s="545">
        <v>2.6754805376848702E-3</v>
      </c>
      <c r="BC69" s="545">
        <v>1.6493351160963284E-2</v>
      </c>
      <c r="BD69" s="545">
        <v>4.6294064192342532E-3</v>
      </c>
      <c r="BE69" s="545">
        <v>6.9630389363819377E-3</v>
      </c>
      <c r="BF69" s="545">
        <v>0</v>
      </c>
      <c r="BG69" s="545">
        <v>7.3595594231074032E-3</v>
      </c>
      <c r="BH69" s="545">
        <v>2.472009589884902E-2</v>
      </c>
      <c r="BI69" s="545">
        <v>1.89322142332542E-2</v>
      </c>
      <c r="BJ69" s="545">
        <v>1.744725980505964E-2</v>
      </c>
      <c r="BK69" s="545">
        <v>1.2982271115836814E-2</v>
      </c>
      <c r="BL69" s="545">
        <v>1.0785211874009481E-2</v>
      </c>
      <c r="BM69" s="545">
        <v>5.0618457036359374E-3</v>
      </c>
      <c r="BN69" s="545">
        <v>4.7267863476714534E-3</v>
      </c>
      <c r="BO69" s="545">
        <v>5.226688521324351E-3</v>
      </c>
      <c r="BP69" s="545">
        <v>5.9937647974150085E-3</v>
      </c>
      <c r="BQ69" s="545">
        <v>1.0925418846886279</v>
      </c>
      <c r="BR69" s="545">
        <v>1.8081242050090551E-2</v>
      </c>
      <c r="BS69" s="545">
        <v>5.7365876352033808E-2</v>
      </c>
      <c r="BT69" s="545">
        <v>4.9806936261779261E-2</v>
      </c>
      <c r="BU69" s="545">
        <v>8.4261329218034489E-3</v>
      </c>
      <c r="BV69" s="545">
        <v>6.3877419718672886E-3</v>
      </c>
      <c r="BW69" s="545">
        <v>1.1815513841663804E-2</v>
      </c>
      <c r="BX69" s="545">
        <v>5.6887204542524052E-3</v>
      </c>
      <c r="BY69" s="545">
        <v>4.4343836636085592E-4</v>
      </c>
      <c r="BZ69" s="545">
        <v>6.9008385917139328E-2</v>
      </c>
      <c r="CA69" s="545">
        <v>4.8577580649929175E-3</v>
      </c>
      <c r="CB69" s="545">
        <v>6.378636558838204E-3</v>
      </c>
      <c r="CC69" s="545">
        <v>3.0205076030241332E-3</v>
      </c>
      <c r="CD69" s="545">
        <v>1.1667559440372451E-2</v>
      </c>
      <c r="CE69" s="545">
        <v>1.5424865760746797E-3</v>
      </c>
      <c r="CF69" s="545">
        <v>4.124426259937343E-2</v>
      </c>
      <c r="CG69" s="545">
        <v>1.8118795127917905E-2</v>
      </c>
      <c r="CH69" s="545">
        <v>5.5470916594406562E-3</v>
      </c>
      <c r="CI69" s="545">
        <v>1.2763897421226722E-2</v>
      </c>
      <c r="CJ69" s="545">
        <v>4.3082483752719678E-3</v>
      </c>
      <c r="CK69" s="545">
        <v>2.2680540441679465E-3</v>
      </c>
      <c r="CL69" s="545">
        <v>6.5378926964714899E-3</v>
      </c>
      <c r="CM69" s="545">
        <v>1.2386217243453658E-2</v>
      </c>
      <c r="CN69" s="545">
        <v>1.2118341367614492E-2</v>
      </c>
      <c r="CO69" s="545">
        <v>1.3471560624235497E-2</v>
      </c>
      <c r="CP69" s="545">
        <v>1.116266026775947E-2</v>
      </c>
      <c r="CQ69" s="545">
        <v>7.2355083560998014E-3</v>
      </c>
      <c r="CR69" s="545">
        <v>2.136844759370236E-2</v>
      </c>
      <c r="CS69" s="545">
        <v>1.2985067210637382E-2</v>
      </c>
      <c r="CT69" s="545">
        <v>1.1507348717898953E-2</v>
      </c>
      <c r="CU69" s="545">
        <v>6.9251399084392764E-3</v>
      </c>
      <c r="CV69" s="545">
        <v>4.7440253946605957E-3</v>
      </c>
      <c r="CW69" s="545">
        <v>6.30481521866202E-3</v>
      </c>
      <c r="CX69" s="545">
        <v>3.406466345246197E-3</v>
      </c>
      <c r="CY69" s="545">
        <v>4.9181554938875771E-3</v>
      </c>
      <c r="CZ69" s="545">
        <v>4.1630561181677836E-2</v>
      </c>
      <c r="DA69" s="545">
        <v>1.8137457932089835E-2</v>
      </c>
      <c r="DB69" s="545">
        <v>1.9647292419030717E-2</v>
      </c>
      <c r="DC69" s="545">
        <v>2.3494600426588484E-2</v>
      </c>
      <c r="DD69" s="545">
        <v>6.351002921689726E-3</v>
      </c>
      <c r="DE69" s="545">
        <v>1.5842139331789941E-2</v>
      </c>
      <c r="DF69" s="545">
        <v>1.1033687782368006E-2</v>
      </c>
      <c r="DG69" s="545">
        <v>4.9872282370768718E-3</v>
      </c>
      <c r="DH69" s="546">
        <v>4.0675471984223739</v>
      </c>
      <c r="DI69" s="236"/>
    </row>
    <row r="70" spans="2:113" x14ac:dyDescent="0.15">
      <c r="B70" s="10" t="s">
        <v>208</v>
      </c>
      <c r="C70" s="544" t="s">
        <v>947</v>
      </c>
      <c r="D70" s="545">
        <v>1.2871821343018756E-4</v>
      </c>
      <c r="E70" s="545">
        <v>1.8026461795977926E-4</v>
      </c>
      <c r="F70" s="545">
        <v>2.8632470744097583E-4</v>
      </c>
      <c r="G70" s="545">
        <v>6.9017781296637406E-5</v>
      </c>
      <c r="H70" s="545">
        <v>1.5880981905173563E-4</v>
      </c>
      <c r="I70" s="545">
        <v>5.8948768014178521E-4</v>
      </c>
      <c r="J70" s="545">
        <v>1.7137632736356621E-4</v>
      </c>
      <c r="K70" s="545">
        <v>4.9719648188318775E-4</v>
      </c>
      <c r="L70" s="545">
        <v>1.6046107181479396E-3</v>
      </c>
      <c r="M70" s="545">
        <v>2.8082855944728413E-4</v>
      </c>
      <c r="N70" s="545">
        <v>0</v>
      </c>
      <c r="O70" s="545">
        <v>2.8499264976363128E-3</v>
      </c>
      <c r="P70" s="545">
        <v>8.5107356152725551E-4</v>
      </c>
      <c r="Q70" s="545">
        <v>2.0730405300528886E-4</v>
      </c>
      <c r="R70" s="545">
        <v>1.5197264667323295E-4</v>
      </c>
      <c r="S70" s="545">
        <v>1.4917158184402819E-3</v>
      </c>
      <c r="T70" s="545">
        <v>4.7117427467435681E-4</v>
      </c>
      <c r="U70" s="545">
        <v>1.881899284150306E-4</v>
      </c>
      <c r="V70" s="545">
        <v>1.309657696940866E-3</v>
      </c>
      <c r="W70" s="545">
        <v>9.0060941800799033E-4</v>
      </c>
      <c r="X70" s="545">
        <v>0</v>
      </c>
      <c r="Y70" s="545">
        <v>1.0717158291147202E-3</v>
      </c>
      <c r="Z70" s="545">
        <v>1.5193389149213887E-3</v>
      </c>
      <c r="AA70" s="545">
        <v>6.937192660317128E-4</v>
      </c>
      <c r="AB70" s="545">
        <v>1.0677073869082994E-3</v>
      </c>
      <c r="AC70" s="545">
        <v>9.4449249487952767E-4</v>
      </c>
      <c r="AD70" s="545">
        <v>2.4501032610661209E-5</v>
      </c>
      <c r="AE70" s="545">
        <v>2.6431265642056385E-4</v>
      </c>
      <c r="AF70" s="545">
        <v>1.8672305661012081E-3</v>
      </c>
      <c r="AG70" s="545">
        <v>1.8254846483606786E-3</v>
      </c>
      <c r="AH70" s="545">
        <v>6.8558117941684314E-4</v>
      </c>
      <c r="AI70" s="545">
        <v>2.1807541808646518E-3</v>
      </c>
      <c r="AJ70" s="545">
        <v>4.6335554737781011E-4</v>
      </c>
      <c r="AK70" s="545">
        <v>1.5710995539898107E-3</v>
      </c>
      <c r="AL70" s="545">
        <v>2.8677417717624655E-4</v>
      </c>
      <c r="AM70" s="545">
        <v>1.5782634708060611E-3</v>
      </c>
      <c r="AN70" s="545">
        <v>1.1774671816660023E-3</v>
      </c>
      <c r="AO70" s="545">
        <v>9.2277402960548108E-3</v>
      </c>
      <c r="AP70" s="545">
        <v>3.5125551606762654E-4</v>
      </c>
      <c r="AQ70" s="545">
        <v>1.1656468332582976E-3</v>
      </c>
      <c r="AR70" s="545">
        <v>3.5503121973874709E-3</v>
      </c>
      <c r="AS70" s="545">
        <v>4.8054347425007692E-4</v>
      </c>
      <c r="AT70" s="545">
        <v>1.0433156361665257E-3</v>
      </c>
      <c r="AU70" s="545">
        <v>4.4778891876027328E-4</v>
      </c>
      <c r="AV70" s="545">
        <v>6.9620031177884927E-4</v>
      </c>
      <c r="AW70" s="545">
        <v>5.1857742629731656E-4</v>
      </c>
      <c r="AX70" s="545">
        <v>8.4695611625769938E-4</v>
      </c>
      <c r="AY70" s="545">
        <v>3.4180140743286672E-4</v>
      </c>
      <c r="AZ70" s="545">
        <v>2.7747348412873702E-4</v>
      </c>
      <c r="BA70" s="545">
        <v>1.0656349802586845E-3</v>
      </c>
      <c r="BB70" s="545">
        <v>6.4978707691640221E-5</v>
      </c>
      <c r="BC70" s="545">
        <v>9.4376311416367918E-4</v>
      </c>
      <c r="BD70" s="545">
        <v>7.8453675259018612E-5</v>
      </c>
      <c r="BE70" s="545">
        <v>2.5029259111531376E-4</v>
      </c>
      <c r="BF70" s="545">
        <v>0</v>
      </c>
      <c r="BG70" s="545">
        <v>2.6212951295781447E-3</v>
      </c>
      <c r="BH70" s="545">
        <v>1.0787009320782563E-3</v>
      </c>
      <c r="BI70" s="545">
        <v>2.3569913361621035E-4</v>
      </c>
      <c r="BJ70" s="545">
        <v>2.3313884160736167E-3</v>
      </c>
      <c r="BK70" s="545">
        <v>3.6569768196717908E-4</v>
      </c>
      <c r="BL70" s="545">
        <v>2.1638096545382603E-4</v>
      </c>
      <c r="BM70" s="545">
        <v>1.8587738738329375E-4</v>
      </c>
      <c r="BN70" s="545">
        <v>2.1739788187401644E-4</v>
      </c>
      <c r="BO70" s="545">
        <v>1.6273382784292E-4</v>
      </c>
      <c r="BP70" s="545">
        <v>2.0610439739125467E-4</v>
      </c>
      <c r="BQ70" s="545">
        <v>5.9247048559605267E-3</v>
      </c>
      <c r="BR70" s="545">
        <v>1.0007043475510204</v>
      </c>
      <c r="BS70" s="545">
        <v>5.792997941006145E-4</v>
      </c>
      <c r="BT70" s="545">
        <v>1.3728015547497658E-3</v>
      </c>
      <c r="BU70" s="545">
        <v>3.1422262631254302E-4</v>
      </c>
      <c r="BV70" s="545">
        <v>4.367539451288954E-4</v>
      </c>
      <c r="BW70" s="545">
        <v>4.4144895838592026E-4</v>
      </c>
      <c r="BX70" s="545">
        <v>1.5438481294161472E-4</v>
      </c>
      <c r="BY70" s="545">
        <v>2.507835404731679E-5</v>
      </c>
      <c r="BZ70" s="545">
        <v>1.3404191063882552E-3</v>
      </c>
      <c r="CA70" s="545">
        <v>1.4960810956443312E-4</v>
      </c>
      <c r="CB70" s="545">
        <v>2.9223221875879755E-4</v>
      </c>
      <c r="CC70" s="545">
        <v>1.6414494735452327E-4</v>
      </c>
      <c r="CD70" s="545">
        <v>3.4901804501260853E-4</v>
      </c>
      <c r="CE70" s="545">
        <v>5.1013109986015413E-5</v>
      </c>
      <c r="CF70" s="545">
        <v>3.9711599369980313E-4</v>
      </c>
      <c r="CG70" s="545">
        <v>4.2051528776053545E-4</v>
      </c>
      <c r="CH70" s="545">
        <v>2.2090106205025512E-4</v>
      </c>
      <c r="CI70" s="545">
        <v>4.0443290225158045E-4</v>
      </c>
      <c r="CJ70" s="545">
        <v>2.3731920281378996E-4</v>
      </c>
      <c r="CK70" s="545">
        <v>8.4811553145342584E-5</v>
      </c>
      <c r="CL70" s="545">
        <v>3.650819150643971E-4</v>
      </c>
      <c r="CM70" s="545">
        <v>4.2476168643932059E-4</v>
      </c>
      <c r="CN70" s="545">
        <v>1.8522194520024008E-3</v>
      </c>
      <c r="CO70" s="545">
        <v>1.1818254316210317E-3</v>
      </c>
      <c r="CP70" s="545">
        <v>5.4772978287347238E-4</v>
      </c>
      <c r="CQ70" s="545">
        <v>3.1730855620048772E-4</v>
      </c>
      <c r="CR70" s="545">
        <v>3.3217515440235588E-3</v>
      </c>
      <c r="CS70" s="545">
        <v>2.4482849117079134E-3</v>
      </c>
      <c r="CT70" s="545">
        <v>7.730898867306219E-4</v>
      </c>
      <c r="CU70" s="545">
        <v>9.7156878293928439E-4</v>
      </c>
      <c r="CV70" s="545">
        <v>1.0704128859332691E-4</v>
      </c>
      <c r="CW70" s="545">
        <v>2.2489147048674623E-4</v>
      </c>
      <c r="CX70" s="545">
        <v>1.9850827253359507E-4</v>
      </c>
      <c r="CY70" s="545">
        <v>2.2081159629887663E-4</v>
      </c>
      <c r="CZ70" s="545">
        <v>3.289479990030938E-3</v>
      </c>
      <c r="DA70" s="545">
        <v>1.9860236499188834E-3</v>
      </c>
      <c r="DB70" s="545">
        <v>1.1400725814894326E-3</v>
      </c>
      <c r="DC70" s="545">
        <v>4.6807684554925566E-4</v>
      </c>
      <c r="DD70" s="545">
        <v>3.6747449828938069E-4</v>
      </c>
      <c r="DE70" s="545">
        <v>6.4114662720201406E-4</v>
      </c>
      <c r="DF70" s="545">
        <v>1.9162685914303249E-4</v>
      </c>
      <c r="DG70" s="545">
        <v>3.1400490369066315E-4</v>
      </c>
      <c r="DH70" s="546">
        <v>1.09399942185198</v>
      </c>
      <c r="DI70" s="236"/>
    </row>
    <row r="71" spans="2:113" x14ac:dyDescent="0.15">
      <c r="B71" s="10" t="s">
        <v>209</v>
      </c>
      <c r="C71" s="544" t="s">
        <v>948</v>
      </c>
      <c r="D71" s="545">
        <v>1.4390545919743545E-3</v>
      </c>
      <c r="E71" s="545">
        <v>2.1300673938571134E-3</v>
      </c>
      <c r="F71" s="545">
        <v>1.4535094504554025E-3</v>
      </c>
      <c r="G71" s="545">
        <v>1.0177939365950232E-3</v>
      </c>
      <c r="H71" s="545">
        <v>1.3934896188598639E-3</v>
      </c>
      <c r="I71" s="545">
        <v>9.7014479853083178E-3</v>
      </c>
      <c r="J71" s="545">
        <v>5.8351960529355795E-3</v>
      </c>
      <c r="K71" s="545">
        <v>2.279203830656946E-3</v>
      </c>
      <c r="L71" s="545">
        <v>1.7335200849082459E-3</v>
      </c>
      <c r="M71" s="545">
        <v>6.7261842405507257E-4</v>
      </c>
      <c r="N71" s="545">
        <v>0</v>
      </c>
      <c r="O71" s="545">
        <v>1.5385073408170932E-3</v>
      </c>
      <c r="P71" s="545">
        <v>1.6106594589464006E-3</v>
      </c>
      <c r="Q71" s="545">
        <v>1.0057331220743903E-3</v>
      </c>
      <c r="R71" s="545">
        <v>1.1313806600034642E-3</v>
      </c>
      <c r="S71" s="545">
        <v>2.8550566052665317E-3</v>
      </c>
      <c r="T71" s="545">
        <v>1.7735940647628228E-3</v>
      </c>
      <c r="U71" s="545">
        <v>1.2482415691693015E-3</v>
      </c>
      <c r="V71" s="545">
        <v>2.9147297241649841E-3</v>
      </c>
      <c r="W71" s="545">
        <v>2.0559316101068665E-3</v>
      </c>
      <c r="X71" s="545">
        <v>0</v>
      </c>
      <c r="Y71" s="545">
        <v>2.8139817345088605E-3</v>
      </c>
      <c r="Z71" s="545">
        <v>1.8678844918111686E-3</v>
      </c>
      <c r="AA71" s="545">
        <v>2.7610556834731393E-3</v>
      </c>
      <c r="AB71" s="545">
        <v>3.0878392538124621E-3</v>
      </c>
      <c r="AC71" s="545">
        <v>1.332912107257059E-3</v>
      </c>
      <c r="AD71" s="545">
        <v>5.6014859364321619E-4</v>
      </c>
      <c r="AE71" s="545">
        <v>1.3726669868963546E-3</v>
      </c>
      <c r="AF71" s="545">
        <v>1.2888188085648463E-3</v>
      </c>
      <c r="AG71" s="545">
        <v>7.1255979415897619E-4</v>
      </c>
      <c r="AH71" s="545">
        <v>2.0014758855755477E-3</v>
      </c>
      <c r="AI71" s="545">
        <v>4.4621715158546273E-3</v>
      </c>
      <c r="AJ71" s="545">
        <v>1.9099678975201275E-3</v>
      </c>
      <c r="AK71" s="545">
        <v>6.0187362636971919E-3</v>
      </c>
      <c r="AL71" s="545">
        <v>3.0630019674777022E-3</v>
      </c>
      <c r="AM71" s="545">
        <v>1.6909988401925253E-3</v>
      </c>
      <c r="AN71" s="545">
        <v>5.4871715385188691E-3</v>
      </c>
      <c r="AO71" s="545">
        <v>2.3705815635283096E-3</v>
      </c>
      <c r="AP71" s="545">
        <v>3.5783573569790673E-3</v>
      </c>
      <c r="AQ71" s="545">
        <v>2.0492312922245058E-3</v>
      </c>
      <c r="AR71" s="545">
        <v>5.266905801228185E-3</v>
      </c>
      <c r="AS71" s="545">
        <v>9.3343378956368039E-4</v>
      </c>
      <c r="AT71" s="545">
        <v>1.596950145901182E-3</v>
      </c>
      <c r="AU71" s="545">
        <v>1.3811231171975886E-3</v>
      </c>
      <c r="AV71" s="545">
        <v>1.205429863945829E-3</v>
      </c>
      <c r="AW71" s="545">
        <v>7.6479098471642949E-4</v>
      </c>
      <c r="AX71" s="545">
        <v>7.0940264810109399E-4</v>
      </c>
      <c r="AY71" s="545">
        <v>1.7886942122385516E-3</v>
      </c>
      <c r="AZ71" s="545">
        <v>1.0125042359530501E-3</v>
      </c>
      <c r="BA71" s="545">
        <v>2.2424310814269988E-3</v>
      </c>
      <c r="BB71" s="545">
        <v>9.7004627466479114E-4</v>
      </c>
      <c r="BC71" s="545">
        <v>9.4179229854092722E-4</v>
      </c>
      <c r="BD71" s="545">
        <v>4.1241836404328912E-4</v>
      </c>
      <c r="BE71" s="545">
        <v>3.4173953407078356E-4</v>
      </c>
      <c r="BF71" s="545">
        <v>0</v>
      </c>
      <c r="BG71" s="545">
        <v>6.3218276176990108E-4</v>
      </c>
      <c r="BH71" s="545">
        <v>8.9157164972537568E-4</v>
      </c>
      <c r="BI71" s="545">
        <v>5.2673666017530611E-4</v>
      </c>
      <c r="BJ71" s="545">
        <v>8.1323986150381891E-4</v>
      </c>
      <c r="BK71" s="545">
        <v>2.0468359751576E-3</v>
      </c>
      <c r="BL71" s="545">
        <v>1.5076119977463875E-3</v>
      </c>
      <c r="BM71" s="545">
        <v>1.4525231720419604E-3</v>
      </c>
      <c r="BN71" s="545">
        <v>2.4151242190199001E-3</v>
      </c>
      <c r="BO71" s="545">
        <v>1.4419803865436133E-3</v>
      </c>
      <c r="BP71" s="545">
        <v>1.5858779445529362E-3</v>
      </c>
      <c r="BQ71" s="545">
        <v>1.5974335843474917E-3</v>
      </c>
      <c r="BR71" s="545">
        <v>7.3979765736471902E-3</v>
      </c>
      <c r="BS71" s="545">
        <v>1.046807272130176</v>
      </c>
      <c r="BT71" s="545">
        <v>1.5027612837616579E-2</v>
      </c>
      <c r="BU71" s="545">
        <v>4.8914851123788797E-3</v>
      </c>
      <c r="BV71" s="545">
        <v>2.7037019317187982E-3</v>
      </c>
      <c r="BW71" s="545">
        <v>3.6528484714026151E-3</v>
      </c>
      <c r="BX71" s="545">
        <v>7.9730716770585249E-4</v>
      </c>
      <c r="BY71" s="545">
        <v>1.9372876787596342E-4</v>
      </c>
      <c r="BZ71" s="545">
        <v>9.6156776022471011E-2</v>
      </c>
      <c r="CA71" s="545">
        <v>1.4360342093274819E-3</v>
      </c>
      <c r="CB71" s="545">
        <v>1.3778124552902317E-2</v>
      </c>
      <c r="CC71" s="545">
        <v>1.9489118232782772E-3</v>
      </c>
      <c r="CD71" s="545">
        <v>4.8403793846580377E-3</v>
      </c>
      <c r="CE71" s="545">
        <v>1.0225217450443816E-3</v>
      </c>
      <c r="CF71" s="545">
        <v>3.0138374819103897E-3</v>
      </c>
      <c r="CG71" s="545">
        <v>8.3866275222762628E-3</v>
      </c>
      <c r="CH71" s="545">
        <v>8.9285287472343146E-4</v>
      </c>
      <c r="CI71" s="545">
        <v>7.3772507920589004E-3</v>
      </c>
      <c r="CJ71" s="545">
        <v>1.1915960100697543E-3</v>
      </c>
      <c r="CK71" s="545">
        <v>1.0677929640940831E-3</v>
      </c>
      <c r="CL71" s="545">
        <v>3.8294222577478693E-3</v>
      </c>
      <c r="CM71" s="545">
        <v>3.124986723474089E-3</v>
      </c>
      <c r="CN71" s="545">
        <v>6.4705855770595677E-3</v>
      </c>
      <c r="CO71" s="545">
        <v>6.1466434791088301E-3</v>
      </c>
      <c r="CP71" s="545">
        <v>1.3150675650275254E-2</v>
      </c>
      <c r="CQ71" s="545">
        <v>3.4687986727682169E-3</v>
      </c>
      <c r="CR71" s="545">
        <v>5.3307808900200692E-3</v>
      </c>
      <c r="CS71" s="545">
        <v>4.5088369214978871E-3</v>
      </c>
      <c r="CT71" s="545">
        <v>7.6870629408259178E-3</v>
      </c>
      <c r="CU71" s="545">
        <v>4.4088332330346168E-3</v>
      </c>
      <c r="CV71" s="545">
        <v>1.0702734552356476E-3</v>
      </c>
      <c r="CW71" s="545">
        <v>1.7219149476439897E-3</v>
      </c>
      <c r="CX71" s="545">
        <v>1.0916945782551786E-3</v>
      </c>
      <c r="CY71" s="545">
        <v>1.5214054599663838E-3</v>
      </c>
      <c r="CZ71" s="545">
        <v>1.4010736964394636E-2</v>
      </c>
      <c r="DA71" s="545">
        <v>9.4477619347723488E-3</v>
      </c>
      <c r="DB71" s="545">
        <v>1.2274399803239215E-2</v>
      </c>
      <c r="DC71" s="545">
        <v>7.0406957111768358E-3</v>
      </c>
      <c r="DD71" s="545">
        <v>1.754786699634539E-3</v>
      </c>
      <c r="DE71" s="545">
        <v>6.9510487544829939E-3</v>
      </c>
      <c r="DF71" s="545">
        <v>1.1539344533061024E-3</v>
      </c>
      <c r="DG71" s="545">
        <v>1.969839377046553E-3</v>
      </c>
      <c r="DH71" s="546">
        <v>1.4674178345250923</v>
      </c>
      <c r="DI71" s="236"/>
    </row>
    <row r="72" spans="2:113" x14ac:dyDescent="0.15">
      <c r="B72" s="10" t="s">
        <v>210</v>
      </c>
      <c r="C72" s="544" t="s">
        <v>949</v>
      </c>
      <c r="D72" s="545">
        <v>9.9721985603298661E-4</v>
      </c>
      <c r="E72" s="545">
        <v>1.0980571502735774E-3</v>
      </c>
      <c r="F72" s="545">
        <v>1.5491159151334712E-3</v>
      </c>
      <c r="G72" s="545">
        <v>6.4556358117210549E-4</v>
      </c>
      <c r="H72" s="545">
        <v>9.8095435709006176E-4</v>
      </c>
      <c r="I72" s="545">
        <v>2.4757003676074498E-2</v>
      </c>
      <c r="J72" s="545">
        <v>3.645293248016864E-3</v>
      </c>
      <c r="K72" s="545">
        <v>1.4493953022467726E-3</v>
      </c>
      <c r="L72" s="545">
        <v>1.3684856096819813E-3</v>
      </c>
      <c r="M72" s="545">
        <v>7.7594147631018893E-4</v>
      </c>
      <c r="N72" s="545">
        <v>0</v>
      </c>
      <c r="O72" s="545">
        <v>1.8046746868781779E-3</v>
      </c>
      <c r="P72" s="545">
        <v>1.2116262560871371E-3</v>
      </c>
      <c r="Q72" s="545">
        <v>1.0674608150731356E-3</v>
      </c>
      <c r="R72" s="545">
        <v>1.5454265175613494E-3</v>
      </c>
      <c r="S72" s="545">
        <v>4.3366344687557094E-3</v>
      </c>
      <c r="T72" s="545">
        <v>2.9938863161713307E-3</v>
      </c>
      <c r="U72" s="545">
        <v>3.0891940110403661E-3</v>
      </c>
      <c r="V72" s="545">
        <v>1.0250717435068033E-2</v>
      </c>
      <c r="W72" s="545">
        <v>5.9548092893171953E-3</v>
      </c>
      <c r="X72" s="545">
        <v>0</v>
      </c>
      <c r="Y72" s="545">
        <v>3.5059289664961472E-3</v>
      </c>
      <c r="Z72" s="545">
        <v>1.3590762812593804E-3</v>
      </c>
      <c r="AA72" s="545">
        <v>2.1103870357309222E-3</v>
      </c>
      <c r="AB72" s="545">
        <v>4.0092712887361175E-3</v>
      </c>
      <c r="AC72" s="545">
        <v>3.4243784857650368E-3</v>
      </c>
      <c r="AD72" s="545">
        <v>2.8161714866320264E-4</v>
      </c>
      <c r="AE72" s="545">
        <v>1.5657329324815245E-3</v>
      </c>
      <c r="AF72" s="545">
        <v>1.290418000757171E-3</v>
      </c>
      <c r="AG72" s="545">
        <v>1.2029838617024554E-3</v>
      </c>
      <c r="AH72" s="545">
        <v>3.3526389504214367E-3</v>
      </c>
      <c r="AI72" s="545">
        <v>1.8286096900094556E-2</v>
      </c>
      <c r="AJ72" s="545">
        <v>5.295193183475282E-3</v>
      </c>
      <c r="AK72" s="545">
        <v>6.746785044774265E-3</v>
      </c>
      <c r="AL72" s="545">
        <v>7.0562877521671615E-3</v>
      </c>
      <c r="AM72" s="545">
        <v>5.7713340436405056E-3</v>
      </c>
      <c r="AN72" s="545">
        <v>1.4399170098365009E-3</v>
      </c>
      <c r="AO72" s="545">
        <v>2.8527106202633217E-3</v>
      </c>
      <c r="AP72" s="545">
        <v>8.2754109454908676E-4</v>
      </c>
      <c r="AQ72" s="545">
        <v>3.4597179391872967E-3</v>
      </c>
      <c r="AR72" s="545">
        <v>5.4358221269193612E-3</v>
      </c>
      <c r="AS72" s="545">
        <v>1.0204211023561219E-3</v>
      </c>
      <c r="AT72" s="545">
        <v>1.3149268295274531E-3</v>
      </c>
      <c r="AU72" s="545">
        <v>3.2052741619716355E-3</v>
      </c>
      <c r="AV72" s="545">
        <v>1.0793803250002309E-3</v>
      </c>
      <c r="AW72" s="545">
        <v>1.2433244939283748E-3</v>
      </c>
      <c r="AX72" s="545">
        <v>1.6814674478650531E-3</v>
      </c>
      <c r="AY72" s="545">
        <v>2.3808250902757453E-3</v>
      </c>
      <c r="AZ72" s="545">
        <v>1.2729752772592487E-3</v>
      </c>
      <c r="BA72" s="545">
        <v>1.1838814646725458E-3</v>
      </c>
      <c r="BB72" s="545">
        <v>5.0377122334769079E-4</v>
      </c>
      <c r="BC72" s="545">
        <v>1.170246925783977E-3</v>
      </c>
      <c r="BD72" s="545">
        <v>3.8938746996823381E-4</v>
      </c>
      <c r="BE72" s="545">
        <v>5.105783138269819E-4</v>
      </c>
      <c r="BF72" s="545">
        <v>0</v>
      </c>
      <c r="BG72" s="545">
        <v>4.9684640913978553E-4</v>
      </c>
      <c r="BH72" s="545">
        <v>1.0013637005927057E-3</v>
      </c>
      <c r="BI72" s="545">
        <v>1.446363291633507E-3</v>
      </c>
      <c r="BJ72" s="545">
        <v>4.433446392473628E-3</v>
      </c>
      <c r="BK72" s="545">
        <v>1.4697518565688207E-3</v>
      </c>
      <c r="BL72" s="545">
        <v>1.2842656040382434E-3</v>
      </c>
      <c r="BM72" s="545">
        <v>2.1857534867584984E-3</v>
      </c>
      <c r="BN72" s="545">
        <v>1.7012654729783483E-3</v>
      </c>
      <c r="BO72" s="545">
        <v>4.8807775085221968E-3</v>
      </c>
      <c r="BP72" s="545">
        <v>7.3963953547477122E-3</v>
      </c>
      <c r="BQ72" s="545">
        <v>2.0738826981556626E-2</v>
      </c>
      <c r="BR72" s="545">
        <v>1.1888550937028064E-2</v>
      </c>
      <c r="BS72" s="545">
        <v>4.9347750848310517E-3</v>
      </c>
      <c r="BT72" s="545">
        <v>1.0022707331699974</v>
      </c>
      <c r="BU72" s="545">
        <v>3.3758315854586895E-3</v>
      </c>
      <c r="BV72" s="545">
        <v>8.1908819240092707E-3</v>
      </c>
      <c r="BW72" s="545">
        <v>1.9097353714051682E-3</v>
      </c>
      <c r="BX72" s="545">
        <v>8.5660087530058646E-4</v>
      </c>
      <c r="BY72" s="545">
        <v>3.8634420959901127E-4</v>
      </c>
      <c r="BZ72" s="545">
        <v>0.56142946111707281</v>
      </c>
      <c r="CA72" s="545">
        <v>3.766210230475239E-3</v>
      </c>
      <c r="CB72" s="545">
        <v>3.8830874101732373E-3</v>
      </c>
      <c r="CC72" s="545">
        <v>1.0371496625228026E-2</v>
      </c>
      <c r="CD72" s="545">
        <v>1.3584622721647609E-2</v>
      </c>
      <c r="CE72" s="545">
        <v>9.0374966946613518E-3</v>
      </c>
      <c r="CF72" s="545">
        <v>9.5408853789669696E-3</v>
      </c>
      <c r="CG72" s="545">
        <v>2.2062499742342926E-2</v>
      </c>
      <c r="CH72" s="545">
        <v>2.8418689860850101E-3</v>
      </c>
      <c r="CI72" s="545">
        <v>2.1353039888152205E-2</v>
      </c>
      <c r="CJ72" s="545">
        <v>6.101754510000122E-3</v>
      </c>
      <c r="CK72" s="545">
        <v>2.2937224744327602E-3</v>
      </c>
      <c r="CL72" s="545">
        <v>1.2190955489976256E-2</v>
      </c>
      <c r="CM72" s="545">
        <v>6.7429298972886452E-3</v>
      </c>
      <c r="CN72" s="545">
        <v>2.4601117490591618E-2</v>
      </c>
      <c r="CO72" s="545">
        <v>7.9199645047310155E-3</v>
      </c>
      <c r="CP72" s="545">
        <v>6.3268230784607133E-3</v>
      </c>
      <c r="CQ72" s="545">
        <v>3.9683254511924376E-3</v>
      </c>
      <c r="CR72" s="545">
        <v>1.3389357212795988E-2</v>
      </c>
      <c r="CS72" s="545">
        <v>4.0278452692202524E-3</v>
      </c>
      <c r="CT72" s="545">
        <v>3.8997271506584909E-3</v>
      </c>
      <c r="CU72" s="545">
        <v>2.1353237705790127E-3</v>
      </c>
      <c r="CV72" s="545">
        <v>2.0091833610436467E-3</v>
      </c>
      <c r="CW72" s="545">
        <v>4.9728178907381664E-3</v>
      </c>
      <c r="CX72" s="545">
        <v>3.0824130746081205E-3</v>
      </c>
      <c r="CY72" s="545">
        <v>3.6792649863833424E-3</v>
      </c>
      <c r="CZ72" s="545">
        <v>4.970329711393847E-2</v>
      </c>
      <c r="DA72" s="545">
        <v>2.1438627549115203E-2</v>
      </c>
      <c r="DB72" s="545">
        <v>9.9269545043918564E-3</v>
      </c>
      <c r="DC72" s="545">
        <v>1.8348894396879648E-2</v>
      </c>
      <c r="DD72" s="545">
        <v>1.0452563962338201E-3</v>
      </c>
      <c r="DE72" s="545">
        <v>1.7828208791423456E-2</v>
      </c>
      <c r="DF72" s="545">
        <v>1.2435017716587269E-3</v>
      </c>
      <c r="DG72" s="545">
        <v>1.2542897900545826E-2</v>
      </c>
      <c r="DH72" s="546">
        <v>2.1438901008090214</v>
      </c>
      <c r="DI72" s="236"/>
    </row>
    <row r="73" spans="2:113" x14ac:dyDescent="0.15">
      <c r="B73" s="358" t="s">
        <v>211</v>
      </c>
      <c r="C73" s="547" t="s">
        <v>950</v>
      </c>
      <c r="D73" s="548">
        <v>5.8114780052536223E-2</v>
      </c>
      <c r="E73" s="548">
        <v>5.1223059669661702E-2</v>
      </c>
      <c r="F73" s="548">
        <v>3.1301857302330649E-2</v>
      </c>
      <c r="G73" s="548">
        <v>1.6996794196612618E-2</v>
      </c>
      <c r="H73" s="548">
        <v>4.2396328516322405E-2</v>
      </c>
      <c r="I73" s="548">
        <v>1.6044529080344747E-2</v>
      </c>
      <c r="J73" s="548">
        <v>2.2278110552165081E-2</v>
      </c>
      <c r="K73" s="548">
        <v>4.5899517385852892E-2</v>
      </c>
      <c r="L73" s="548">
        <v>2.9177877614923617E-2</v>
      </c>
      <c r="M73" s="548">
        <v>5.0316362788956313E-2</v>
      </c>
      <c r="N73" s="548">
        <v>0</v>
      </c>
      <c r="O73" s="548">
        <v>5.4638925853231879E-2</v>
      </c>
      <c r="P73" s="548">
        <v>6.1899929860993852E-2</v>
      </c>
      <c r="Q73" s="548">
        <v>4.0434410340179826E-2</v>
      </c>
      <c r="R73" s="548">
        <v>4.9569335413249906E-2</v>
      </c>
      <c r="S73" s="548">
        <v>4.6161731584856341E-2</v>
      </c>
      <c r="T73" s="548">
        <v>4.4381066868245847E-2</v>
      </c>
      <c r="U73" s="548">
        <v>2.6409175070164392E-2</v>
      </c>
      <c r="V73" s="548">
        <v>1.6058298454769197E-2</v>
      </c>
      <c r="W73" s="548">
        <v>1.9058591602258923E-2</v>
      </c>
      <c r="X73" s="548">
        <v>0</v>
      </c>
      <c r="Y73" s="548">
        <v>4.3671243434535593E-2</v>
      </c>
      <c r="Z73" s="548">
        <v>2.3118626482286114E-2</v>
      </c>
      <c r="AA73" s="548">
        <v>4.9040421340317886E-2</v>
      </c>
      <c r="AB73" s="548">
        <v>4.1293005322480793E-2</v>
      </c>
      <c r="AC73" s="548">
        <v>5.6811425104056318E-2</v>
      </c>
      <c r="AD73" s="548">
        <v>2.9742884053273006E-3</v>
      </c>
      <c r="AE73" s="548">
        <v>2.3335805196735265E-2</v>
      </c>
      <c r="AF73" s="548">
        <v>4.0062763865917568E-2</v>
      </c>
      <c r="AG73" s="548">
        <v>4.0922358691584129E-2</v>
      </c>
      <c r="AH73" s="548">
        <v>6.5163239674159545E-2</v>
      </c>
      <c r="AI73" s="548">
        <v>2.2525054933113128E-2</v>
      </c>
      <c r="AJ73" s="548">
        <v>2.6293489627117049E-2</v>
      </c>
      <c r="AK73" s="548">
        <v>1.7919179564767733E-2</v>
      </c>
      <c r="AL73" s="548">
        <v>2.2374718585727899E-2</v>
      </c>
      <c r="AM73" s="548">
        <v>1.0825343257634979E-2</v>
      </c>
      <c r="AN73" s="548">
        <v>1.8272962494436735E-2</v>
      </c>
      <c r="AO73" s="548">
        <v>2.6684108970621474E-2</v>
      </c>
      <c r="AP73" s="548">
        <v>2.9422733460225552E-2</v>
      </c>
      <c r="AQ73" s="548">
        <v>1.2259657523008952E-2</v>
      </c>
      <c r="AR73" s="548">
        <v>1.9938891563592312E-2</v>
      </c>
      <c r="AS73" s="548">
        <v>1.7582362089473464E-2</v>
      </c>
      <c r="AT73" s="548">
        <v>2.4910302530874503E-2</v>
      </c>
      <c r="AU73" s="548">
        <v>2.4258529861168814E-2</v>
      </c>
      <c r="AV73" s="548">
        <v>2.9939792091060943E-2</v>
      </c>
      <c r="AW73" s="548">
        <v>2.18541651272381E-2</v>
      </c>
      <c r="AX73" s="548">
        <v>1.9033643243902821E-2</v>
      </c>
      <c r="AY73" s="548">
        <v>2.5638678544851475E-2</v>
      </c>
      <c r="AZ73" s="548">
        <v>2.9608509347880937E-2</v>
      </c>
      <c r="BA73" s="548">
        <v>3.1439951959791899E-2</v>
      </c>
      <c r="BB73" s="548">
        <v>1.1333595437719455E-2</v>
      </c>
      <c r="BC73" s="548">
        <v>3.2437950859807101E-2</v>
      </c>
      <c r="BD73" s="548">
        <v>2.3561801818114073E-2</v>
      </c>
      <c r="BE73" s="548">
        <v>2.1042522797115559E-2</v>
      </c>
      <c r="BF73" s="548">
        <v>0</v>
      </c>
      <c r="BG73" s="548">
        <v>1.3166461202666777E-2</v>
      </c>
      <c r="BH73" s="548">
        <v>3.1177067720738316E-2</v>
      </c>
      <c r="BI73" s="548">
        <v>2.4886195528500979E-2</v>
      </c>
      <c r="BJ73" s="548">
        <v>2.1330534795379944E-2</v>
      </c>
      <c r="BK73" s="548">
        <v>8.6394238745934271E-2</v>
      </c>
      <c r="BL73" s="548">
        <v>4.9249177361369639E-3</v>
      </c>
      <c r="BM73" s="548">
        <v>4.1722735416291318E-2</v>
      </c>
      <c r="BN73" s="548">
        <v>4.5916821138054752E-2</v>
      </c>
      <c r="BO73" s="548">
        <v>3.1158172431828179E-2</v>
      </c>
      <c r="BP73" s="548">
        <v>2.6785696303837852E-2</v>
      </c>
      <c r="BQ73" s="548">
        <v>6.3629417263257578E-3</v>
      </c>
      <c r="BR73" s="548">
        <v>7.6767531716323764E-3</v>
      </c>
      <c r="BS73" s="548">
        <v>2.298660875889269E-2</v>
      </c>
      <c r="BT73" s="548">
        <v>2.1126780242445794E-2</v>
      </c>
      <c r="BU73" s="548">
        <v>1.0078181146300396</v>
      </c>
      <c r="BV73" s="548">
        <v>7.2699490937391826E-3</v>
      </c>
      <c r="BW73" s="548">
        <v>3.0363951489638047E-3</v>
      </c>
      <c r="BX73" s="548">
        <v>4.6448123110420427E-3</v>
      </c>
      <c r="BY73" s="548">
        <v>1.4438580686233682E-3</v>
      </c>
      <c r="BZ73" s="548">
        <v>1.7608895960277076E-2</v>
      </c>
      <c r="CA73" s="548">
        <v>1.0074545222664622E-2</v>
      </c>
      <c r="CB73" s="548">
        <v>6.8597246474264836E-2</v>
      </c>
      <c r="CC73" s="548">
        <v>7.972016938676163E-3</v>
      </c>
      <c r="CD73" s="548">
        <v>1.435556183244195E-2</v>
      </c>
      <c r="CE73" s="548">
        <v>2.53777890065392E-3</v>
      </c>
      <c r="CF73" s="548">
        <v>8.3727755937427102E-3</v>
      </c>
      <c r="CG73" s="548">
        <v>2.1561375361846814E-2</v>
      </c>
      <c r="CH73" s="548">
        <v>5.1991762512954053E-3</v>
      </c>
      <c r="CI73" s="548">
        <v>7.9630868252175309E-3</v>
      </c>
      <c r="CJ73" s="548">
        <v>6.0574426241307884E-3</v>
      </c>
      <c r="CK73" s="548">
        <v>6.6054815504739016E-3</v>
      </c>
      <c r="CL73" s="548">
        <v>7.2703230244892426E-3</v>
      </c>
      <c r="CM73" s="548">
        <v>2.9666572207693087E-2</v>
      </c>
      <c r="CN73" s="548">
        <v>1.2293868506198478E-2</v>
      </c>
      <c r="CO73" s="548">
        <v>8.3646490597122213E-3</v>
      </c>
      <c r="CP73" s="548">
        <v>3.9509503169945261E-2</v>
      </c>
      <c r="CQ73" s="548">
        <v>3.5612551211332666E-2</v>
      </c>
      <c r="CR73" s="548">
        <v>2.6292440496773269E-2</v>
      </c>
      <c r="CS73" s="548">
        <v>1.8409747463709589E-2</v>
      </c>
      <c r="CT73" s="548">
        <v>1.6079620295859728E-2</v>
      </c>
      <c r="CU73" s="548">
        <v>4.3478731137693724E-2</v>
      </c>
      <c r="CV73" s="548">
        <v>1.5411598455046147E-2</v>
      </c>
      <c r="CW73" s="548">
        <v>9.5569628050593894E-3</v>
      </c>
      <c r="CX73" s="548">
        <v>2.7418979529686922E-2</v>
      </c>
      <c r="CY73" s="548">
        <v>7.9589113076985428E-3</v>
      </c>
      <c r="CZ73" s="548">
        <v>5.1243693716676787E-2</v>
      </c>
      <c r="DA73" s="548">
        <v>7.3737538521671142E-2</v>
      </c>
      <c r="DB73" s="548">
        <v>3.0854606781449297E-2</v>
      </c>
      <c r="DC73" s="548">
        <v>1.7115649809868239E-2</v>
      </c>
      <c r="DD73" s="548">
        <v>2.5109650175131452E-2</v>
      </c>
      <c r="DE73" s="548">
        <v>2.3256175864693449E-2</v>
      </c>
      <c r="DF73" s="548">
        <v>0.1629257474896762</v>
      </c>
      <c r="DG73" s="548">
        <v>5.9463941845932884E-3</v>
      </c>
      <c r="DH73" s="549">
        <v>3.9021601583357199</v>
      </c>
      <c r="DI73" s="236"/>
    </row>
    <row r="74" spans="2:113" x14ac:dyDescent="0.15">
      <c r="B74" s="10" t="s">
        <v>212</v>
      </c>
      <c r="C74" s="544" t="s">
        <v>951</v>
      </c>
      <c r="D74" s="545">
        <v>8.4281793092497136E-3</v>
      </c>
      <c r="E74" s="545">
        <v>8.5800532385597282E-3</v>
      </c>
      <c r="F74" s="545">
        <v>9.8939342633242548E-3</v>
      </c>
      <c r="G74" s="545">
        <v>1.0400887857101835E-2</v>
      </c>
      <c r="H74" s="545">
        <v>1.0528936016281012E-2</v>
      </c>
      <c r="I74" s="545">
        <v>2.7930146773243729E-2</v>
      </c>
      <c r="J74" s="545">
        <v>3.7849359018340405E-2</v>
      </c>
      <c r="K74" s="545">
        <v>5.5806637633292527E-3</v>
      </c>
      <c r="L74" s="545">
        <v>2.3141087140590402E-2</v>
      </c>
      <c r="M74" s="545">
        <v>4.9740642532816529E-3</v>
      </c>
      <c r="N74" s="545">
        <v>0</v>
      </c>
      <c r="O74" s="545">
        <v>1.2505954108429201E-2</v>
      </c>
      <c r="P74" s="545">
        <v>1.4841924919050835E-2</v>
      </c>
      <c r="Q74" s="545">
        <v>9.59862171290554E-3</v>
      </c>
      <c r="R74" s="545">
        <v>1.3956210985422995E-2</v>
      </c>
      <c r="S74" s="545">
        <v>9.7882466296506723E-3</v>
      </c>
      <c r="T74" s="545">
        <v>7.7273328032181048E-3</v>
      </c>
      <c r="U74" s="545">
        <v>9.3594758646762949E-3</v>
      </c>
      <c r="V74" s="545">
        <v>1.1617655829044277E-2</v>
      </c>
      <c r="W74" s="545">
        <v>6.9003849589550151E-3</v>
      </c>
      <c r="X74" s="545">
        <v>0</v>
      </c>
      <c r="Y74" s="545">
        <v>7.6808819570281959E-3</v>
      </c>
      <c r="Z74" s="545">
        <v>6.4362908078580252E-3</v>
      </c>
      <c r="AA74" s="545">
        <v>6.0117163583300933E-3</v>
      </c>
      <c r="AB74" s="545">
        <v>8.0427457746590769E-3</v>
      </c>
      <c r="AC74" s="545">
        <v>5.9297624193523253E-3</v>
      </c>
      <c r="AD74" s="545">
        <v>2.5648305702158985E-3</v>
      </c>
      <c r="AE74" s="545">
        <v>4.6836567495348157E-3</v>
      </c>
      <c r="AF74" s="545">
        <v>5.0548998590336548E-3</v>
      </c>
      <c r="AG74" s="545">
        <v>6.6913864348208292E-3</v>
      </c>
      <c r="AH74" s="545">
        <v>9.8348084478905532E-3</v>
      </c>
      <c r="AI74" s="545">
        <v>8.9029698921610726E-3</v>
      </c>
      <c r="AJ74" s="545">
        <v>1.0185098371819327E-2</v>
      </c>
      <c r="AK74" s="545">
        <v>1.2362117150635713E-2</v>
      </c>
      <c r="AL74" s="545">
        <v>2.1128634525768297E-2</v>
      </c>
      <c r="AM74" s="545">
        <v>8.5643661533755192E-3</v>
      </c>
      <c r="AN74" s="545">
        <v>5.7979964471675961E-3</v>
      </c>
      <c r="AO74" s="545">
        <v>1.0679401800956861E-2</v>
      </c>
      <c r="AP74" s="545">
        <v>5.2870000623955402E-3</v>
      </c>
      <c r="AQ74" s="545">
        <v>1.0045100152013549E-2</v>
      </c>
      <c r="AR74" s="545">
        <v>1.340202516792534E-2</v>
      </c>
      <c r="AS74" s="545">
        <v>1.1348869230630698E-2</v>
      </c>
      <c r="AT74" s="545">
        <v>9.4928481530244246E-3</v>
      </c>
      <c r="AU74" s="545">
        <v>7.2955234460714783E-3</v>
      </c>
      <c r="AV74" s="545">
        <v>8.7700793065326032E-3</v>
      </c>
      <c r="AW74" s="545">
        <v>1.1049231966427884E-2</v>
      </c>
      <c r="AX74" s="545">
        <v>7.6529370008836554E-3</v>
      </c>
      <c r="AY74" s="545">
        <v>6.3533708620308309E-3</v>
      </c>
      <c r="AZ74" s="545">
        <v>5.8072697081852599E-3</v>
      </c>
      <c r="BA74" s="545">
        <v>5.7346381651041476E-3</v>
      </c>
      <c r="BB74" s="545">
        <v>2.7681310690818679E-3</v>
      </c>
      <c r="BC74" s="545">
        <v>1.1734912306165118E-2</v>
      </c>
      <c r="BD74" s="545">
        <v>2.7173667998145017E-3</v>
      </c>
      <c r="BE74" s="545">
        <v>6.3354612467772121E-3</v>
      </c>
      <c r="BF74" s="545">
        <v>0</v>
      </c>
      <c r="BG74" s="545">
        <v>3.7139427167931062E-3</v>
      </c>
      <c r="BH74" s="545">
        <v>4.4441242742677299E-3</v>
      </c>
      <c r="BI74" s="545">
        <v>7.891270188764626E-3</v>
      </c>
      <c r="BJ74" s="545">
        <v>1.113899074576658E-2</v>
      </c>
      <c r="BK74" s="545">
        <v>2.5452998783826231E-2</v>
      </c>
      <c r="BL74" s="545">
        <v>4.841118735673524E-3</v>
      </c>
      <c r="BM74" s="545">
        <v>1.0782388305685902E-2</v>
      </c>
      <c r="BN74" s="545">
        <v>7.1939249753817406E-3</v>
      </c>
      <c r="BO74" s="545">
        <v>1.408793121358348E-2</v>
      </c>
      <c r="BP74" s="545">
        <v>1.2828301410257583E-2</v>
      </c>
      <c r="BQ74" s="545">
        <v>2.0512230924959088E-2</v>
      </c>
      <c r="BR74" s="545">
        <v>6.3029331361967962E-3</v>
      </c>
      <c r="BS74" s="545">
        <v>8.0764072597672466E-3</v>
      </c>
      <c r="BT74" s="545">
        <v>1.2120936789214633E-2</v>
      </c>
      <c r="BU74" s="545">
        <v>1.1782013927422603E-2</v>
      </c>
      <c r="BV74" s="545">
        <v>1.0397442071123284</v>
      </c>
      <c r="BW74" s="545">
        <v>7.3807268169132495E-2</v>
      </c>
      <c r="BX74" s="545">
        <v>4.8866347597768048E-2</v>
      </c>
      <c r="BY74" s="545">
        <v>4.2874280162322705E-2</v>
      </c>
      <c r="BZ74" s="545">
        <v>5.1023014702116148E-2</v>
      </c>
      <c r="CA74" s="545">
        <v>9.2572165733207437E-3</v>
      </c>
      <c r="CB74" s="545">
        <v>4.6592080017118627E-2</v>
      </c>
      <c r="CC74" s="545">
        <v>2.5180961953843926E-2</v>
      </c>
      <c r="CD74" s="545">
        <v>1.833308308142997E-2</v>
      </c>
      <c r="CE74" s="545">
        <v>2.8225790106095904E-3</v>
      </c>
      <c r="CF74" s="545">
        <v>8.5134808621129317E-3</v>
      </c>
      <c r="CG74" s="545">
        <v>1.3435369709762501E-2</v>
      </c>
      <c r="CH74" s="545">
        <v>2.5351909148019387E-3</v>
      </c>
      <c r="CI74" s="545">
        <v>9.5152363709142158E-3</v>
      </c>
      <c r="CJ74" s="545">
        <v>4.0648904131701091E-3</v>
      </c>
      <c r="CK74" s="545">
        <v>3.3530411570935536E-3</v>
      </c>
      <c r="CL74" s="545">
        <v>6.2682491957212344E-3</v>
      </c>
      <c r="CM74" s="545">
        <v>5.7946987274688335E-3</v>
      </c>
      <c r="CN74" s="545">
        <v>3.266877106098744E-3</v>
      </c>
      <c r="CO74" s="545">
        <v>2.1176379291457182E-3</v>
      </c>
      <c r="CP74" s="545">
        <v>6.6181249361902785E-3</v>
      </c>
      <c r="CQ74" s="545">
        <v>4.849458859777004E-3</v>
      </c>
      <c r="CR74" s="545">
        <v>1.2576864589083671E-2</v>
      </c>
      <c r="CS74" s="545">
        <v>9.0091749777150478E-3</v>
      </c>
      <c r="CT74" s="545">
        <v>6.8244130540586955E-3</v>
      </c>
      <c r="CU74" s="545">
        <v>2.3004553478698272E-2</v>
      </c>
      <c r="CV74" s="545">
        <v>3.8212254155242216E-2</v>
      </c>
      <c r="CW74" s="545">
        <v>4.979979298003384E-3</v>
      </c>
      <c r="CX74" s="545">
        <v>4.3837607941557815E-3</v>
      </c>
      <c r="CY74" s="545">
        <v>3.9794772123444211E-3</v>
      </c>
      <c r="CZ74" s="545">
        <v>2.7543672375109313E-2</v>
      </c>
      <c r="DA74" s="545">
        <v>1.0955394056923074E-2</v>
      </c>
      <c r="DB74" s="545">
        <v>6.1853365344963244E-3</v>
      </c>
      <c r="DC74" s="545">
        <v>1.3376328274532832E-2</v>
      </c>
      <c r="DD74" s="545">
        <v>1.1264384219132667E-2</v>
      </c>
      <c r="DE74" s="545">
        <v>8.5771742233012784E-3</v>
      </c>
      <c r="DF74" s="545">
        <v>3.8411936949943534E-3</v>
      </c>
      <c r="DG74" s="545">
        <v>4.1699279211725353E-3</v>
      </c>
      <c r="DH74" s="546">
        <v>2.2888361446170999</v>
      </c>
      <c r="DI74" s="236"/>
    </row>
    <row r="75" spans="2:113" x14ac:dyDescent="0.15">
      <c r="B75" s="10" t="s">
        <v>213</v>
      </c>
      <c r="C75" s="544" t="s">
        <v>952</v>
      </c>
      <c r="D75" s="545">
        <v>1.7768186661093245E-3</v>
      </c>
      <c r="E75" s="545">
        <v>1.2716576669034414E-3</v>
      </c>
      <c r="F75" s="545">
        <v>1.7714869903222572E-3</v>
      </c>
      <c r="G75" s="545">
        <v>1.6717688003198507E-3</v>
      </c>
      <c r="H75" s="545">
        <v>1.8064147526680816E-3</v>
      </c>
      <c r="I75" s="545">
        <v>1.0732903727732234E-2</v>
      </c>
      <c r="J75" s="545">
        <v>5.0299130433679702E-3</v>
      </c>
      <c r="K75" s="545">
        <v>1.930096759747062E-3</v>
      </c>
      <c r="L75" s="545">
        <v>1.6657173080891232E-3</v>
      </c>
      <c r="M75" s="545">
        <v>1.4950178374991312E-3</v>
      </c>
      <c r="N75" s="545">
        <v>0</v>
      </c>
      <c r="O75" s="545">
        <v>2.3676678087536187E-3</v>
      </c>
      <c r="P75" s="545">
        <v>2.6765513342716886E-3</v>
      </c>
      <c r="Q75" s="545">
        <v>1.6488304110987603E-3</v>
      </c>
      <c r="R75" s="545">
        <v>2.7220222131428889E-3</v>
      </c>
      <c r="S75" s="545">
        <v>1.8495930413313711E-3</v>
      </c>
      <c r="T75" s="545">
        <v>1.3649563758211987E-3</v>
      </c>
      <c r="U75" s="545">
        <v>2.2535037398404055E-3</v>
      </c>
      <c r="V75" s="545">
        <v>1.8164636116539379E-3</v>
      </c>
      <c r="W75" s="545">
        <v>1.7587738648066334E-3</v>
      </c>
      <c r="X75" s="545">
        <v>0</v>
      </c>
      <c r="Y75" s="545">
        <v>1.470183249632208E-3</v>
      </c>
      <c r="Z75" s="545">
        <v>1.3757977322668745E-3</v>
      </c>
      <c r="AA75" s="545">
        <v>1.6189454207060972E-3</v>
      </c>
      <c r="AB75" s="545">
        <v>2.7511360651631747E-3</v>
      </c>
      <c r="AC75" s="545">
        <v>1.4194343455795479E-3</v>
      </c>
      <c r="AD75" s="545">
        <v>3.2502916184459329E-4</v>
      </c>
      <c r="AE75" s="545">
        <v>1.8937230905820518E-3</v>
      </c>
      <c r="AF75" s="545">
        <v>2.433583242897551E-3</v>
      </c>
      <c r="AG75" s="545">
        <v>1.5846693489711705E-3</v>
      </c>
      <c r="AH75" s="545">
        <v>3.0857345977173176E-3</v>
      </c>
      <c r="AI75" s="545">
        <v>1.7764450499381671E-3</v>
      </c>
      <c r="AJ75" s="545">
        <v>3.0684992693421347E-3</v>
      </c>
      <c r="AK75" s="545">
        <v>1.7809092190383942E-3</v>
      </c>
      <c r="AL75" s="545">
        <v>3.5910243705952393E-3</v>
      </c>
      <c r="AM75" s="545">
        <v>2.1120099942025998E-3</v>
      </c>
      <c r="AN75" s="545">
        <v>1.2168803566071304E-3</v>
      </c>
      <c r="AO75" s="545">
        <v>2.7701767794383746E-3</v>
      </c>
      <c r="AP75" s="545">
        <v>1.4672968475014929E-3</v>
      </c>
      <c r="AQ75" s="545">
        <v>2.0165364143662238E-3</v>
      </c>
      <c r="AR75" s="545">
        <v>1.4986983439094189E-3</v>
      </c>
      <c r="AS75" s="545">
        <v>2.6986488995506259E-3</v>
      </c>
      <c r="AT75" s="545">
        <v>2.2187830791968489E-3</v>
      </c>
      <c r="AU75" s="545">
        <v>2.4264975304963241E-3</v>
      </c>
      <c r="AV75" s="545">
        <v>2.2895475449908921E-3</v>
      </c>
      <c r="AW75" s="545">
        <v>1.5416493079741006E-3</v>
      </c>
      <c r="AX75" s="545">
        <v>1.517195667367563E-3</v>
      </c>
      <c r="AY75" s="545">
        <v>1.1052730522331221E-3</v>
      </c>
      <c r="AZ75" s="545">
        <v>1.2970220910161229E-3</v>
      </c>
      <c r="BA75" s="545">
        <v>1.5695192990452169E-3</v>
      </c>
      <c r="BB75" s="545">
        <v>4.5746284108848841E-4</v>
      </c>
      <c r="BC75" s="545">
        <v>2.107076666707155E-3</v>
      </c>
      <c r="BD75" s="545">
        <v>1.4889218627960102E-3</v>
      </c>
      <c r="BE75" s="545">
        <v>1.04459820353907E-3</v>
      </c>
      <c r="BF75" s="545">
        <v>0</v>
      </c>
      <c r="BG75" s="545">
        <v>7.7904301366164234E-4</v>
      </c>
      <c r="BH75" s="545">
        <v>8.4571515691332731E-4</v>
      </c>
      <c r="BI75" s="545">
        <v>2.96959263622424E-3</v>
      </c>
      <c r="BJ75" s="545">
        <v>1.9250047220748133E-3</v>
      </c>
      <c r="BK75" s="545">
        <v>2.7288019434022507E-3</v>
      </c>
      <c r="BL75" s="545">
        <v>1.9548862111742268E-3</v>
      </c>
      <c r="BM75" s="545">
        <v>3.7334718985547869E-3</v>
      </c>
      <c r="BN75" s="545">
        <v>2.2050250806001834E-3</v>
      </c>
      <c r="BO75" s="545">
        <v>2.1147722267501096E-3</v>
      </c>
      <c r="BP75" s="545">
        <v>1.8584289175086937E-3</v>
      </c>
      <c r="BQ75" s="545">
        <v>5.4534465900910618E-3</v>
      </c>
      <c r="BR75" s="545">
        <v>3.7456925203120202E-3</v>
      </c>
      <c r="BS75" s="545">
        <v>2.1260156876429757E-3</v>
      </c>
      <c r="BT75" s="545">
        <v>3.2104802957372207E-3</v>
      </c>
      <c r="BU75" s="545">
        <v>6.3772198432553778E-3</v>
      </c>
      <c r="BV75" s="545">
        <v>6.9852014336079932E-3</v>
      </c>
      <c r="BW75" s="545">
        <v>1.0152773669335076</v>
      </c>
      <c r="BX75" s="545">
        <v>6.6908616572236221E-2</v>
      </c>
      <c r="BY75" s="545">
        <v>8.2264264550533459E-3</v>
      </c>
      <c r="BZ75" s="545">
        <v>3.6833487334505506E-3</v>
      </c>
      <c r="CA75" s="545">
        <v>4.4073166121229952E-3</v>
      </c>
      <c r="CB75" s="545">
        <v>1.5103159346889253E-2</v>
      </c>
      <c r="CC75" s="545">
        <v>2.7026856193916381E-2</v>
      </c>
      <c r="CD75" s="545">
        <v>1.1806682590472163E-2</v>
      </c>
      <c r="CE75" s="545">
        <v>6.9262790920397209E-3</v>
      </c>
      <c r="CF75" s="545">
        <v>2.6634271729143857E-2</v>
      </c>
      <c r="CG75" s="545">
        <v>1.9358434277282031E-2</v>
      </c>
      <c r="CH75" s="545">
        <v>5.6709513881181787E-3</v>
      </c>
      <c r="CI75" s="545">
        <v>6.5180889385950394E-3</v>
      </c>
      <c r="CJ75" s="545">
        <v>2.94890172855538E-3</v>
      </c>
      <c r="CK75" s="545">
        <v>6.6212400928790617E-3</v>
      </c>
      <c r="CL75" s="545">
        <v>1.6549507853134013E-2</v>
      </c>
      <c r="CM75" s="545">
        <v>7.4645254331247666E-3</v>
      </c>
      <c r="CN75" s="545">
        <v>3.1278380406328399E-3</v>
      </c>
      <c r="CO75" s="545">
        <v>1.2365467346167407E-3</v>
      </c>
      <c r="CP75" s="545">
        <v>2.0048810045299945E-2</v>
      </c>
      <c r="CQ75" s="545">
        <v>7.2894094142071019E-3</v>
      </c>
      <c r="CR75" s="545">
        <v>6.8427476614639927E-3</v>
      </c>
      <c r="CS75" s="545">
        <v>2.668374164984084E-3</v>
      </c>
      <c r="CT75" s="545">
        <v>3.1986943145963791E-3</v>
      </c>
      <c r="CU75" s="545">
        <v>1.4806373009724701E-2</v>
      </c>
      <c r="CV75" s="545">
        <v>8.5907626946166403E-3</v>
      </c>
      <c r="CW75" s="545">
        <v>4.5416197280348895E-3</v>
      </c>
      <c r="CX75" s="545">
        <v>1.1652619634354257E-3</v>
      </c>
      <c r="CY75" s="545">
        <v>3.5143908988011607E-3</v>
      </c>
      <c r="CZ75" s="545">
        <v>7.4086262027214158E-3</v>
      </c>
      <c r="DA75" s="545">
        <v>1.7137171201335726E-2</v>
      </c>
      <c r="DB75" s="545">
        <v>1.0912455956193825E-2</v>
      </c>
      <c r="DC75" s="545">
        <v>3.3615921653935045E-3</v>
      </c>
      <c r="DD75" s="545">
        <v>7.9471217245504107E-3</v>
      </c>
      <c r="DE75" s="545">
        <v>7.875759930564526E-3</v>
      </c>
      <c r="DF75" s="545">
        <v>1.5540549848900938E-3</v>
      </c>
      <c r="DG75" s="545">
        <v>6.4490988019444634E-3</v>
      </c>
      <c r="DH75" s="546">
        <v>1.5484505486858191</v>
      </c>
      <c r="DI75" s="236"/>
    </row>
    <row r="76" spans="2:113" x14ac:dyDescent="0.15">
      <c r="B76" s="10" t="s">
        <v>214</v>
      </c>
      <c r="C76" s="544" t="s">
        <v>953</v>
      </c>
      <c r="D76" s="545">
        <v>0</v>
      </c>
      <c r="E76" s="545">
        <v>0</v>
      </c>
      <c r="F76" s="545">
        <v>0</v>
      </c>
      <c r="G76" s="545">
        <v>0</v>
      </c>
      <c r="H76" s="545">
        <v>0</v>
      </c>
      <c r="I76" s="545">
        <v>0</v>
      </c>
      <c r="J76" s="545">
        <v>0</v>
      </c>
      <c r="K76" s="545">
        <v>0</v>
      </c>
      <c r="L76" s="545">
        <v>0</v>
      </c>
      <c r="M76" s="545">
        <v>0</v>
      </c>
      <c r="N76" s="545">
        <v>0</v>
      </c>
      <c r="O76" s="545">
        <v>0</v>
      </c>
      <c r="P76" s="545">
        <v>0</v>
      </c>
      <c r="Q76" s="545">
        <v>0</v>
      </c>
      <c r="R76" s="545">
        <v>0</v>
      </c>
      <c r="S76" s="545">
        <v>0</v>
      </c>
      <c r="T76" s="545">
        <v>0</v>
      </c>
      <c r="U76" s="545">
        <v>0</v>
      </c>
      <c r="V76" s="545">
        <v>0</v>
      </c>
      <c r="W76" s="545">
        <v>0</v>
      </c>
      <c r="X76" s="545">
        <v>0</v>
      </c>
      <c r="Y76" s="545">
        <v>0</v>
      </c>
      <c r="Z76" s="545">
        <v>0</v>
      </c>
      <c r="AA76" s="545">
        <v>0</v>
      </c>
      <c r="AB76" s="545">
        <v>0</v>
      </c>
      <c r="AC76" s="545">
        <v>0</v>
      </c>
      <c r="AD76" s="545">
        <v>0</v>
      </c>
      <c r="AE76" s="545">
        <v>0</v>
      </c>
      <c r="AF76" s="545">
        <v>0</v>
      </c>
      <c r="AG76" s="545">
        <v>0</v>
      </c>
      <c r="AH76" s="545">
        <v>0</v>
      </c>
      <c r="AI76" s="545">
        <v>0</v>
      </c>
      <c r="AJ76" s="545">
        <v>0</v>
      </c>
      <c r="AK76" s="545">
        <v>0</v>
      </c>
      <c r="AL76" s="545">
        <v>0</v>
      </c>
      <c r="AM76" s="545">
        <v>0</v>
      </c>
      <c r="AN76" s="545">
        <v>0</v>
      </c>
      <c r="AO76" s="545">
        <v>0</v>
      </c>
      <c r="AP76" s="545">
        <v>0</v>
      </c>
      <c r="AQ76" s="545">
        <v>0</v>
      </c>
      <c r="AR76" s="545">
        <v>0</v>
      </c>
      <c r="AS76" s="545">
        <v>0</v>
      </c>
      <c r="AT76" s="545">
        <v>0</v>
      </c>
      <c r="AU76" s="545">
        <v>0</v>
      </c>
      <c r="AV76" s="545">
        <v>0</v>
      </c>
      <c r="AW76" s="545">
        <v>0</v>
      </c>
      <c r="AX76" s="545">
        <v>0</v>
      </c>
      <c r="AY76" s="545">
        <v>0</v>
      </c>
      <c r="AZ76" s="545">
        <v>0</v>
      </c>
      <c r="BA76" s="545">
        <v>0</v>
      </c>
      <c r="BB76" s="545">
        <v>0</v>
      </c>
      <c r="BC76" s="545">
        <v>0</v>
      </c>
      <c r="BD76" s="545">
        <v>0</v>
      </c>
      <c r="BE76" s="545">
        <v>0</v>
      </c>
      <c r="BF76" s="545">
        <v>0</v>
      </c>
      <c r="BG76" s="545">
        <v>0</v>
      </c>
      <c r="BH76" s="545">
        <v>0</v>
      </c>
      <c r="BI76" s="545">
        <v>0</v>
      </c>
      <c r="BJ76" s="545">
        <v>0</v>
      </c>
      <c r="BK76" s="545">
        <v>0</v>
      </c>
      <c r="BL76" s="545">
        <v>0</v>
      </c>
      <c r="BM76" s="545">
        <v>0</v>
      </c>
      <c r="BN76" s="545">
        <v>0</v>
      </c>
      <c r="BO76" s="545">
        <v>0</v>
      </c>
      <c r="BP76" s="545">
        <v>0</v>
      </c>
      <c r="BQ76" s="545">
        <v>0</v>
      </c>
      <c r="BR76" s="545">
        <v>0</v>
      </c>
      <c r="BS76" s="545">
        <v>0</v>
      </c>
      <c r="BT76" s="545">
        <v>0</v>
      </c>
      <c r="BU76" s="545">
        <v>0</v>
      </c>
      <c r="BV76" s="545">
        <v>0</v>
      </c>
      <c r="BW76" s="545">
        <v>0</v>
      </c>
      <c r="BX76" s="545">
        <v>1</v>
      </c>
      <c r="BY76" s="545">
        <v>0</v>
      </c>
      <c r="BZ76" s="545">
        <v>0</v>
      </c>
      <c r="CA76" s="545">
        <v>0</v>
      </c>
      <c r="CB76" s="545">
        <v>0</v>
      </c>
      <c r="CC76" s="545">
        <v>0</v>
      </c>
      <c r="CD76" s="545">
        <v>0</v>
      </c>
      <c r="CE76" s="545">
        <v>0</v>
      </c>
      <c r="CF76" s="545">
        <v>0</v>
      </c>
      <c r="CG76" s="545">
        <v>0</v>
      </c>
      <c r="CH76" s="545">
        <v>0</v>
      </c>
      <c r="CI76" s="545">
        <v>0</v>
      </c>
      <c r="CJ76" s="545">
        <v>0</v>
      </c>
      <c r="CK76" s="545">
        <v>0</v>
      </c>
      <c r="CL76" s="545">
        <v>0</v>
      </c>
      <c r="CM76" s="545">
        <v>0</v>
      </c>
      <c r="CN76" s="545">
        <v>0</v>
      </c>
      <c r="CO76" s="545">
        <v>0</v>
      </c>
      <c r="CP76" s="545">
        <v>0</v>
      </c>
      <c r="CQ76" s="545">
        <v>0</v>
      </c>
      <c r="CR76" s="545">
        <v>0</v>
      </c>
      <c r="CS76" s="545">
        <v>0</v>
      </c>
      <c r="CT76" s="545">
        <v>0</v>
      </c>
      <c r="CU76" s="545">
        <v>0</v>
      </c>
      <c r="CV76" s="545">
        <v>0</v>
      </c>
      <c r="CW76" s="545">
        <v>0</v>
      </c>
      <c r="CX76" s="545">
        <v>0</v>
      </c>
      <c r="CY76" s="545">
        <v>0</v>
      </c>
      <c r="CZ76" s="545">
        <v>0</v>
      </c>
      <c r="DA76" s="545">
        <v>0</v>
      </c>
      <c r="DB76" s="545">
        <v>0</v>
      </c>
      <c r="DC76" s="545">
        <v>0</v>
      </c>
      <c r="DD76" s="545">
        <v>0</v>
      </c>
      <c r="DE76" s="545">
        <v>0</v>
      </c>
      <c r="DF76" s="545">
        <v>0</v>
      </c>
      <c r="DG76" s="545">
        <v>0</v>
      </c>
      <c r="DH76" s="546">
        <v>1</v>
      </c>
      <c r="DI76" s="236"/>
    </row>
    <row r="77" spans="2:113" x14ac:dyDescent="0.15">
      <c r="B77" s="10" t="s">
        <v>215</v>
      </c>
      <c r="C77" s="544" t="s">
        <v>954</v>
      </c>
      <c r="D77" s="545">
        <v>0</v>
      </c>
      <c r="E77" s="545">
        <v>0</v>
      </c>
      <c r="F77" s="545">
        <v>0</v>
      </c>
      <c r="G77" s="545">
        <v>0</v>
      </c>
      <c r="H77" s="545">
        <v>0</v>
      </c>
      <c r="I77" s="545">
        <v>0</v>
      </c>
      <c r="J77" s="545">
        <v>0</v>
      </c>
      <c r="K77" s="545">
        <v>0</v>
      </c>
      <c r="L77" s="545">
        <v>0</v>
      </c>
      <c r="M77" s="545">
        <v>0</v>
      </c>
      <c r="N77" s="545">
        <v>0</v>
      </c>
      <c r="O77" s="545">
        <v>0</v>
      </c>
      <c r="P77" s="545">
        <v>0</v>
      </c>
      <c r="Q77" s="545">
        <v>0</v>
      </c>
      <c r="R77" s="545">
        <v>0</v>
      </c>
      <c r="S77" s="545">
        <v>0</v>
      </c>
      <c r="T77" s="545">
        <v>0</v>
      </c>
      <c r="U77" s="545">
        <v>0</v>
      </c>
      <c r="V77" s="545">
        <v>0</v>
      </c>
      <c r="W77" s="545">
        <v>0</v>
      </c>
      <c r="X77" s="545">
        <v>0</v>
      </c>
      <c r="Y77" s="545">
        <v>0</v>
      </c>
      <c r="Z77" s="545">
        <v>0</v>
      </c>
      <c r="AA77" s="545">
        <v>0</v>
      </c>
      <c r="AB77" s="545">
        <v>0</v>
      </c>
      <c r="AC77" s="545">
        <v>0</v>
      </c>
      <c r="AD77" s="545">
        <v>0</v>
      </c>
      <c r="AE77" s="545">
        <v>0</v>
      </c>
      <c r="AF77" s="545">
        <v>0</v>
      </c>
      <c r="AG77" s="545">
        <v>0</v>
      </c>
      <c r="AH77" s="545">
        <v>0</v>
      </c>
      <c r="AI77" s="545">
        <v>0</v>
      </c>
      <c r="AJ77" s="545">
        <v>0</v>
      </c>
      <c r="AK77" s="545">
        <v>0</v>
      </c>
      <c r="AL77" s="545">
        <v>0</v>
      </c>
      <c r="AM77" s="545">
        <v>0</v>
      </c>
      <c r="AN77" s="545">
        <v>0</v>
      </c>
      <c r="AO77" s="545">
        <v>0</v>
      </c>
      <c r="AP77" s="545">
        <v>0</v>
      </c>
      <c r="AQ77" s="545">
        <v>0</v>
      </c>
      <c r="AR77" s="545">
        <v>0</v>
      </c>
      <c r="AS77" s="545">
        <v>0</v>
      </c>
      <c r="AT77" s="545">
        <v>0</v>
      </c>
      <c r="AU77" s="545">
        <v>0</v>
      </c>
      <c r="AV77" s="545">
        <v>0</v>
      </c>
      <c r="AW77" s="545">
        <v>0</v>
      </c>
      <c r="AX77" s="545">
        <v>0</v>
      </c>
      <c r="AY77" s="545">
        <v>0</v>
      </c>
      <c r="AZ77" s="545">
        <v>0</v>
      </c>
      <c r="BA77" s="545">
        <v>0</v>
      </c>
      <c r="BB77" s="545">
        <v>0</v>
      </c>
      <c r="BC77" s="545">
        <v>0</v>
      </c>
      <c r="BD77" s="545">
        <v>0</v>
      </c>
      <c r="BE77" s="545">
        <v>0</v>
      </c>
      <c r="BF77" s="545">
        <v>0</v>
      </c>
      <c r="BG77" s="545">
        <v>0</v>
      </c>
      <c r="BH77" s="545">
        <v>0</v>
      </c>
      <c r="BI77" s="545">
        <v>0</v>
      </c>
      <c r="BJ77" s="545">
        <v>0</v>
      </c>
      <c r="BK77" s="545">
        <v>0</v>
      </c>
      <c r="BL77" s="545">
        <v>0</v>
      </c>
      <c r="BM77" s="545">
        <v>0</v>
      </c>
      <c r="BN77" s="545">
        <v>0</v>
      </c>
      <c r="BO77" s="545">
        <v>0</v>
      </c>
      <c r="BP77" s="545">
        <v>0</v>
      </c>
      <c r="BQ77" s="545">
        <v>0</v>
      </c>
      <c r="BR77" s="545">
        <v>0</v>
      </c>
      <c r="BS77" s="545">
        <v>0</v>
      </c>
      <c r="BT77" s="545">
        <v>0</v>
      </c>
      <c r="BU77" s="545">
        <v>0</v>
      </c>
      <c r="BV77" s="545">
        <v>0</v>
      </c>
      <c r="BW77" s="545">
        <v>0</v>
      </c>
      <c r="BX77" s="545">
        <v>0</v>
      </c>
      <c r="BY77" s="545">
        <v>1</v>
      </c>
      <c r="BZ77" s="545">
        <v>0</v>
      </c>
      <c r="CA77" s="545">
        <v>0</v>
      </c>
      <c r="CB77" s="545">
        <v>0</v>
      </c>
      <c r="CC77" s="545">
        <v>0</v>
      </c>
      <c r="CD77" s="545">
        <v>0</v>
      </c>
      <c r="CE77" s="545">
        <v>0</v>
      </c>
      <c r="CF77" s="545">
        <v>0</v>
      </c>
      <c r="CG77" s="545">
        <v>0</v>
      </c>
      <c r="CH77" s="545">
        <v>0</v>
      </c>
      <c r="CI77" s="545">
        <v>0</v>
      </c>
      <c r="CJ77" s="545">
        <v>0</v>
      </c>
      <c r="CK77" s="545">
        <v>0</v>
      </c>
      <c r="CL77" s="545">
        <v>0</v>
      </c>
      <c r="CM77" s="545">
        <v>0</v>
      </c>
      <c r="CN77" s="545">
        <v>0</v>
      </c>
      <c r="CO77" s="545">
        <v>0</v>
      </c>
      <c r="CP77" s="545">
        <v>0</v>
      </c>
      <c r="CQ77" s="545">
        <v>0</v>
      </c>
      <c r="CR77" s="545">
        <v>0</v>
      </c>
      <c r="CS77" s="545">
        <v>0</v>
      </c>
      <c r="CT77" s="545">
        <v>0</v>
      </c>
      <c r="CU77" s="545">
        <v>0</v>
      </c>
      <c r="CV77" s="545">
        <v>0</v>
      </c>
      <c r="CW77" s="545">
        <v>0</v>
      </c>
      <c r="CX77" s="545">
        <v>0</v>
      </c>
      <c r="CY77" s="545">
        <v>0</v>
      </c>
      <c r="CZ77" s="545">
        <v>0</v>
      </c>
      <c r="DA77" s="545">
        <v>0</v>
      </c>
      <c r="DB77" s="545">
        <v>0</v>
      </c>
      <c r="DC77" s="545">
        <v>0</v>
      </c>
      <c r="DD77" s="545">
        <v>0</v>
      </c>
      <c r="DE77" s="545">
        <v>0</v>
      </c>
      <c r="DF77" s="545">
        <v>0</v>
      </c>
      <c r="DG77" s="545">
        <v>0</v>
      </c>
      <c r="DH77" s="546">
        <v>1</v>
      </c>
      <c r="DI77" s="236"/>
    </row>
    <row r="78" spans="2:113" x14ac:dyDescent="0.15">
      <c r="B78" s="358" t="s">
        <v>216</v>
      </c>
      <c r="C78" s="547" t="s">
        <v>955</v>
      </c>
      <c r="D78" s="548">
        <v>3.7106277653341664E-5</v>
      </c>
      <c r="E78" s="548">
        <v>4.2432884125366021E-5</v>
      </c>
      <c r="F78" s="548">
        <v>2.5672592513910546E-5</v>
      </c>
      <c r="G78" s="548">
        <v>5.3475432192467665E-5</v>
      </c>
      <c r="H78" s="548">
        <v>4.8128553493849871E-5</v>
      </c>
      <c r="I78" s="548">
        <v>2.694816832810123E-4</v>
      </c>
      <c r="J78" s="548">
        <v>1.0550755275754822E-4</v>
      </c>
      <c r="K78" s="548">
        <v>5.1348043760575808E-5</v>
      </c>
      <c r="L78" s="548">
        <v>5.1155514225010501E-5</v>
      </c>
      <c r="M78" s="548">
        <v>4.1280128642681534E-5</v>
      </c>
      <c r="N78" s="548">
        <v>0</v>
      </c>
      <c r="O78" s="548">
        <v>8.7081799807021693E-5</v>
      </c>
      <c r="P78" s="548">
        <v>8.0885740284086224E-5</v>
      </c>
      <c r="Q78" s="548">
        <v>4.2677662913915037E-5</v>
      </c>
      <c r="R78" s="548">
        <v>6.5874859692908319E-5</v>
      </c>
      <c r="S78" s="548">
        <v>9.8001461491725326E-5</v>
      </c>
      <c r="T78" s="548">
        <v>9.5807318463456289E-5</v>
      </c>
      <c r="U78" s="548">
        <v>9.0538185542218897E-5</v>
      </c>
      <c r="V78" s="548">
        <v>7.9381394864389956E-5</v>
      </c>
      <c r="W78" s="548">
        <v>7.6346786888695632E-5</v>
      </c>
      <c r="X78" s="548">
        <v>0</v>
      </c>
      <c r="Y78" s="548">
        <v>7.3040595202319362E-5</v>
      </c>
      <c r="Z78" s="548">
        <v>6.9537082450804832E-5</v>
      </c>
      <c r="AA78" s="548">
        <v>6.8820865705438347E-5</v>
      </c>
      <c r="AB78" s="548">
        <v>7.3991470315240776E-5</v>
      </c>
      <c r="AC78" s="548">
        <v>9.2410661111085382E-5</v>
      </c>
      <c r="AD78" s="548">
        <v>1.2587147599131705E-5</v>
      </c>
      <c r="AE78" s="548">
        <v>6.8913400050671473E-5</v>
      </c>
      <c r="AF78" s="548">
        <v>1.0960183337935893E-4</v>
      </c>
      <c r="AG78" s="548">
        <v>6.2326377279178804E-5</v>
      </c>
      <c r="AH78" s="548">
        <v>8.4679957625537536E-5</v>
      </c>
      <c r="AI78" s="548">
        <v>8.9503112262422543E-5</v>
      </c>
      <c r="AJ78" s="548">
        <v>8.697558237323251E-5</v>
      </c>
      <c r="AK78" s="548">
        <v>5.500452287704539E-5</v>
      </c>
      <c r="AL78" s="548">
        <v>9.4229418611164906E-5</v>
      </c>
      <c r="AM78" s="548">
        <v>9.0375300886189853E-5</v>
      </c>
      <c r="AN78" s="548">
        <v>4.9860398741336208E-5</v>
      </c>
      <c r="AO78" s="548">
        <v>1.2463895072526235E-4</v>
      </c>
      <c r="AP78" s="548">
        <v>3.5496107883828776E-5</v>
      </c>
      <c r="AQ78" s="548">
        <v>9.9754650795987502E-5</v>
      </c>
      <c r="AR78" s="548">
        <v>9.9927793355590702E-5</v>
      </c>
      <c r="AS78" s="548">
        <v>1.0628170883362971E-4</v>
      </c>
      <c r="AT78" s="548">
        <v>6.4981121448695115E-5</v>
      </c>
      <c r="AU78" s="548">
        <v>6.1336924183689995E-5</v>
      </c>
      <c r="AV78" s="548">
        <v>1.0160944823085549E-4</v>
      </c>
      <c r="AW78" s="548">
        <v>7.0714873727980592E-5</v>
      </c>
      <c r="AX78" s="548">
        <v>7.6598112487751075E-5</v>
      </c>
      <c r="AY78" s="548">
        <v>7.9763299039394703E-5</v>
      </c>
      <c r="AZ78" s="548">
        <v>6.6537030453246617E-5</v>
      </c>
      <c r="BA78" s="548">
        <v>3.594400528123457E-5</v>
      </c>
      <c r="BB78" s="548">
        <v>2.2644236347727426E-5</v>
      </c>
      <c r="BC78" s="548">
        <v>7.0265095354716682E-5</v>
      </c>
      <c r="BD78" s="548">
        <v>3.6648672340102611E-5</v>
      </c>
      <c r="BE78" s="548">
        <v>7.4571891191056039E-5</v>
      </c>
      <c r="BF78" s="548">
        <v>0</v>
      </c>
      <c r="BG78" s="548">
        <v>4.3865609598433534E-5</v>
      </c>
      <c r="BH78" s="548">
        <v>3.668169714615955E-5</v>
      </c>
      <c r="BI78" s="548">
        <v>2.9435820822401058E-5</v>
      </c>
      <c r="BJ78" s="548">
        <v>1.1053196323655701E-4</v>
      </c>
      <c r="BK78" s="548">
        <v>1.4172241954685911E-4</v>
      </c>
      <c r="BL78" s="548">
        <v>1.0303743728385284E-4</v>
      </c>
      <c r="BM78" s="548">
        <v>1.2342365459841261E-4</v>
      </c>
      <c r="BN78" s="548">
        <v>9.8113399693338228E-5</v>
      </c>
      <c r="BO78" s="548">
        <v>7.688822819510768E-5</v>
      </c>
      <c r="BP78" s="548">
        <v>6.9942426435041903E-5</v>
      </c>
      <c r="BQ78" s="548">
        <v>7.4362398980890891E-5</v>
      </c>
      <c r="BR78" s="548">
        <v>5.0852288822514936E-5</v>
      </c>
      <c r="BS78" s="548">
        <v>3.3739281246641511E-4</v>
      </c>
      <c r="BT78" s="548">
        <v>8.0472313889523974E-4</v>
      </c>
      <c r="BU78" s="548">
        <v>1.4085362289197135E-4</v>
      </c>
      <c r="BV78" s="548">
        <v>4.1850443377724507E-4</v>
      </c>
      <c r="BW78" s="548">
        <v>7.318181133688742E-5</v>
      </c>
      <c r="BX78" s="548">
        <v>3.5104545099763932E-5</v>
      </c>
      <c r="BY78" s="548">
        <v>1.9102306094463897E-5</v>
      </c>
      <c r="BZ78" s="548">
        <v>1.0005321023872846</v>
      </c>
      <c r="CA78" s="548">
        <v>1.4842859515829058E-4</v>
      </c>
      <c r="CB78" s="548">
        <v>8.0201709421610879E-5</v>
      </c>
      <c r="CC78" s="548">
        <v>1.0953229071918024E-4</v>
      </c>
      <c r="CD78" s="548">
        <v>9.8174056930427222E-5</v>
      </c>
      <c r="CE78" s="548">
        <v>1.4820352425338272E-4</v>
      </c>
      <c r="CF78" s="548">
        <v>6.7743741554667178E-5</v>
      </c>
      <c r="CG78" s="548">
        <v>1.1696978967075223E-4</v>
      </c>
      <c r="CH78" s="548">
        <v>1.0246521748844041E-4</v>
      </c>
      <c r="CI78" s="548">
        <v>1.1266399338151687E-4</v>
      </c>
      <c r="CJ78" s="548">
        <v>7.069738923817887E-5</v>
      </c>
      <c r="CK78" s="548">
        <v>2.9583345766038534E-5</v>
      </c>
      <c r="CL78" s="548">
        <v>1.0960434946160893E-4</v>
      </c>
      <c r="CM78" s="548">
        <v>1.282349815844375E-4</v>
      </c>
      <c r="CN78" s="548">
        <v>8.3860868546037208E-4</v>
      </c>
      <c r="CO78" s="548">
        <v>2.3924677184424412E-4</v>
      </c>
      <c r="CP78" s="548">
        <v>6.9713260576526222E-4</v>
      </c>
      <c r="CQ78" s="548">
        <v>8.6444153703760021E-5</v>
      </c>
      <c r="CR78" s="548">
        <v>5.3579561504105751E-4</v>
      </c>
      <c r="CS78" s="548">
        <v>1.2994532441401208E-4</v>
      </c>
      <c r="CT78" s="548">
        <v>3.5172442647162801E-5</v>
      </c>
      <c r="CU78" s="548">
        <v>5.0949966398270167E-4</v>
      </c>
      <c r="CV78" s="548">
        <v>6.7200733015088508E-5</v>
      </c>
      <c r="CW78" s="548">
        <v>6.9927969415835593E-5</v>
      </c>
      <c r="CX78" s="548">
        <v>2.759648670040483E-5</v>
      </c>
      <c r="CY78" s="548">
        <v>5.5652942033266689E-5</v>
      </c>
      <c r="CZ78" s="548">
        <v>9.5701481641383078E-5</v>
      </c>
      <c r="DA78" s="548">
        <v>8.6820728195016384E-5</v>
      </c>
      <c r="DB78" s="548">
        <v>6.7911126451202788E-5</v>
      </c>
      <c r="DC78" s="548">
        <v>7.1458328329244698E-5</v>
      </c>
      <c r="DD78" s="548">
        <v>3.0423748021996808E-5</v>
      </c>
      <c r="DE78" s="548">
        <v>9.364897811953553E-5</v>
      </c>
      <c r="DF78" s="548">
        <v>1.0749288417758098E-4</v>
      </c>
      <c r="DG78" s="548">
        <v>1.1713927099722521E-4</v>
      </c>
      <c r="DH78" s="549">
        <v>1.0124569008475361</v>
      </c>
      <c r="DI78" s="236"/>
    </row>
    <row r="79" spans="2:113" x14ac:dyDescent="0.15">
      <c r="B79" s="10" t="s">
        <v>217</v>
      </c>
      <c r="C79" s="544" t="s">
        <v>956</v>
      </c>
      <c r="D79" s="545">
        <v>1.1853646021933869E-2</v>
      </c>
      <c r="E79" s="545">
        <v>3.8154822424262984E-2</v>
      </c>
      <c r="F79" s="545">
        <v>9.6530014450124952E-3</v>
      </c>
      <c r="G79" s="545">
        <v>3.5241515287925518E-2</v>
      </c>
      <c r="H79" s="545">
        <v>1.3730326735076098E-2</v>
      </c>
      <c r="I79" s="545">
        <v>1.2811156803292574E-2</v>
      </c>
      <c r="J79" s="545">
        <v>1.0063999851259419E-2</v>
      </c>
      <c r="K79" s="545">
        <v>2.5497322345733434E-2</v>
      </c>
      <c r="L79" s="545">
        <v>1.3746424735795054E-2</v>
      </c>
      <c r="M79" s="545">
        <v>3.0083026142229932E-2</v>
      </c>
      <c r="N79" s="545">
        <v>0</v>
      </c>
      <c r="O79" s="545">
        <v>1.3254709364285671E-2</v>
      </c>
      <c r="P79" s="545">
        <v>9.8047818158587281E-3</v>
      </c>
      <c r="Q79" s="545">
        <v>2.3242042685173703E-2</v>
      </c>
      <c r="R79" s="545">
        <v>2.0376209939771985E-2</v>
      </c>
      <c r="S79" s="545">
        <v>2.2448056444669885E-2</v>
      </c>
      <c r="T79" s="545">
        <v>2.1547714874223869E-2</v>
      </c>
      <c r="U79" s="545">
        <v>9.7974090387097611E-3</v>
      </c>
      <c r="V79" s="545">
        <v>1.5360969013331865E-2</v>
      </c>
      <c r="W79" s="545">
        <v>9.4882601974614587E-3</v>
      </c>
      <c r="X79" s="545">
        <v>0</v>
      </c>
      <c r="Y79" s="545">
        <v>1.9142752704586877E-2</v>
      </c>
      <c r="Z79" s="545">
        <v>1.3191413608719112E-2</v>
      </c>
      <c r="AA79" s="545">
        <v>1.9440296502843669E-2</v>
      </c>
      <c r="AB79" s="545">
        <v>1.4982589313591709E-2</v>
      </c>
      <c r="AC79" s="545">
        <v>2.0763634986849369E-2</v>
      </c>
      <c r="AD79" s="545">
        <v>1.7118568771077611E-3</v>
      </c>
      <c r="AE79" s="545">
        <v>6.6452119160520698E-2</v>
      </c>
      <c r="AF79" s="545">
        <v>1.0536005686538764E-2</v>
      </c>
      <c r="AG79" s="545">
        <v>9.778197919901116E-3</v>
      </c>
      <c r="AH79" s="545">
        <v>1.1874092070286679E-2</v>
      </c>
      <c r="AI79" s="545">
        <v>1.706896962216075E-2</v>
      </c>
      <c r="AJ79" s="545">
        <v>4.2427105530625252E-2</v>
      </c>
      <c r="AK79" s="545">
        <v>1.4426508806682488E-2</v>
      </c>
      <c r="AL79" s="545">
        <v>1.253087482815627E-2</v>
      </c>
      <c r="AM79" s="545">
        <v>9.9088704164359848E-3</v>
      </c>
      <c r="AN79" s="545">
        <v>1.155390961460522E-2</v>
      </c>
      <c r="AO79" s="545">
        <v>3.5534239938475785E-2</v>
      </c>
      <c r="AP79" s="545">
        <v>1.641045913496212E-2</v>
      </c>
      <c r="AQ79" s="545">
        <v>1.8356572330493551E-2</v>
      </c>
      <c r="AR79" s="545">
        <v>2.5631017138018745E-2</v>
      </c>
      <c r="AS79" s="545">
        <v>1.047555268112588E-2</v>
      </c>
      <c r="AT79" s="545">
        <v>1.3229359015797649E-2</v>
      </c>
      <c r="AU79" s="545">
        <v>9.1632192545341266E-3</v>
      </c>
      <c r="AV79" s="545">
        <v>1.0746099269210775E-2</v>
      </c>
      <c r="AW79" s="545">
        <v>6.7288051397151986E-3</v>
      </c>
      <c r="AX79" s="545">
        <v>7.3572955183001344E-3</v>
      </c>
      <c r="AY79" s="545">
        <v>8.1509649610653871E-3</v>
      </c>
      <c r="AZ79" s="545">
        <v>9.1398116878733341E-3</v>
      </c>
      <c r="BA79" s="545">
        <v>7.8075667434987107E-3</v>
      </c>
      <c r="BB79" s="545">
        <v>2.7762510257404822E-3</v>
      </c>
      <c r="BC79" s="545">
        <v>8.3211322154319242E-3</v>
      </c>
      <c r="BD79" s="545">
        <v>5.7849266365739525E-3</v>
      </c>
      <c r="BE79" s="545">
        <v>9.7534374937673241E-3</v>
      </c>
      <c r="BF79" s="545">
        <v>0</v>
      </c>
      <c r="BG79" s="545">
        <v>1.3574587829292025E-2</v>
      </c>
      <c r="BH79" s="545">
        <v>8.7616933637681745E-3</v>
      </c>
      <c r="BI79" s="545">
        <v>8.5869164138539251E-3</v>
      </c>
      <c r="BJ79" s="545">
        <v>8.1521282065124875E-3</v>
      </c>
      <c r="BK79" s="545">
        <v>2.0356319586870082E-2</v>
      </c>
      <c r="BL79" s="545">
        <v>0.17399119292371631</v>
      </c>
      <c r="BM79" s="545">
        <v>2.1050983032165214E-2</v>
      </c>
      <c r="BN79" s="545">
        <v>2.0804896150603217E-2</v>
      </c>
      <c r="BO79" s="545">
        <v>2.0964126787685933E-2</v>
      </c>
      <c r="BP79" s="545">
        <v>2.1087050714068935E-2</v>
      </c>
      <c r="BQ79" s="545">
        <v>6.4431087772307306E-3</v>
      </c>
      <c r="BR79" s="545">
        <v>1.5793215003002969E-2</v>
      </c>
      <c r="BS79" s="545">
        <v>1.583498222979423E-2</v>
      </c>
      <c r="BT79" s="545">
        <v>4.1271771484176906E-2</v>
      </c>
      <c r="BU79" s="545">
        <v>3.5967327705508836E-3</v>
      </c>
      <c r="BV79" s="545">
        <v>1.0627757515609307E-2</v>
      </c>
      <c r="BW79" s="545">
        <v>2.4401317032992573E-3</v>
      </c>
      <c r="BX79" s="545">
        <v>2.054729181577905E-3</v>
      </c>
      <c r="BY79" s="545">
        <v>7.750673572772211E-4</v>
      </c>
      <c r="BZ79" s="545">
        <v>2.6820434435730279E-2</v>
      </c>
      <c r="CA79" s="545">
        <v>1.0039718334786778</v>
      </c>
      <c r="CB79" s="545">
        <v>7.0836315046940435E-3</v>
      </c>
      <c r="CC79" s="545">
        <v>4.7298874993659335E-3</v>
      </c>
      <c r="CD79" s="545">
        <v>9.6139225615494862E-3</v>
      </c>
      <c r="CE79" s="545">
        <v>2.1135496215947862E-3</v>
      </c>
      <c r="CF79" s="545">
        <v>3.8684015548273946E-3</v>
      </c>
      <c r="CG79" s="545">
        <v>1.2365000134818362E-2</v>
      </c>
      <c r="CH79" s="545">
        <v>7.6764984171495923E-2</v>
      </c>
      <c r="CI79" s="545">
        <v>8.6459034878240016E-3</v>
      </c>
      <c r="CJ79" s="545">
        <v>4.1067250712545113E-3</v>
      </c>
      <c r="CK79" s="545">
        <v>4.4728343655322878E-3</v>
      </c>
      <c r="CL79" s="545">
        <v>9.33594881566349E-3</v>
      </c>
      <c r="CM79" s="545">
        <v>2.0055022216684693E-2</v>
      </c>
      <c r="CN79" s="545">
        <v>1.0255055699682162E-2</v>
      </c>
      <c r="CO79" s="545">
        <v>3.9825711185244861E-3</v>
      </c>
      <c r="CP79" s="545">
        <v>1.7296800376649778E-2</v>
      </c>
      <c r="CQ79" s="545">
        <v>8.7264546307388707E-3</v>
      </c>
      <c r="CR79" s="545">
        <v>9.8662072447041494E-3</v>
      </c>
      <c r="CS79" s="545">
        <v>5.3891333896212831E-3</v>
      </c>
      <c r="CT79" s="545">
        <v>4.3606559173204901E-3</v>
      </c>
      <c r="CU79" s="545">
        <v>2.066991998067675E-2</v>
      </c>
      <c r="CV79" s="545">
        <v>4.3028132067515264E-3</v>
      </c>
      <c r="CW79" s="545">
        <v>6.3626509556459366E-3</v>
      </c>
      <c r="CX79" s="545">
        <v>6.0986340314654044E-3</v>
      </c>
      <c r="CY79" s="545">
        <v>3.8619736107878876E-3</v>
      </c>
      <c r="CZ79" s="545">
        <v>1.2088192414160847E-2</v>
      </c>
      <c r="DA79" s="545">
        <v>1.5237483244375072E-2</v>
      </c>
      <c r="DB79" s="545">
        <v>5.1311403854584822E-3</v>
      </c>
      <c r="DC79" s="545">
        <v>4.906614413816031E-3</v>
      </c>
      <c r="DD79" s="545">
        <v>6.1446864479745818E-3</v>
      </c>
      <c r="DE79" s="545">
        <v>1.8612047606496672E-2</v>
      </c>
      <c r="DF79" s="545">
        <v>4.5738665562218318E-2</v>
      </c>
      <c r="DG79" s="545">
        <v>2.5994889365945965E-2</v>
      </c>
      <c r="DH79" s="546">
        <v>2.6924533625539895</v>
      </c>
      <c r="DI79" s="236"/>
    </row>
    <row r="80" spans="2:113" x14ac:dyDescent="0.15">
      <c r="B80" s="10" t="s">
        <v>218</v>
      </c>
      <c r="C80" s="544" t="s">
        <v>957</v>
      </c>
      <c r="D80" s="545">
        <v>7.2158094259221386E-2</v>
      </c>
      <c r="E80" s="545">
        <v>2.2772027341849545E-2</v>
      </c>
      <c r="F80" s="545">
        <v>2.4095653939764813E-2</v>
      </c>
      <c r="G80" s="545">
        <v>4.7001359684190211E-2</v>
      </c>
      <c r="H80" s="545">
        <v>2.9375830319098413E-2</v>
      </c>
      <c r="I80" s="545">
        <v>6.9166364907505828E-2</v>
      </c>
      <c r="J80" s="545">
        <v>0.25509699605752656</v>
      </c>
      <c r="K80" s="545">
        <v>1.7109284849762194E-2</v>
      </c>
      <c r="L80" s="545">
        <v>1.1436515761308153E-2</v>
      </c>
      <c r="M80" s="545">
        <v>1.5708127565659848E-2</v>
      </c>
      <c r="N80" s="545">
        <v>0</v>
      </c>
      <c r="O80" s="545">
        <v>2.7121932298288534E-2</v>
      </c>
      <c r="P80" s="545">
        <v>1.9605116524772388E-2</v>
      </c>
      <c r="Q80" s="545">
        <v>3.4335708079675953E-2</v>
      </c>
      <c r="R80" s="545">
        <v>1.6377934958150094E-2</v>
      </c>
      <c r="S80" s="545">
        <v>1.3931110923641164E-2</v>
      </c>
      <c r="T80" s="545">
        <v>9.2634103659365169E-3</v>
      </c>
      <c r="U80" s="545">
        <v>1.9826731711329051E-2</v>
      </c>
      <c r="V80" s="545">
        <v>9.8137729348264473E-3</v>
      </c>
      <c r="W80" s="545">
        <v>1.0187924605359664E-2</v>
      </c>
      <c r="X80" s="545">
        <v>0</v>
      </c>
      <c r="Y80" s="545">
        <v>8.9648521451165166E-3</v>
      </c>
      <c r="Z80" s="545">
        <v>3.2421270382704801E-3</v>
      </c>
      <c r="AA80" s="545">
        <v>1.0674804531755556E-2</v>
      </c>
      <c r="AB80" s="545">
        <v>5.007846799871948E-3</v>
      </c>
      <c r="AC80" s="545">
        <v>5.2376585041525921E-3</v>
      </c>
      <c r="AD80" s="545">
        <v>9.0875795671417116E-4</v>
      </c>
      <c r="AE80" s="545">
        <v>1.2081059617349446E-2</v>
      </c>
      <c r="AF80" s="545">
        <v>5.3225486270228458E-3</v>
      </c>
      <c r="AG80" s="545">
        <v>8.8147347296826817E-3</v>
      </c>
      <c r="AH80" s="545">
        <v>2.9597473413912032E-2</v>
      </c>
      <c r="AI80" s="545">
        <v>1.4740351850107266E-2</v>
      </c>
      <c r="AJ80" s="545">
        <v>5.1370321976658438E-2</v>
      </c>
      <c r="AK80" s="545">
        <v>1.0888046635690743E-2</v>
      </c>
      <c r="AL80" s="545">
        <v>0.16237213207009166</v>
      </c>
      <c r="AM80" s="545">
        <v>1.0870235238760954E-2</v>
      </c>
      <c r="AN80" s="545">
        <v>9.5299075565628433E-3</v>
      </c>
      <c r="AO80" s="545">
        <v>8.6852698802236047E-3</v>
      </c>
      <c r="AP80" s="545">
        <v>8.0213069176924955E-3</v>
      </c>
      <c r="AQ80" s="545">
        <v>1.1802704521714013E-2</v>
      </c>
      <c r="AR80" s="545">
        <v>8.5825369323780185E-3</v>
      </c>
      <c r="AS80" s="545">
        <v>1.4971910589015935E-2</v>
      </c>
      <c r="AT80" s="545">
        <v>1.3658516792441476E-2</v>
      </c>
      <c r="AU80" s="545">
        <v>1.1932705147051626E-2</v>
      </c>
      <c r="AV80" s="545">
        <v>1.0510492061083627E-2</v>
      </c>
      <c r="AW80" s="545">
        <v>9.9047977352084132E-3</v>
      </c>
      <c r="AX80" s="545">
        <v>9.4918179747146177E-3</v>
      </c>
      <c r="AY80" s="545">
        <v>3.733682097202626E-3</v>
      </c>
      <c r="AZ80" s="545">
        <v>6.656558980168488E-3</v>
      </c>
      <c r="BA80" s="545">
        <v>7.5108973018521309E-3</v>
      </c>
      <c r="BB80" s="545">
        <v>3.8931704271783782E-3</v>
      </c>
      <c r="BC80" s="545">
        <v>6.0212935063681952E-3</v>
      </c>
      <c r="BD80" s="545">
        <v>2.2637141336200378E-3</v>
      </c>
      <c r="BE80" s="545">
        <v>8.1174803499561542E-3</v>
      </c>
      <c r="BF80" s="545">
        <v>0</v>
      </c>
      <c r="BG80" s="545">
        <v>2.2482931216096678E-3</v>
      </c>
      <c r="BH80" s="545">
        <v>4.5841971011747595E-3</v>
      </c>
      <c r="BI80" s="545">
        <v>5.4061937998289627E-3</v>
      </c>
      <c r="BJ80" s="545">
        <v>3.2009428967310154E-3</v>
      </c>
      <c r="BK80" s="545">
        <v>6.7475496932788925E-2</v>
      </c>
      <c r="BL80" s="545">
        <v>1.6500008216585246E-2</v>
      </c>
      <c r="BM80" s="545">
        <v>2.9050570955960715E-2</v>
      </c>
      <c r="BN80" s="545">
        <v>2.9724714734882082E-2</v>
      </c>
      <c r="BO80" s="545">
        <v>3.7248248571768228E-2</v>
      </c>
      <c r="BP80" s="545">
        <v>1.9322573896062147E-2</v>
      </c>
      <c r="BQ80" s="545">
        <v>1.3709517908734257E-2</v>
      </c>
      <c r="BR80" s="545">
        <v>1.2109831671369663E-2</v>
      </c>
      <c r="BS80" s="545">
        <v>1.8675145190825332E-2</v>
      </c>
      <c r="BT80" s="545">
        <v>3.1900943323754226E-2</v>
      </c>
      <c r="BU80" s="545">
        <v>4.7477115439645584E-2</v>
      </c>
      <c r="BV80" s="545">
        <v>1.5152190504654075E-2</v>
      </c>
      <c r="BW80" s="545">
        <v>8.0859835291578787E-3</v>
      </c>
      <c r="BX80" s="545">
        <v>6.8680771232644726E-3</v>
      </c>
      <c r="BY80" s="545">
        <v>2.5551972788635056E-3</v>
      </c>
      <c r="BZ80" s="545">
        <v>2.5929695103657932E-2</v>
      </c>
      <c r="CA80" s="545">
        <v>4.4370017620190202E-3</v>
      </c>
      <c r="CB80" s="545">
        <v>1.0090803892919</v>
      </c>
      <c r="CC80" s="545">
        <v>1.0476804089743065E-2</v>
      </c>
      <c r="CD80" s="545">
        <v>1.259516995554503E-2</v>
      </c>
      <c r="CE80" s="545">
        <v>2.1833790378432954E-3</v>
      </c>
      <c r="CF80" s="545">
        <v>1.3964498489503178E-2</v>
      </c>
      <c r="CG80" s="545">
        <v>1.5552716307734681E-2</v>
      </c>
      <c r="CH80" s="545">
        <v>1.1354958905155714E-2</v>
      </c>
      <c r="CI80" s="545">
        <v>1.5763748150005526E-2</v>
      </c>
      <c r="CJ80" s="545">
        <v>1.4139575055230339E-2</v>
      </c>
      <c r="CK80" s="545">
        <v>1.9486218052769518E-2</v>
      </c>
      <c r="CL80" s="545">
        <v>6.0476836761774672E-3</v>
      </c>
      <c r="CM80" s="545">
        <v>2.6809607964990764E-2</v>
      </c>
      <c r="CN80" s="545">
        <v>2.1054074205308009E-2</v>
      </c>
      <c r="CO80" s="545">
        <v>2.0787154145053041E-2</v>
      </c>
      <c r="CP80" s="545">
        <v>1.5918705053521765E-2</v>
      </c>
      <c r="CQ80" s="545">
        <v>9.2701136630062905E-3</v>
      </c>
      <c r="CR80" s="545">
        <v>1.7389458935842508E-2</v>
      </c>
      <c r="CS80" s="545">
        <v>1.1269474607544605E-2</v>
      </c>
      <c r="CT80" s="545">
        <v>1.1678356343599273E-2</v>
      </c>
      <c r="CU80" s="545">
        <v>2.4542599450050714E-2</v>
      </c>
      <c r="CV80" s="545">
        <v>1.6451245378804543E-2</v>
      </c>
      <c r="CW80" s="545">
        <v>2.0534205760616653E-2</v>
      </c>
      <c r="CX80" s="545">
        <v>7.24073791048945E-3</v>
      </c>
      <c r="CY80" s="545">
        <v>1.0223620675859376E-2</v>
      </c>
      <c r="CZ80" s="545">
        <v>8.6258888760097949E-2</v>
      </c>
      <c r="DA80" s="545">
        <v>1.533134702090197E-2</v>
      </c>
      <c r="DB80" s="545">
        <v>2.5722137732262975E-2</v>
      </c>
      <c r="DC80" s="545">
        <v>5.4039048479971423E-2</v>
      </c>
      <c r="DD80" s="545">
        <v>1.7056080891903736E-2</v>
      </c>
      <c r="DE80" s="545">
        <v>4.6446255471406621E-2</v>
      </c>
      <c r="DF80" s="545">
        <v>1.0436346237133062E-2</v>
      </c>
      <c r="DG80" s="545">
        <v>1.4718107311091808E-2</v>
      </c>
      <c r="DH80" s="546">
        <v>3.2352502572018587</v>
      </c>
      <c r="DI80" s="236"/>
    </row>
    <row r="81" spans="2:113" x14ac:dyDescent="0.15">
      <c r="B81" s="10" t="s">
        <v>219</v>
      </c>
      <c r="C81" s="544" t="s">
        <v>958</v>
      </c>
      <c r="D81" s="545">
        <v>1.7720661268650882E-3</v>
      </c>
      <c r="E81" s="545">
        <v>3.3586064378523794E-3</v>
      </c>
      <c r="F81" s="545">
        <v>6.9286486937424627E-4</v>
      </c>
      <c r="G81" s="545">
        <v>8.1422264178199536E-4</v>
      </c>
      <c r="H81" s="545">
        <v>1.4913542194487451E-3</v>
      </c>
      <c r="I81" s="545">
        <v>7.6012032644465146E-4</v>
      </c>
      <c r="J81" s="545">
        <v>1.2762366452194456E-3</v>
      </c>
      <c r="K81" s="545">
        <v>1.4766887135440052E-3</v>
      </c>
      <c r="L81" s="545">
        <v>6.2797413460796106E-4</v>
      </c>
      <c r="M81" s="545">
        <v>3.1539952173434728E-3</v>
      </c>
      <c r="N81" s="545">
        <v>0</v>
      </c>
      <c r="O81" s="545">
        <v>6.5217810561901061E-4</v>
      </c>
      <c r="P81" s="545">
        <v>3.1669652066900703E-4</v>
      </c>
      <c r="Q81" s="545">
        <v>2.8132675708749913E-3</v>
      </c>
      <c r="R81" s="545">
        <v>8.2189821890942579E-4</v>
      </c>
      <c r="S81" s="545">
        <v>1.9119187263482002E-3</v>
      </c>
      <c r="T81" s="545">
        <v>1.0490512167794838E-3</v>
      </c>
      <c r="U81" s="545">
        <v>4.8242401870172139E-4</v>
      </c>
      <c r="V81" s="545">
        <v>2.1207009643422494E-3</v>
      </c>
      <c r="W81" s="545">
        <v>3.6635760124863778E-3</v>
      </c>
      <c r="X81" s="545">
        <v>0</v>
      </c>
      <c r="Y81" s="545">
        <v>2.0475691828112761E-3</v>
      </c>
      <c r="Z81" s="545">
        <v>1.6077952997861707E-3</v>
      </c>
      <c r="AA81" s="545">
        <v>2.6222641781768318E-3</v>
      </c>
      <c r="AB81" s="545">
        <v>8.5786819121266616E-4</v>
      </c>
      <c r="AC81" s="545">
        <v>1.9307586305434981E-3</v>
      </c>
      <c r="AD81" s="545">
        <v>1.9631953896288397E-3</v>
      </c>
      <c r="AE81" s="545">
        <v>2.8232594241204318E-3</v>
      </c>
      <c r="AF81" s="545">
        <v>5.5239717617362239E-4</v>
      </c>
      <c r="AG81" s="545">
        <v>7.585889253039599E-4</v>
      </c>
      <c r="AH81" s="545">
        <v>8.9782529983908248E-4</v>
      </c>
      <c r="AI81" s="545">
        <v>2.0872349641412576E-3</v>
      </c>
      <c r="AJ81" s="545">
        <v>5.9121601910766654E-3</v>
      </c>
      <c r="AK81" s="545">
        <v>1.1833359917083552E-3</v>
      </c>
      <c r="AL81" s="545">
        <v>2.7178951114875879E-3</v>
      </c>
      <c r="AM81" s="545">
        <v>3.527403359136197E-3</v>
      </c>
      <c r="AN81" s="545">
        <v>1.9029356125816357E-3</v>
      </c>
      <c r="AO81" s="545">
        <v>5.3144758017218104E-3</v>
      </c>
      <c r="AP81" s="545">
        <v>2.7410668264876079E-3</v>
      </c>
      <c r="AQ81" s="545">
        <v>9.7941421156059454E-3</v>
      </c>
      <c r="AR81" s="545">
        <v>4.8619549489154713E-3</v>
      </c>
      <c r="AS81" s="545">
        <v>1.2576777048648757E-3</v>
      </c>
      <c r="AT81" s="545">
        <v>1.5430246506880959E-3</v>
      </c>
      <c r="AU81" s="545">
        <v>7.4416065696612517E-4</v>
      </c>
      <c r="AV81" s="545">
        <v>9.5751788390683798E-4</v>
      </c>
      <c r="AW81" s="545">
        <v>4.8245264583247785E-4</v>
      </c>
      <c r="AX81" s="545">
        <v>3.3838961281754918E-4</v>
      </c>
      <c r="AY81" s="545">
        <v>4.9167938926636347E-4</v>
      </c>
      <c r="AZ81" s="545">
        <v>6.3720220400797372E-4</v>
      </c>
      <c r="BA81" s="545">
        <v>4.8727216208955111E-4</v>
      </c>
      <c r="BB81" s="545">
        <v>1.2892396997923352E-4</v>
      </c>
      <c r="BC81" s="545">
        <v>6.5971794954561183E-4</v>
      </c>
      <c r="BD81" s="545">
        <v>2.9617239406158022E-4</v>
      </c>
      <c r="BE81" s="545">
        <v>1.1596007758376696E-4</v>
      </c>
      <c r="BF81" s="545">
        <v>0</v>
      </c>
      <c r="BG81" s="545">
        <v>1.9655257845138021E-3</v>
      </c>
      <c r="BH81" s="545">
        <v>9.8423559573745088E-4</v>
      </c>
      <c r="BI81" s="545">
        <v>4.8084250793307731E-4</v>
      </c>
      <c r="BJ81" s="545">
        <v>8.6511186042759907E-4</v>
      </c>
      <c r="BK81" s="545">
        <v>1.1092571698484174E-3</v>
      </c>
      <c r="BL81" s="545">
        <v>2.7268397063915411E-2</v>
      </c>
      <c r="BM81" s="545">
        <v>9.4175066532881872E-4</v>
      </c>
      <c r="BN81" s="545">
        <v>8.8582725824059216E-4</v>
      </c>
      <c r="BO81" s="545">
        <v>1.5666337461886694E-3</v>
      </c>
      <c r="BP81" s="545">
        <v>1.5957068462496738E-3</v>
      </c>
      <c r="BQ81" s="545">
        <v>1.0695913012311968E-3</v>
      </c>
      <c r="BR81" s="545">
        <v>1.8607308343673425E-3</v>
      </c>
      <c r="BS81" s="545">
        <v>6.4922729299356306E-4</v>
      </c>
      <c r="BT81" s="545">
        <v>7.9431284063510464E-4</v>
      </c>
      <c r="BU81" s="545">
        <v>2.9786956262648834E-4</v>
      </c>
      <c r="BV81" s="545">
        <v>2.9256648447676938E-4</v>
      </c>
      <c r="BW81" s="545">
        <v>1.5643212664013902E-4</v>
      </c>
      <c r="BX81" s="545">
        <v>1.2174981492418188E-4</v>
      </c>
      <c r="BY81" s="545">
        <v>3.8595247994723524E-5</v>
      </c>
      <c r="BZ81" s="545">
        <v>6.3785460241640971E-4</v>
      </c>
      <c r="CA81" s="545">
        <v>3.6995931995248612E-3</v>
      </c>
      <c r="CB81" s="545">
        <v>4.2058542552983677E-3</v>
      </c>
      <c r="CC81" s="545">
        <v>1.1644043546663114</v>
      </c>
      <c r="CD81" s="545">
        <v>1.0571604495195298E-3</v>
      </c>
      <c r="CE81" s="545">
        <v>6.5333455701908953E-5</v>
      </c>
      <c r="CF81" s="545">
        <v>2.1395852859416333E-4</v>
      </c>
      <c r="CG81" s="545">
        <v>6.4394641306635267E-4</v>
      </c>
      <c r="CH81" s="545">
        <v>1.2075081090555911E-3</v>
      </c>
      <c r="CI81" s="545">
        <v>2.3807342918810579E-4</v>
      </c>
      <c r="CJ81" s="545">
        <v>1.656812515292471E-4</v>
      </c>
      <c r="CK81" s="545">
        <v>2.5180595063167724E-4</v>
      </c>
      <c r="CL81" s="545">
        <v>2.4363166849929066E-4</v>
      </c>
      <c r="CM81" s="545">
        <v>6.7103243008177012E-4</v>
      </c>
      <c r="CN81" s="545">
        <v>3.5102499391026791E-4</v>
      </c>
      <c r="CO81" s="545">
        <v>2.711156797195325E-4</v>
      </c>
      <c r="CP81" s="545">
        <v>5.6168574366900368E-4</v>
      </c>
      <c r="CQ81" s="545">
        <v>2.2731563825132038E-4</v>
      </c>
      <c r="CR81" s="545">
        <v>5.473880237960644E-4</v>
      </c>
      <c r="CS81" s="545">
        <v>2.2173551490783854E-4</v>
      </c>
      <c r="CT81" s="545">
        <v>2.1569600270800825E-4</v>
      </c>
      <c r="CU81" s="545">
        <v>6.6122164405499687E-4</v>
      </c>
      <c r="CV81" s="545">
        <v>1.9781610110657764E-4</v>
      </c>
      <c r="CW81" s="545">
        <v>2.3366488759535487E-4</v>
      </c>
      <c r="CX81" s="545">
        <v>4.7566843751496279E-4</v>
      </c>
      <c r="CY81" s="545">
        <v>1.7270723548326548E-4</v>
      </c>
      <c r="CZ81" s="545">
        <v>8.3101778238340337E-4</v>
      </c>
      <c r="DA81" s="545">
        <v>4.8223657352372648E-4</v>
      </c>
      <c r="DB81" s="545">
        <v>3.3320951236509599E-4</v>
      </c>
      <c r="DC81" s="545">
        <v>4.0627009063049218E-4</v>
      </c>
      <c r="DD81" s="545">
        <v>2.8538485473046481E-4</v>
      </c>
      <c r="DE81" s="545">
        <v>4.943015455697034E-4</v>
      </c>
      <c r="DF81" s="545">
        <v>2.1777404720838981E-3</v>
      </c>
      <c r="DG81" s="545">
        <v>3.452631259660102E-4</v>
      </c>
      <c r="DH81" s="546">
        <v>1.3236427348829425</v>
      </c>
      <c r="DI81" s="236"/>
    </row>
    <row r="82" spans="2:113" x14ac:dyDescent="0.15">
      <c r="B82" s="10" t="s">
        <v>220</v>
      </c>
      <c r="C82" s="544" t="s">
        <v>959</v>
      </c>
      <c r="D82" s="545">
        <v>1.5364312750066261E-4</v>
      </c>
      <c r="E82" s="545">
        <v>1.4868015770944643E-4</v>
      </c>
      <c r="F82" s="545">
        <v>3.7965907049923353E-4</v>
      </c>
      <c r="G82" s="545">
        <v>2.2207204590577403E-4</v>
      </c>
      <c r="H82" s="545">
        <v>2.8781455671849303E-4</v>
      </c>
      <c r="I82" s="545">
        <v>4.9444240032553467E-3</v>
      </c>
      <c r="J82" s="545">
        <v>1.1816291321067266E-3</v>
      </c>
      <c r="K82" s="545">
        <v>1.9821856348559413E-4</v>
      </c>
      <c r="L82" s="545">
        <v>2.7890644096735772E-4</v>
      </c>
      <c r="M82" s="545">
        <v>1.2084818250954065E-4</v>
      </c>
      <c r="N82" s="545">
        <v>0</v>
      </c>
      <c r="O82" s="545">
        <v>7.2635281301525959E-4</v>
      </c>
      <c r="P82" s="545">
        <v>9.4184619886189785E-4</v>
      </c>
      <c r="Q82" s="545">
        <v>2.7450285688377019E-4</v>
      </c>
      <c r="R82" s="545">
        <v>5.6259144657692776E-4</v>
      </c>
      <c r="S82" s="545">
        <v>3.7495899119717658E-4</v>
      </c>
      <c r="T82" s="545">
        <v>3.5556522975585991E-4</v>
      </c>
      <c r="U82" s="545">
        <v>5.7844216734932469E-4</v>
      </c>
      <c r="V82" s="545">
        <v>5.4324607188813319E-4</v>
      </c>
      <c r="W82" s="545">
        <v>6.2515754421826658E-4</v>
      </c>
      <c r="X82" s="545">
        <v>0</v>
      </c>
      <c r="Y82" s="545">
        <v>2.3664768700789815E-4</v>
      </c>
      <c r="Z82" s="545">
        <v>5.1397033620221775E-4</v>
      </c>
      <c r="AA82" s="545">
        <v>2.2179426031715117E-4</v>
      </c>
      <c r="AB82" s="545">
        <v>2.2451673474133196E-3</v>
      </c>
      <c r="AC82" s="545">
        <v>7.4395076025905553E-4</v>
      </c>
      <c r="AD82" s="545">
        <v>4.2624032080844712E-5</v>
      </c>
      <c r="AE82" s="545">
        <v>3.6252745336242379E-4</v>
      </c>
      <c r="AF82" s="545">
        <v>4.8397386406744076E-4</v>
      </c>
      <c r="AG82" s="545">
        <v>5.5892177849765272E-4</v>
      </c>
      <c r="AH82" s="545">
        <v>4.1135677867511932E-4</v>
      </c>
      <c r="AI82" s="545">
        <v>6.4382931425638378E-4</v>
      </c>
      <c r="AJ82" s="545">
        <v>4.0314854477033728E-4</v>
      </c>
      <c r="AK82" s="545">
        <v>4.7457866529302875E-4</v>
      </c>
      <c r="AL82" s="545">
        <v>4.0383952937131558E-4</v>
      </c>
      <c r="AM82" s="545">
        <v>6.8723424632706454E-4</v>
      </c>
      <c r="AN82" s="545">
        <v>3.9751370322329969E-4</v>
      </c>
      <c r="AO82" s="545">
        <v>5.2091912431293408E-4</v>
      </c>
      <c r="AP82" s="545">
        <v>5.149660015013282E-4</v>
      </c>
      <c r="AQ82" s="545">
        <v>9.9235451544715E-4</v>
      </c>
      <c r="AR82" s="545">
        <v>4.7239835932659762E-4</v>
      </c>
      <c r="AS82" s="545">
        <v>8.1325165442871074E-4</v>
      </c>
      <c r="AT82" s="545">
        <v>6.860953036541183E-4</v>
      </c>
      <c r="AU82" s="545">
        <v>7.137280055827882E-4</v>
      </c>
      <c r="AV82" s="545">
        <v>1.2666955225934546E-3</v>
      </c>
      <c r="AW82" s="545">
        <v>1.0924648237576598E-3</v>
      </c>
      <c r="AX82" s="545">
        <v>4.3561024983231208E-4</v>
      </c>
      <c r="AY82" s="545">
        <v>5.3949787075717687E-4</v>
      </c>
      <c r="AZ82" s="545">
        <v>4.9418017242286189E-4</v>
      </c>
      <c r="BA82" s="545">
        <v>3.035535582793826E-4</v>
      </c>
      <c r="BB82" s="545">
        <v>1.581675084749218E-4</v>
      </c>
      <c r="BC82" s="545">
        <v>3.6902537142055402E-4</v>
      </c>
      <c r="BD82" s="545">
        <v>2.4254589000467726E-4</v>
      </c>
      <c r="BE82" s="545">
        <v>2.3004730805899424E-4</v>
      </c>
      <c r="BF82" s="545">
        <v>0</v>
      </c>
      <c r="BG82" s="545">
        <v>1.162354809679556E-4</v>
      </c>
      <c r="BH82" s="545">
        <v>4.7101469058776326E-4</v>
      </c>
      <c r="BI82" s="545">
        <v>2.3576815953442332E-4</v>
      </c>
      <c r="BJ82" s="545">
        <v>3.3461649076843526E-4</v>
      </c>
      <c r="BK82" s="545">
        <v>7.0750944282254832E-4</v>
      </c>
      <c r="BL82" s="545">
        <v>1.2282957896876318E-4</v>
      </c>
      <c r="BM82" s="545">
        <v>3.4177683365481067E-4</v>
      </c>
      <c r="BN82" s="545">
        <v>3.9612104627796918E-4</v>
      </c>
      <c r="BO82" s="545">
        <v>3.7090055469697815E-4</v>
      </c>
      <c r="BP82" s="545">
        <v>4.5539274524492056E-4</v>
      </c>
      <c r="BQ82" s="545">
        <v>1.6801409167475382E-3</v>
      </c>
      <c r="BR82" s="545">
        <v>3.2380808558886702E-4</v>
      </c>
      <c r="BS82" s="545">
        <v>1.568872581813678E-3</v>
      </c>
      <c r="BT82" s="545">
        <v>3.7926403869008008E-3</v>
      </c>
      <c r="BU82" s="545">
        <v>9.9721233914577844E-4</v>
      </c>
      <c r="BV82" s="545">
        <v>1.2295390200841813E-3</v>
      </c>
      <c r="BW82" s="545">
        <v>3.4295967424651956E-4</v>
      </c>
      <c r="BX82" s="545">
        <v>2.5568022983802149E-4</v>
      </c>
      <c r="BY82" s="545">
        <v>6.0365733516036101E-5</v>
      </c>
      <c r="BZ82" s="545">
        <v>2.4655618141643291E-3</v>
      </c>
      <c r="CA82" s="545">
        <v>2.4341513375608062E-4</v>
      </c>
      <c r="CB82" s="545">
        <v>4.7798801933997308E-4</v>
      </c>
      <c r="CC82" s="545">
        <v>4.4173385777328082E-4</v>
      </c>
      <c r="CD82" s="545">
        <v>1.0023201644560487</v>
      </c>
      <c r="CE82" s="545">
        <v>3.0345019899114011E-4</v>
      </c>
      <c r="CF82" s="545">
        <v>4.2253128534727524E-4</v>
      </c>
      <c r="CG82" s="545">
        <v>1.5240752964119637E-3</v>
      </c>
      <c r="CH82" s="545">
        <v>1.8574337870577124E-2</v>
      </c>
      <c r="CI82" s="545">
        <v>1.3207260104208748E-3</v>
      </c>
      <c r="CJ82" s="545">
        <v>1.3720732269268383E-3</v>
      </c>
      <c r="CK82" s="545">
        <v>1.1649477410608784E-3</v>
      </c>
      <c r="CL82" s="545">
        <v>1.2772071809632154E-3</v>
      </c>
      <c r="CM82" s="545">
        <v>7.281128847309107E-3</v>
      </c>
      <c r="CN82" s="545">
        <v>1.1508447563919472E-3</v>
      </c>
      <c r="CO82" s="545">
        <v>1.1859215143301557E-3</v>
      </c>
      <c r="CP82" s="545">
        <v>2.3915186964119199E-3</v>
      </c>
      <c r="CQ82" s="545">
        <v>4.6931209056073902E-4</v>
      </c>
      <c r="CR82" s="545">
        <v>5.4764145290188968E-4</v>
      </c>
      <c r="CS82" s="545">
        <v>2.9914349096390525E-4</v>
      </c>
      <c r="CT82" s="545">
        <v>2.7200019463286814E-4</v>
      </c>
      <c r="CU82" s="545">
        <v>5.0553229460018976E-3</v>
      </c>
      <c r="CV82" s="545">
        <v>1.2052232112038954E-3</v>
      </c>
      <c r="CW82" s="545">
        <v>2.3113386260308387E-3</v>
      </c>
      <c r="CX82" s="545">
        <v>2.0703116497161847E-4</v>
      </c>
      <c r="CY82" s="545">
        <v>1.718729627319647E-3</v>
      </c>
      <c r="CZ82" s="545">
        <v>8.1414995198465985E-4</v>
      </c>
      <c r="DA82" s="545">
        <v>4.3207257984695553E-4</v>
      </c>
      <c r="DB82" s="545">
        <v>7.2422634750423287E-4</v>
      </c>
      <c r="DC82" s="545">
        <v>8.6846690826913138E-4</v>
      </c>
      <c r="DD82" s="545">
        <v>5.9001286425526382E-4</v>
      </c>
      <c r="DE82" s="545">
        <v>7.0976382085401017E-4</v>
      </c>
      <c r="DF82" s="545">
        <v>2.4176998894968052E-4</v>
      </c>
      <c r="DG82" s="545">
        <v>2.1616966636929988E-3</v>
      </c>
      <c r="DH82" s="546">
        <v>1.10792404996896</v>
      </c>
      <c r="DI82" s="236"/>
    </row>
    <row r="83" spans="2:113" x14ac:dyDescent="0.15">
      <c r="B83" s="358" t="s">
        <v>221</v>
      </c>
      <c r="C83" s="547" t="s">
        <v>960</v>
      </c>
      <c r="D83" s="548">
        <v>2.4852554523034089E-4</v>
      </c>
      <c r="E83" s="548">
        <v>6.6923628169794028E-4</v>
      </c>
      <c r="F83" s="548">
        <v>1.6169156774688379E-4</v>
      </c>
      <c r="G83" s="548">
        <v>9.997531717237741E-5</v>
      </c>
      <c r="H83" s="548">
        <v>3.0374331552521217E-4</v>
      </c>
      <c r="I83" s="548">
        <v>1.2985622220105199E-4</v>
      </c>
      <c r="J83" s="548">
        <v>1.2621448088359427E-4</v>
      </c>
      <c r="K83" s="548">
        <v>4.8923546042241664E-4</v>
      </c>
      <c r="L83" s="548">
        <v>2.5035544110296748E-4</v>
      </c>
      <c r="M83" s="548">
        <v>5.2125314509799412E-4</v>
      </c>
      <c r="N83" s="548">
        <v>0</v>
      </c>
      <c r="O83" s="548">
        <v>2.0003872120724089E-4</v>
      </c>
      <c r="P83" s="548">
        <v>1.5512093588041203E-4</v>
      </c>
      <c r="Q83" s="548">
        <v>2.8124527144411123E-4</v>
      </c>
      <c r="R83" s="548">
        <v>3.2035200511069571E-4</v>
      </c>
      <c r="S83" s="548">
        <v>4.5500666143774408E-4</v>
      </c>
      <c r="T83" s="548">
        <v>4.1735890737107411E-4</v>
      </c>
      <c r="U83" s="548">
        <v>2.4676518664409734E-4</v>
      </c>
      <c r="V83" s="548">
        <v>2.051391742811144E-4</v>
      </c>
      <c r="W83" s="548">
        <v>1.8071672943513974E-4</v>
      </c>
      <c r="X83" s="548">
        <v>0</v>
      </c>
      <c r="Y83" s="548">
        <v>4.2879028340658712E-4</v>
      </c>
      <c r="Z83" s="548">
        <v>3.0831194327716072E-4</v>
      </c>
      <c r="AA83" s="548">
        <v>4.0280490020444808E-4</v>
      </c>
      <c r="AB83" s="548">
        <v>2.5377623148354717E-4</v>
      </c>
      <c r="AC83" s="548">
        <v>4.276227539468024E-4</v>
      </c>
      <c r="AD83" s="548">
        <v>1.7287428918037225E-4</v>
      </c>
      <c r="AE83" s="548">
        <v>1.0768603591906165E-3</v>
      </c>
      <c r="AF83" s="548">
        <v>1.5192887499614435E-4</v>
      </c>
      <c r="AG83" s="548">
        <v>1.7176806299327679E-4</v>
      </c>
      <c r="AH83" s="548">
        <v>1.7015229728236541E-4</v>
      </c>
      <c r="AI83" s="548">
        <v>2.9947928406339613E-4</v>
      </c>
      <c r="AJ83" s="548">
        <v>9.1840694038239779E-4</v>
      </c>
      <c r="AK83" s="548">
        <v>2.3609748632384927E-4</v>
      </c>
      <c r="AL83" s="548">
        <v>3.3525204092187474E-4</v>
      </c>
      <c r="AM83" s="548">
        <v>1.7615919663615086E-4</v>
      </c>
      <c r="AN83" s="548">
        <v>2.4673757850986308E-4</v>
      </c>
      <c r="AO83" s="548">
        <v>1.1049002036954861E-3</v>
      </c>
      <c r="AP83" s="548">
        <v>2.5537222200717265E-4</v>
      </c>
      <c r="AQ83" s="548">
        <v>2.9237759044888127E-4</v>
      </c>
      <c r="AR83" s="548">
        <v>3.4104023427268261E-4</v>
      </c>
      <c r="AS83" s="548">
        <v>1.6795709656325825E-4</v>
      </c>
      <c r="AT83" s="548">
        <v>2.4301439162254605E-4</v>
      </c>
      <c r="AU83" s="548">
        <v>1.4849856976967654E-4</v>
      </c>
      <c r="AV83" s="548">
        <v>1.6379635579586189E-4</v>
      </c>
      <c r="AW83" s="548">
        <v>1.4300837406687873E-4</v>
      </c>
      <c r="AX83" s="548">
        <v>8.2177702631806195E-5</v>
      </c>
      <c r="AY83" s="548">
        <v>1.212122905345721E-4</v>
      </c>
      <c r="AZ83" s="548">
        <v>1.4044275957033676E-4</v>
      </c>
      <c r="BA83" s="548">
        <v>1.2012835785411601E-4</v>
      </c>
      <c r="BB83" s="548">
        <v>5.2417263836558635E-5</v>
      </c>
      <c r="BC83" s="548">
        <v>2.2720480022736769E-4</v>
      </c>
      <c r="BD83" s="548">
        <v>1.083448818523846E-4</v>
      </c>
      <c r="BE83" s="548">
        <v>1.7448876145364057E-5</v>
      </c>
      <c r="BF83" s="548">
        <v>0</v>
      </c>
      <c r="BG83" s="548">
        <v>5.0790070373625334E-4</v>
      </c>
      <c r="BH83" s="548">
        <v>1.6612168631352991E-4</v>
      </c>
      <c r="BI83" s="548">
        <v>9.7588740679074959E-5</v>
      </c>
      <c r="BJ83" s="548">
        <v>2.4586279837954266E-4</v>
      </c>
      <c r="BK83" s="548">
        <v>3.3846124474088042E-4</v>
      </c>
      <c r="BL83" s="548">
        <v>2.3394023094700574E-4</v>
      </c>
      <c r="BM83" s="548">
        <v>2.9886738461719337E-4</v>
      </c>
      <c r="BN83" s="548">
        <v>3.0742172908941682E-4</v>
      </c>
      <c r="BO83" s="548">
        <v>3.2304920213200851E-4</v>
      </c>
      <c r="BP83" s="548">
        <v>3.2574603339608231E-4</v>
      </c>
      <c r="BQ83" s="548">
        <v>9.3213028450485312E-5</v>
      </c>
      <c r="BR83" s="548">
        <v>2.7356530203880128E-4</v>
      </c>
      <c r="BS83" s="548">
        <v>1.9151063196018214E-4</v>
      </c>
      <c r="BT83" s="548">
        <v>1.4019576115970606E-4</v>
      </c>
      <c r="BU83" s="548">
        <v>4.3914910823961399E-5</v>
      </c>
      <c r="BV83" s="548">
        <v>7.7885047840759597E-5</v>
      </c>
      <c r="BW83" s="548">
        <v>3.7069431273223446E-5</v>
      </c>
      <c r="BX83" s="548">
        <v>3.3797964811890145E-5</v>
      </c>
      <c r="BY83" s="548">
        <v>9.0369791478332779E-6</v>
      </c>
      <c r="BZ83" s="548">
        <v>1.4504350875715712E-3</v>
      </c>
      <c r="CA83" s="548">
        <v>2.8979018101901434E-4</v>
      </c>
      <c r="CB83" s="548">
        <v>3.1479472961425429E-4</v>
      </c>
      <c r="CC83" s="548">
        <v>1.1390862589835297E-4</v>
      </c>
      <c r="CD83" s="548">
        <v>1.9773459622315608E-4</v>
      </c>
      <c r="CE83" s="548">
        <v>1.000285941476349</v>
      </c>
      <c r="CF83" s="548">
        <v>5.0097213805569235E-5</v>
      </c>
      <c r="CG83" s="548">
        <v>1.4691614065181967E-4</v>
      </c>
      <c r="CH83" s="548">
        <v>2.2319348604074411E-3</v>
      </c>
      <c r="CI83" s="548">
        <v>5.9939903801447315E-5</v>
      </c>
      <c r="CJ83" s="548">
        <v>5.1235914829313642E-5</v>
      </c>
      <c r="CK83" s="548">
        <v>7.5295544714018239E-5</v>
      </c>
      <c r="CL83" s="548">
        <v>6.7833739371682585E-5</v>
      </c>
      <c r="CM83" s="548">
        <v>3.3747258708279786E-4</v>
      </c>
      <c r="CN83" s="548">
        <v>1.0605324847197129E-4</v>
      </c>
      <c r="CO83" s="548">
        <v>1.007117409690355E-4</v>
      </c>
      <c r="CP83" s="548">
        <v>3.4365729118130702E-4</v>
      </c>
      <c r="CQ83" s="548">
        <v>1.6338916164261783E-4</v>
      </c>
      <c r="CR83" s="548">
        <v>2.6688663992884758E-4</v>
      </c>
      <c r="CS83" s="548">
        <v>1.4131287190752534E-4</v>
      </c>
      <c r="CT83" s="548">
        <v>7.9517952712650678E-5</v>
      </c>
      <c r="CU83" s="548">
        <v>3.3085825227519862E-4</v>
      </c>
      <c r="CV83" s="548">
        <v>5.4760188996080272E-5</v>
      </c>
      <c r="CW83" s="548">
        <v>1.8925456813812005E-4</v>
      </c>
      <c r="CX83" s="548">
        <v>1.1059615952553817E-4</v>
      </c>
      <c r="CY83" s="548">
        <v>5.4345682853339068E-5</v>
      </c>
      <c r="CZ83" s="548">
        <v>2.2767816874644855E-4</v>
      </c>
      <c r="DA83" s="548">
        <v>2.6383585208450221E-4</v>
      </c>
      <c r="DB83" s="548">
        <v>9.6237000392520008E-5</v>
      </c>
      <c r="DC83" s="548">
        <v>7.250231333764544E-5</v>
      </c>
      <c r="DD83" s="548">
        <v>1.1718883669542466E-4</v>
      </c>
      <c r="DE83" s="548">
        <v>9.4997138587328935E-5</v>
      </c>
      <c r="DF83" s="548">
        <v>8.7368602934334246E-4</v>
      </c>
      <c r="DG83" s="548">
        <v>5.1146451795682254E-5</v>
      </c>
      <c r="DH83" s="549">
        <v>1.028125289826048</v>
      </c>
      <c r="DI83" s="236"/>
    </row>
    <row r="84" spans="2:113" x14ac:dyDescent="0.15">
      <c r="B84" s="10" t="s">
        <v>222</v>
      </c>
      <c r="C84" s="544" t="s">
        <v>961</v>
      </c>
      <c r="D84" s="545">
        <v>1.6089856300751288E-3</v>
      </c>
      <c r="E84" s="545">
        <v>4.043705679423833E-3</v>
      </c>
      <c r="F84" s="545">
        <v>9.0713782627893538E-4</v>
      </c>
      <c r="G84" s="545">
        <v>3.3779623786965276E-4</v>
      </c>
      <c r="H84" s="545">
        <v>1.867344734175396E-3</v>
      </c>
      <c r="I84" s="545">
        <v>5.1613717552611573E-4</v>
      </c>
      <c r="J84" s="545">
        <v>3.5503564122585168E-4</v>
      </c>
      <c r="K84" s="545">
        <v>2.7782106274422966E-3</v>
      </c>
      <c r="L84" s="545">
        <v>1.7463959588944621E-3</v>
      </c>
      <c r="M84" s="545">
        <v>1.3332549968859223E-2</v>
      </c>
      <c r="N84" s="545">
        <v>0</v>
      </c>
      <c r="O84" s="545">
        <v>1.5576751966322594E-3</v>
      </c>
      <c r="P84" s="545">
        <v>9.5258639197818575E-4</v>
      </c>
      <c r="Q84" s="545">
        <v>1.6179151994216317E-3</v>
      </c>
      <c r="R84" s="545">
        <v>1.2041716372741202E-3</v>
      </c>
      <c r="S84" s="545">
        <v>1.6331738348864375E-3</v>
      </c>
      <c r="T84" s="545">
        <v>1.8316895974782269E-3</v>
      </c>
      <c r="U84" s="545">
        <v>9.4112462414685551E-4</v>
      </c>
      <c r="V84" s="545">
        <v>2.1922297188502657E-3</v>
      </c>
      <c r="W84" s="545">
        <v>1.8560542028156913E-3</v>
      </c>
      <c r="X84" s="545">
        <v>0</v>
      </c>
      <c r="Y84" s="545">
        <v>1.4065755832307842E-3</v>
      </c>
      <c r="Z84" s="545">
        <v>9.7253765234551137E-4</v>
      </c>
      <c r="AA84" s="545">
        <v>2.9642816807135975E-3</v>
      </c>
      <c r="AB84" s="545">
        <v>1.2101575314768969E-3</v>
      </c>
      <c r="AC84" s="545">
        <v>1.8235891412921024E-3</v>
      </c>
      <c r="AD84" s="545">
        <v>2.3590353797554569E-3</v>
      </c>
      <c r="AE84" s="545">
        <v>4.4722273304025444E-3</v>
      </c>
      <c r="AF84" s="545">
        <v>1.1627273835998697E-3</v>
      </c>
      <c r="AG84" s="545">
        <v>1.1346476016928409E-3</v>
      </c>
      <c r="AH84" s="545">
        <v>5.1868751521106614E-3</v>
      </c>
      <c r="AI84" s="545">
        <v>2.0477934357397819E-3</v>
      </c>
      <c r="AJ84" s="545">
        <v>2.5564706599842816E-3</v>
      </c>
      <c r="AK84" s="545">
        <v>1.8597717940762445E-3</v>
      </c>
      <c r="AL84" s="545">
        <v>1.697680935612845E-3</v>
      </c>
      <c r="AM84" s="545">
        <v>1.3774859035405439E-3</v>
      </c>
      <c r="AN84" s="545">
        <v>1.2044390894683785E-3</v>
      </c>
      <c r="AO84" s="545">
        <v>2.9626031299841249E-3</v>
      </c>
      <c r="AP84" s="545">
        <v>1.5098040188839322E-3</v>
      </c>
      <c r="AQ84" s="545">
        <v>2.6644306620720853E-3</v>
      </c>
      <c r="AR84" s="545">
        <v>3.0548876064627204E-3</v>
      </c>
      <c r="AS84" s="545">
        <v>8.3770164726548898E-4</v>
      </c>
      <c r="AT84" s="545">
        <v>1.4227978160608267E-3</v>
      </c>
      <c r="AU84" s="545">
        <v>8.459202809113119E-4</v>
      </c>
      <c r="AV84" s="545">
        <v>8.270669393940041E-4</v>
      </c>
      <c r="AW84" s="545">
        <v>9.3215953493217278E-4</v>
      </c>
      <c r="AX84" s="545">
        <v>5.1020460461825639E-4</v>
      </c>
      <c r="AY84" s="545">
        <v>7.2802562892148855E-4</v>
      </c>
      <c r="AZ84" s="545">
        <v>9.3215652794118996E-4</v>
      </c>
      <c r="BA84" s="545">
        <v>8.1838291042189812E-4</v>
      </c>
      <c r="BB84" s="545">
        <v>2.8862152337696793E-4</v>
      </c>
      <c r="BC84" s="545">
        <v>1.4291322613169482E-3</v>
      </c>
      <c r="BD84" s="545">
        <v>5.8937693350069619E-4</v>
      </c>
      <c r="BE84" s="545">
        <v>7.2967554383733286E-4</v>
      </c>
      <c r="BF84" s="545">
        <v>0</v>
      </c>
      <c r="BG84" s="545">
        <v>9.6875852857231342E-4</v>
      </c>
      <c r="BH84" s="545">
        <v>7.2321408025993066E-4</v>
      </c>
      <c r="BI84" s="545">
        <v>9.8699628542732324E-4</v>
      </c>
      <c r="BJ84" s="545">
        <v>7.8874207456547071E-4</v>
      </c>
      <c r="BK84" s="545">
        <v>1.6419775254842672E-3</v>
      </c>
      <c r="BL84" s="545">
        <v>3.8131457553820559E-3</v>
      </c>
      <c r="BM84" s="545">
        <v>1.0017476002133995E-3</v>
      </c>
      <c r="BN84" s="545">
        <v>1.0908012441814157E-3</v>
      </c>
      <c r="BO84" s="545">
        <v>1.1019874265372808E-3</v>
      </c>
      <c r="BP84" s="545">
        <v>1.1571609729295758E-3</v>
      </c>
      <c r="BQ84" s="545">
        <v>5.0571340287753057E-4</v>
      </c>
      <c r="BR84" s="545">
        <v>5.9786643759249612E-3</v>
      </c>
      <c r="BS84" s="545">
        <v>6.2870788232339224E-4</v>
      </c>
      <c r="BT84" s="545">
        <v>4.2246052404596563E-4</v>
      </c>
      <c r="BU84" s="545">
        <v>1.7913580641973882E-4</v>
      </c>
      <c r="BV84" s="545">
        <v>3.2231114966969741E-4</v>
      </c>
      <c r="BW84" s="545">
        <v>2.509239826735588E-4</v>
      </c>
      <c r="BX84" s="545">
        <v>2.0119706152055272E-4</v>
      </c>
      <c r="BY84" s="545">
        <v>3.3764934758332069E-5</v>
      </c>
      <c r="BZ84" s="545">
        <v>4.7313536119384118E-4</v>
      </c>
      <c r="CA84" s="545">
        <v>1.3718651450137726E-4</v>
      </c>
      <c r="CB84" s="545">
        <v>6.8814183886926807E-4</v>
      </c>
      <c r="CC84" s="545">
        <v>4.387506281095705E-4</v>
      </c>
      <c r="CD84" s="545">
        <v>6.6954185594284748E-4</v>
      </c>
      <c r="CE84" s="545">
        <v>7.2107079252860397E-5</v>
      </c>
      <c r="CF84" s="545">
        <v>1.0002226184513805</v>
      </c>
      <c r="CG84" s="545">
        <v>6.2117496045589293E-4</v>
      </c>
      <c r="CH84" s="545">
        <v>1.3008465617908046E-4</v>
      </c>
      <c r="CI84" s="545">
        <v>3.6713788899545404E-4</v>
      </c>
      <c r="CJ84" s="545">
        <v>2.8930710384234573E-4</v>
      </c>
      <c r="CK84" s="545">
        <v>3.1184697462071314E-4</v>
      </c>
      <c r="CL84" s="545">
        <v>4.7118269348119538E-4</v>
      </c>
      <c r="CM84" s="545">
        <v>1.4205870363871555E-3</v>
      </c>
      <c r="CN84" s="545">
        <v>1.6314866215338135E-3</v>
      </c>
      <c r="CO84" s="545">
        <v>3.7177898744098777E-4</v>
      </c>
      <c r="CP84" s="545">
        <v>9.5700770239837553E-4</v>
      </c>
      <c r="CQ84" s="545">
        <v>4.4398501969813146E-4</v>
      </c>
      <c r="CR84" s="545">
        <v>8.8777925070257187E-4</v>
      </c>
      <c r="CS84" s="545">
        <v>4.1811963471189058E-4</v>
      </c>
      <c r="CT84" s="545">
        <v>3.4112607094631851E-4</v>
      </c>
      <c r="CU84" s="545">
        <v>1.1503918185211328E-3</v>
      </c>
      <c r="CV84" s="545">
        <v>2.0908740670795534E-4</v>
      </c>
      <c r="CW84" s="545">
        <v>4.1824662111404425E-4</v>
      </c>
      <c r="CX84" s="545">
        <v>4.4762491033199737E-4</v>
      </c>
      <c r="CY84" s="545">
        <v>2.3544331375959754E-4</v>
      </c>
      <c r="CZ84" s="545">
        <v>1.2005576980138404E-3</v>
      </c>
      <c r="DA84" s="545">
        <v>1.2935927701327465E-3</v>
      </c>
      <c r="DB84" s="545">
        <v>4.133666584623688E-4</v>
      </c>
      <c r="DC84" s="545">
        <v>2.6658222710666184E-4</v>
      </c>
      <c r="DD84" s="545">
        <v>3.9602396436722319E-4</v>
      </c>
      <c r="DE84" s="545">
        <v>3.8270153207851503E-4</v>
      </c>
      <c r="DF84" s="545">
        <v>2.9577329522278363E-3</v>
      </c>
      <c r="DG84" s="545">
        <v>2.9991754632163124E-4</v>
      </c>
      <c r="DH84" s="546">
        <v>1.1386319300717553</v>
      </c>
      <c r="DI84" s="236"/>
    </row>
    <row r="85" spans="2:113" x14ac:dyDescent="0.15">
      <c r="B85" s="10" t="s">
        <v>223</v>
      </c>
      <c r="C85" s="544" t="s">
        <v>962</v>
      </c>
      <c r="D85" s="545">
        <v>8.2231239605581822E-3</v>
      </c>
      <c r="E85" s="545">
        <v>3.5046117076721218E-3</v>
      </c>
      <c r="F85" s="545">
        <v>3.0741342099685626E-3</v>
      </c>
      <c r="G85" s="545">
        <v>5.9125931664588361E-3</v>
      </c>
      <c r="H85" s="545">
        <v>5.7122513382941035E-3</v>
      </c>
      <c r="I85" s="545">
        <v>1.047756684394514E-2</v>
      </c>
      <c r="J85" s="545">
        <v>2.8438680371737402E-2</v>
      </c>
      <c r="K85" s="545">
        <v>2.7363846279413215E-3</v>
      </c>
      <c r="L85" s="545">
        <v>1.9459317869233762E-3</v>
      </c>
      <c r="M85" s="545">
        <v>2.6954796712624707E-3</v>
      </c>
      <c r="N85" s="545">
        <v>0</v>
      </c>
      <c r="O85" s="545">
        <v>3.8156487221017877E-3</v>
      </c>
      <c r="P85" s="545">
        <v>3.0651666379586965E-3</v>
      </c>
      <c r="Q85" s="545">
        <v>4.5431323128817857E-3</v>
      </c>
      <c r="R85" s="545">
        <v>2.7499062961261036E-3</v>
      </c>
      <c r="S85" s="545">
        <v>3.2531025533734355E-3</v>
      </c>
      <c r="T85" s="545">
        <v>1.8636130950980354E-3</v>
      </c>
      <c r="U85" s="545">
        <v>3.2631697627716382E-3</v>
      </c>
      <c r="V85" s="545">
        <v>3.4851417156645898E-3</v>
      </c>
      <c r="W85" s="545">
        <v>2.5052749149004593E-3</v>
      </c>
      <c r="X85" s="545">
        <v>0</v>
      </c>
      <c r="Y85" s="545">
        <v>1.9512332603135014E-3</v>
      </c>
      <c r="Z85" s="545">
        <v>1.0804590024307201E-3</v>
      </c>
      <c r="AA85" s="545">
        <v>2.3237211924756985E-3</v>
      </c>
      <c r="AB85" s="545">
        <v>2.3336305698132597E-3</v>
      </c>
      <c r="AC85" s="545">
        <v>1.6835794453026534E-3</v>
      </c>
      <c r="AD85" s="545">
        <v>2.6239696025990824E-4</v>
      </c>
      <c r="AE85" s="545">
        <v>3.0327492307301255E-3</v>
      </c>
      <c r="AF85" s="545">
        <v>1.8496386876805963E-3</v>
      </c>
      <c r="AG85" s="545">
        <v>1.6553703143154818E-3</v>
      </c>
      <c r="AH85" s="545">
        <v>4.0705430150404327E-3</v>
      </c>
      <c r="AI85" s="545">
        <v>4.4961896607286058E-3</v>
      </c>
      <c r="AJ85" s="545">
        <v>6.8955030351187351E-3</v>
      </c>
      <c r="AK85" s="545">
        <v>2.7693576869056288E-3</v>
      </c>
      <c r="AL85" s="545">
        <v>1.8086288435121313E-2</v>
      </c>
      <c r="AM85" s="545">
        <v>1.9602132092746177E-3</v>
      </c>
      <c r="AN85" s="545">
        <v>3.8641296665934679E-3</v>
      </c>
      <c r="AO85" s="545">
        <v>2.3797187796524497E-3</v>
      </c>
      <c r="AP85" s="545">
        <v>1.7719420960952401E-3</v>
      </c>
      <c r="AQ85" s="545">
        <v>4.3403621218064707E-3</v>
      </c>
      <c r="AR85" s="545">
        <v>2.858607287778028E-3</v>
      </c>
      <c r="AS85" s="545">
        <v>2.374696982257919E-3</v>
      </c>
      <c r="AT85" s="545">
        <v>2.6460251955285155E-3</v>
      </c>
      <c r="AU85" s="545">
        <v>2.0891508564078436E-3</v>
      </c>
      <c r="AV85" s="545">
        <v>2.3713944959385738E-3</v>
      </c>
      <c r="AW85" s="545">
        <v>2.0457622373116747E-3</v>
      </c>
      <c r="AX85" s="545">
        <v>1.6176782997531774E-3</v>
      </c>
      <c r="AY85" s="545">
        <v>1.0108749395439289E-3</v>
      </c>
      <c r="AZ85" s="545">
        <v>2.1251682115546126E-3</v>
      </c>
      <c r="BA85" s="545">
        <v>1.2283736721570187E-3</v>
      </c>
      <c r="BB85" s="545">
        <v>6.4186820106976942E-4</v>
      </c>
      <c r="BC85" s="545">
        <v>2.6230184379010448E-3</v>
      </c>
      <c r="BD85" s="545">
        <v>5.5739291425403476E-4</v>
      </c>
      <c r="BE85" s="545">
        <v>1.8427076731950022E-3</v>
      </c>
      <c r="BF85" s="545">
        <v>0</v>
      </c>
      <c r="BG85" s="545">
        <v>1.2971327211937227E-3</v>
      </c>
      <c r="BH85" s="545">
        <v>1.5293633130360499E-3</v>
      </c>
      <c r="BI85" s="545">
        <v>1.3586615251030203E-3</v>
      </c>
      <c r="BJ85" s="545">
        <v>1.1905585538002032E-3</v>
      </c>
      <c r="BK85" s="545">
        <v>8.4812774979810737E-3</v>
      </c>
      <c r="BL85" s="545">
        <v>6.5789802114863596E-3</v>
      </c>
      <c r="BM85" s="545">
        <v>3.860609914273849E-3</v>
      </c>
      <c r="BN85" s="545">
        <v>3.9533230658987647E-3</v>
      </c>
      <c r="BO85" s="545">
        <v>4.7957440751664237E-3</v>
      </c>
      <c r="BP85" s="545">
        <v>2.9456813063361217E-3</v>
      </c>
      <c r="BQ85" s="545">
        <v>2.5826553793163766E-3</v>
      </c>
      <c r="BR85" s="545">
        <v>1.9100743365944592E-3</v>
      </c>
      <c r="BS85" s="545">
        <v>3.2365883230551897E-3</v>
      </c>
      <c r="BT85" s="545">
        <v>6.3304294871670145E-3</v>
      </c>
      <c r="BU85" s="545">
        <v>6.6466842748678263E-3</v>
      </c>
      <c r="BV85" s="545">
        <v>2.5459134233345817E-3</v>
      </c>
      <c r="BW85" s="545">
        <v>1.1309949903328257E-3</v>
      </c>
      <c r="BX85" s="545">
        <v>9.3996812603513058E-4</v>
      </c>
      <c r="BY85" s="545">
        <v>3.2723452692405721E-4</v>
      </c>
      <c r="BZ85" s="545">
        <v>7.3107956565273908E-3</v>
      </c>
      <c r="CA85" s="545">
        <v>2.0002656727267448E-2</v>
      </c>
      <c r="CB85" s="545">
        <v>0.10885747512028726</v>
      </c>
      <c r="CC85" s="545">
        <v>5.7704896483412704E-2</v>
      </c>
      <c r="CD85" s="545">
        <v>0.53695864608668553</v>
      </c>
      <c r="CE85" s="545">
        <v>7.1586286202584446E-3</v>
      </c>
      <c r="CF85" s="545">
        <v>5.7648246931081048E-3</v>
      </c>
      <c r="CG85" s="545">
        <v>1.0097633683230167</v>
      </c>
      <c r="CH85" s="545">
        <v>1.269104395789991E-2</v>
      </c>
      <c r="CI85" s="545">
        <v>2.624602866019175E-3</v>
      </c>
      <c r="CJ85" s="545">
        <v>2.4225404738327521E-3</v>
      </c>
      <c r="CK85" s="545">
        <v>2.8293268917128048E-3</v>
      </c>
      <c r="CL85" s="545">
        <v>1.6425938195837137E-3</v>
      </c>
      <c r="CM85" s="545">
        <v>8.015518417212061E-3</v>
      </c>
      <c r="CN85" s="545">
        <v>3.3004711531550678E-3</v>
      </c>
      <c r="CO85" s="545">
        <v>2.9992818296888575E-3</v>
      </c>
      <c r="CP85" s="545">
        <v>3.4748361398978427E-3</v>
      </c>
      <c r="CQ85" s="545">
        <v>1.4827055633733074E-3</v>
      </c>
      <c r="CR85" s="545">
        <v>2.4748441335859218E-3</v>
      </c>
      <c r="CS85" s="545">
        <v>1.5278278173013083E-3</v>
      </c>
      <c r="CT85" s="545">
        <v>1.5412428492219187E-3</v>
      </c>
      <c r="CU85" s="545">
        <v>5.8779535126876527E-3</v>
      </c>
      <c r="CV85" s="545">
        <v>5.1180627574568642E-3</v>
      </c>
      <c r="CW85" s="545">
        <v>3.6921017207951976E-3</v>
      </c>
      <c r="CX85" s="545">
        <v>1.0820156312267859E-3</v>
      </c>
      <c r="CY85" s="545">
        <v>2.1307362664580048E-3</v>
      </c>
      <c r="CZ85" s="545">
        <v>3.2976624056625187E-2</v>
      </c>
      <c r="DA85" s="545">
        <v>5.4614940263968143E-3</v>
      </c>
      <c r="DB85" s="545">
        <v>3.3157625122276942E-3</v>
      </c>
      <c r="DC85" s="545">
        <v>6.9596388385435382E-3</v>
      </c>
      <c r="DD85" s="545">
        <v>2.3122563641759146E-3</v>
      </c>
      <c r="DE85" s="545">
        <v>5.7835710548475505E-3</v>
      </c>
      <c r="DF85" s="545">
        <v>2.4736093057647203E-3</v>
      </c>
      <c r="DG85" s="545">
        <v>5.203451044395734E-3</v>
      </c>
      <c r="DH85" s="546">
        <v>2.1386819392365024</v>
      </c>
      <c r="DI85" s="236"/>
    </row>
    <row r="86" spans="2:113" x14ac:dyDescent="0.15">
      <c r="B86" s="10" t="s">
        <v>224</v>
      </c>
      <c r="C86" s="544" t="s">
        <v>963</v>
      </c>
      <c r="D86" s="545">
        <v>3.3518593090101068E-4</v>
      </c>
      <c r="E86" s="545">
        <v>4.4388766905004157E-4</v>
      </c>
      <c r="F86" s="545">
        <v>4.1971028491252576E-4</v>
      </c>
      <c r="G86" s="545">
        <v>3.8761669890518933E-4</v>
      </c>
      <c r="H86" s="545">
        <v>6.0910139081769106E-4</v>
      </c>
      <c r="I86" s="545">
        <v>3.0650608728923965E-3</v>
      </c>
      <c r="J86" s="545">
        <v>8.7675124477351834E-4</v>
      </c>
      <c r="K86" s="545">
        <v>3.1356369532152523E-4</v>
      </c>
      <c r="L86" s="545">
        <v>5.4544942477465224E-4</v>
      </c>
      <c r="M86" s="545">
        <v>1.9222149228845077E-4</v>
      </c>
      <c r="N86" s="545">
        <v>0</v>
      </c>
      <c r="O86" s="545">
        <v>5.3997431380396245E-4</v>
      </c>
      <c r="P86" s="545">
        <v>6.2750318096377973E-4</v>
      </c>
      <c r="Q86" s="545">
        <v>3.3992746405881873E-4</v>
      </c>
      <c r="R86" s="545">
        <v>6.2181865019374824E-4</v>
      </c>
      <c r="S86" s="545">
        <v>4.4824149692515618E-4</v>
      </c>
      <c r="T86" s="545">
        <v>3.9267660134898792E-4</v>
      </c>
      <c r="U86" s="545">
        <v>4.679803821550164E-4</v>
      </c>
      <c r="V86" s="545">
        <v>5.5429436325308971E-4</v>
      </c>
      <c r="W86" s="545">
        <v>4.8378711330317089E-4</v>
      </c>
      <c r="X86" s="545">
        <v>0</v>
      </c>
      <c r="Y86" s="545">
        <v>2.9359972358244886E-4</v>
      </c>
      <c r="Z86" s="545">
        <v>2.9507235359064137E-4</v>
      </c>
      <c r="AA86" s="545">
        <v>3.5565126265311889E-4</v>
      </c>
      <c r="AB86" s="545">
        <v>5.3490691780461749E-4</v>
      </c>
      <c r="AC86" s="545">
        <v>7.147677247328132E-4</v>
      </c>
      <c r="AD86" s="545">
        <v>5.1744573470283228E-5</v>
      </c>
      <c r="AE86" s="545">
        <v>6.2522421235197874E-4</v>
      </c>
      <c r="AF86" s="545">
        <v>4.5146055370893736E-4</v>
      </c>
      <c r="AG86" s="545">
        <v>3.9415045067070053E-4</v>
      </c>
      <c r="AH86" s="545">
        <v>4.227021243278822E-4</v>
      </c>
      <c r="AI86" s="545">
        <v>4.6054282648667764E-4</v>
      </c>
      <c r="AJ86" s="545">
        <v>4.8697427072610477E-4</v>
      </c>
      <c r="AK86" s="545">
        <v>4.3365216682956755E-4</v>
      </c>
      <c r="AL86" s="545">
        <v>4.9203548064272174E-4</v>
      </c>
      <c r="AM86" s="545">
        <v>6.479040008997186E-4</v>
      </c>
      <c r="AN86" s="545">
        <v>2.3752236392073962E-4</v>
      </c>
      <c r="AO86" s="545">
        <v>4.5855633849831785E-4</v>
      </c>
      <c r="AP86" s="545">
        <v>3.9830094540902887E-4</v>
      </c>
      <c r="AQ86" s="545">
        <v>5.0436529091938017E-4</v>
      </c>
      <c r="AR86" s="545">
        <v>3.8890922962194841E-4</v>
      </c>
      <c r="AS86" s="545">
        <v>3.4507085136211292E-4</v>
      </c>
      <c r="AT86" s="545">
        <v>4.4511795005851697E-4</v>
      </c>
      <c r="AU86" s="545">
        <v>4.6169530426227101E-4</v>
      </c>
      <c r="AV86" s="545">
        <v>5.3190482482096287E-4</v>
      </c>
      <c r="AW86" s="545">
        <v>3.7469380176436762E-4</v>
      </c>
      <c r="AX86" s="545">
        <v>3.1305402149544356E-4</v>
      </c>
      <c r="AY86" s="545">
        <v>2.8447071885720845E-4</v>
      </c>
      <c r="AZ86" s="545">
        <v>3.4736271851329046E-4</v>
      </c>
      <c r="BA86" s="545">
        <v>4.1515327154770286E-4</v>
      </c>
      <c r="BB86" s="545">
        <v>1.0828688700241604E-4</v>
      </c>
      <c r="BC86" s="545">
        <v>2.644013858079013E-4</v>
      </c>
      <c r="BD86" s="545">
        <v>3.259488997407132E-4</v>
      </c>
      <c r="BE86" s="545">
        <v>1.3546975186185054E-4</v>
      </c>
      <c r="BF86" s="545">
        <v>0</v>
      </c>
      <c r="BG86" s="545">
        <v>1.2551446506143483E-4</v>
      </c>
      <c r="BH86" s="545">
        <v>2.9551403750713897E-4</v>
      </c>
      <c r="BI86" s="545">
        <v>2.4346288407213528E-4</v>
      </c>
      <c r="BJ86" s="545">
        <v>3.8560742525521141E-4</v>
      </c>
      <c r="BK86" s="545">
        <v>6.7606886466301127E-4</v>
      </c>
      <c r="BL86" s="545">
        <v>5.910354966521471E-4</v>
      </c>
      <c r="BM86" s="545">
        <v>5.8638414890436693E-4</v>
      </c>
      <c r="BN86" s="545">
        <v>1.1928957063451566E-3</v>
      </c>
      <c r="BO86" s="545">
        <v>8.9020983985073029E-4</v>
      </c>
      <c r="BP86" s="545">
        <v>8.5197154871200984E-4</v>
      </c>
      <c r="BQ86" s="545">
        <v>1.7738470355026115E-3</v>
      </c>
      <c r="BR86" s="545">
        <v>2.7123938989181756E-3</v>
      </c>
      <c r="BS86" s="545">
        <v>1.2419275886124403E-3</v>
      </c>
      <c r="BT86" s="545">
        <v>1.7555525793413152E-3</v>
      </c>
      <c r="BU86" s="545">
        <v>9.3656789899691881E-4</v>
      </c>
      <c r="BV86" s="545">
        <v>7.75812070949616E-3</v>
      </c>
      <c r="BW86" s="545">
        <v>1.1403262730138594E-3</v>
      </c>
      <c r="BX86" s="545">
        <v>9.1640686183379284E-4</v>
      </c>
      <c r="BY86" s="545">
        <v>3.418859491747124E-4</v>
      </c>
      <c r="BZ86" s="545">
        <v>2.7727313752376149E-3</v>
      </c>
      <c r="CA86" s="545">
        <v>5.1753151776916251E-4</v>
      </c>
      <c r="CB86" s="545">
        <v>1.0434669735816507E-3</v>
      </c>
      <c r="CC86" s="545">
        <v>1.463640094013169E-3</v>
      </c>
      <c r="CD86" s="545">
        <v>1.781512669264317E-3</v>
      </c>
      <c r="CE86" s="545">
        <v>9.6573395632072549E-4</v>
      </c>
      <c r="CF86" s="545">
        <v>1.2330234194160778E-3</v>
      </c>
      <c r="CG86" s="545">
        <v>2.2800371603502942E-3</v>
      </c>
      <c r="CH86" s="545">
        <v>1.0116124108482614</v>
      </c>
      <c r="CI86" s="545">
        <v>3.7263067055820069E-3</v>
      </c>
      <c r="CJ86" s="545">
        <v>1.6630524260958181E-3</v>
      </c>
      <c r="CK86" s="545">
        <v>7.4465679262288378E-4</v>
      </c>
      <c r="CL86" s="545">
        <v>2.6963942449745419E-3</v>
      </c>
      <c r="CM86" s="545">
        <v>4.9826583718286348E-3</v>
      </c>
      <c r="CN86" s="545">
        <v>5.6522017050431592E-3</v>
      </c>
      <c r="CO86" s="545">
        <v>1.0579557740974061E-3</v>
      </c>
      <c r="CP86" s="545">
        <v>1.3000911402046704E-2</v>
      </c>
      <c r="CQ86" s="545">
        <v>6.0726853498282312E-4</v>
      </c>
      <c r="CR86" s="545">
        <v>7.1392741971707443E-3</v>
      </c>
      <c r="CS86" s="545">
        <v>3.9401559823958928E-3</v>
      </c>
      <c r="CT86" s="545">
        <v>1.9024254932409736E-3</v>
      </c>
      <c r="CU86" s="545">
        <v>9.6136423227725139E-3</v>
      </c>
      <c r="CV86" s="545">
        <v>2.0899108112520754E-3</v>
      </c>
      <c r="CW86" s="545">
        <v>1.5428357208273928E-3</v>
      </c>
      <c r="CX86" s="545">
        <v>8.4808733669526507E-4</v>
      </c>
      <c r="CY86" s="545">
        <v>1.6231813846489527E-3</v>
      </c>
      <c r="CZ86" s="545">
        <v>2.0988993073810238E-3</v>
      </c>
      <c r="DA86" s="545">
        <v>1.0186352968820482E-3</v>
      </c>
      <c r="DB86" s="545">
        <v>2.2138272539524912E-3</v>
      </c>
      <c r="DC86" s="545">
        <v>9.1181201763339021E-4</v>
      </c>
      <c r="DD86" s="545">
        <v>2.0405597428928886E-3</v>
      </c>
      <c r="DE86" s="545">
        <v>2.2591475514492508E-3</v>
      </c>
      <c r="DF86" s="545">
        <v>2.395892207067991E-4</v>
      </c>
      <c r="DG86" s="545">
        <v>9.9188235986367914E-4</v>
      </c>
      <c r="DH86" s="546">
        <v>1.1473564786517518</v>
      </c>
      <c r="DI86" s="236"/>
    </row>
    <row r="87" spans="2:113" x14ac:dyDescent="0.15">
      <c r="B87" s="10" t="s">
        <v>225</v>
      </c>
      <c r="C87" s="544" t="s">
        <v>964</v>
      </c>
      <c r="D87" s="545">
        <v>1.3089482271050857E-3</v>
      </c>
      <c r="E87" s="545">
        <v>1.3448751758649389E-3</v>
      </c>
      <c r="F87" s="545">
        <v>1.9850923232130058E-3</v>
      </c>
      <c r="G87" s="545">
        <v>3.0627916013309308E-3</v>
      </c>
      <c r="H87" s="545">
        <v>4.7682347737560884E-3</v>
      </c>
      <c r="I87" s="545">
        <v>1.6409542859845104E-2</v>
      </c>
      <c r="J87" s="545">
        <v>2.7284954883869217E-3</v>
      </c>
      <c r="K87" s="545">
        <v>1.8827524002518815E-3</v>
      </c>
      <c r="L87" s="545">
        <v>1.9267314280010288E-3</v>
      </c>
      <c r="M87" s="545">
        <v>1.1699810356643355E-3</v>
      </c>
      <c r="N87" s="545">
        <v>0</v>
      </c>
      <c r="O87" s="545">
        <v>2.3480793798089867E-3</v>
      </c>
      <c r="P87" s="545">
        <v>3.0931740237216026E-3</v>
      </c>
      <c r="Q87" s="545">
        <v>1.9092895722032078E-3</v>
      </c>
      <c r="R87" s="545">
        <v>2.9049079539050786E-3</v>
      </c>
      <c r="S87" s="545">
        <v>1.5217719717931873E-3</v>
      </c>
      <c r="T87" s="545">
        <v>1.8832881246256112E-3</v>
      </c>
      <c r="U87" s="545">
        <v>2.3400002951282071E-3</v>
      </c>
      <c r="V87" s="545">
        <v>1.8457051833046724E-3</v>
      </c>
      <c r="W87" s="545">
        <v>1.5349413248727287E-3</v>
      </c>
      <c r="X87" s="545">
        <v>0</v>
      </c>
      <c r="Y87" s="545">
        <v>1.2647061829067971E-3</v>
      </c>
      <c r="Z87" s="545">
        <v>1.1548165921670722E-3</v>
      </c>
      <c r="AA87" s="545">
        <v>1.6705912516827223E-3</v>
      </c>
      <c r="AB87" s="545">
        <v>8.5698274109701194E-3</v>
      </c>
      <c r="AC87" s="545">
        <v>3.5588598004093635E-3</v>
      </c>
      <c r="AD87" s="545">
        <v>1.9937663227906515E-4</v>
      </c>
      <c r="AE87" s="545">
        <v>3.4085405437902457E-3</v>
      </c>
      <c r="AF87" s="545">
        <v>2.11957861006594E-3</v>
      </c>
      <c r="AG87" s="545">
        <v>2.1516676044734729E-3</v>
      </c>
      <c r="AH87" s="545">
        <v>1.9430362264082899E-3</v>
      </c>
      <c r="AI87" s="545">
        <v>2.1418368537025109E-3</v>
      </c>
      <c r="AJ87" s="545">
        <v>2.3106629004885706E-3</v>
      </c>
      <c r="AK87" s="545">
        <v>1.4444179241971729E-3</v>
      </c>
      <c r="AL87" s="545">
        <v>1.9552002933842546E-3</v>
      </c>
      <c r="AM87" s="545">
        <v>1.4801772114769757E-3</v>
      </c>
      <c r="AN87" s="545">
        <v>1.0482404845518429E-3</v>
      </c>
      <c r="AO87" s="545">
        <v>1.6829508323924535E-3</v>
      </c>
      <c r="AP87" s="545">
        <v>2.2150892344703515E-3</v>
      </c>
      <c r="AQ87" s="545">
        <v>1.5836500966886122E-3</v>
      </c>
      <c r="AR87" s="545">
        <v>1.5535782736347673E-3</v>
      </c>
      <c r="AS87" s="545">
        <v>1.5939001951077137E-3</v>
      </c>
      <c r="AT87" s="545">
        <v>2.1852284491051749E-3</v>
      </c>
      <c r="AU87" s="545">
        <v>2.3563027031618892E-3</v>
      </c>
      <c r="AV87" s="545">
        <v>2.6214028028202171E-3</v>
      </c>
      <c r="AW87" s="545">
        <v>1.7073272355567978E-3</v>
      </c>
      <c r="AX87" s="545">
        <v>1.2877178718795775E-3</v>
      </c>
      <c r="AY87" s="545">
        <v>1.2513050659202093E-3</v>
      </c>
      <c r="AZ87" s="545">
        <v>1.8555369657600488E-3</v>
      </c>
      <c r="BA87" s="545">
        <v>1.6146142259996217E-3</v>
      </c>
      <c r="BB87" s="545">
        <v>4.6478919708109072E-4</v>
      </c>
      <c r="BC87" s="545">
        <v>1.0795246643644123E-3</v>
      </c>
      <c r="BD87" s="545">
        <v>1.8626431163686489E-3</v>
      </c>
      <c r="BE87" s="545">
        <v>9.2149681157479083E-4</v>
      </c>
      <c r="BF87" s="545">
        <v>0</v>
      </c>
      <c r="BG87" s="545">
        <v>1.2726927592957087E-3</v>
      </c>
      <c r="BH87" s="545">
        <v>1.5572774183266263E-3</v>
      </c>
      <c r="BI87" s="545">
        <v>1.2035416225167584E-3</v>
      </c>
      <c r="BJ87" s="545">
        <v>1.6805416767400011E-3</v>
      </c>
      <c r="BK87" s="545">
        <v>3.5760051448520233E-3</v>
      </c>
      <c r="BL87" s="545">
        <v>1.3176359232267146E-3</v>
      </c>
      <c r="BM87" s="545">
        <v>7.2993256540703202E-3</v>
      </c>
      <c r="BN87" s="545">
        <v>6.517915651652966E-3</v>
      </c>
      <c r="BO87" s="545">
        <v>6.2725275636996806E-3</v>
      </c>
      <c r="BP87" s="545">
        <v>6.70279480799862E-3</v>
      </c>
      <c r="BQ87" s="545">
        <v>2.227501006401982E-3</v>
      </c>
      <c r="BR87" s="545">
        <v>1.8460356017915207E-3</v>
      </c>
      <c r="BS87" s="545">
        <v>3.55718416841411E-3</v>
      </c>
      <c r="BT87" s="545">
        <v>7.6461595094144182E-3</v>
      </c>
      <c r="BU87" s="545">
        <v>7.6527914502165523E-3</v>
      </c>
      <c r="BV87" s="545">
        <v>1.4001071654712552E-2</v>
      </c>
      <c r="BW87" s="545">
        <v>6.3265264812484142E-3</v>
      </c>
      <c r="BX87" s="545">
        <v>4.142610062115918E-3</v>
      </c>
      <c r="BY87" s="545">
        <v>7.1165485152033963E-4</v>
      </c>
      <c r="BZ87" s="545">
        <v>1.0213892762114624E-2</v>
      </c>
      <c r="CA87" s="545">
        <v>3.7953814554360973E-3</v>
      </c>
      <c r="CB87" s="545">
        <v>3.811110324844439E-3</v>
      </c>
      <c r="CC87" s="545">
        <v>1.2653089680252375E-2</v>
      </c>
      <c r="CD87" s="545">
        <v>9.3826092288021648E-3</v>
      </c>
      <c r="CE87" s="545">
        <v>2.2481214542840089E-3</v>
      </c>
      <c r="CF87" s="545">
        <v>2.8695860431944362E-3</v>
      </c>
      <c r="CG87" s="545">
        <v>1.4115431863245508E-2</v>
      </c>
      <c r="CH87" s="545">
        <v>3.4847853023959536E-3</v>
      </c>
      <c r="CI87" s="545">
        <v>1.2691421564259426</v>
      </c>
      <c r="CJ87" s="545">
        <v>2.5854846856143202E-2</v>
      </c>
      <c r="CK87" s="545">
        <v>1.0039426264350138E-2</v>
      </c>
      <c r="CL87" s="545">
        <v>4.4910006191658657E-2</v>
      </c>
      <c r="CM87" s="545">
        <v>1.3216825370863003E-2</v>
      </c>
      <c r="CN87" s="545">
        <v>1.0780752932205137E-2</v>
      </c>
      <c r="CO87" s="545">
        <v>1.246494539746106E-3</v>
      </c>
      <c r="CP87" s="545">
        <v>3.1417589687742421E-2</v>
      </c>
      <c r="CQ87" s="545">
        <v>2.8629462290663114E-3</v>
      </c>
      <c r="CR87" s="545">
        <v>9.1964105575872233E-3</v>
      </c>
      <c r="CS87" s="545">
        <v>8.5550119395453247E-3</v>
      </c>
      <c r="CT87" s="545">
        <v>3.4810082251766242E-3</v>
      </c>
      <c r="CU87" s="545">
        <v>2.2237532908875802E-2</v>
      </c>
      <c r="CV87" s="545">
        <v>5.4000069671294821E-3</v>
      </c>
      <c r="CW87" s="545">
        <v>2.0033657049739338E-2</v>
      </c>
      <c r="CX87" s="545">
        <v>2.3919832757533926E-3</v>
      </c>
      <c r="CY87" s="545">
        <v>4.9750237013290307E-3</v>
      </c>
      <c r="CZ87" s="545">
        <v>9.1564479408282762E-3</v>
      </c>
      <c r="DA87" s="545">
        <v>7.877759384370275E-3</v>
      </c>
      <c r="DB87" s="545">
        <v>1.0553732830220666E-2</v>
      </c>
      <c r="DC87" s="545">
        <v>3.0491782999134977E-3</v>
      </c>
      <c r="DD87" s="545">
        <v>6.9041729058329634E-3</v>
      </c>
      <c r="DE87" s="545">
        <v>5.7130618931331874E-3</v>
      </c>
      <c r="DF87" s="545">
        <v>1.6680008615154091E-3</v>
      </c>
      <c r="DG87" s="545">
        <v>1.9324275671664358E-2</v>
      </c>
      <c r="DH87" s="546">
        <v>1.8183013074407404</v>
      </c>
      <c r="DI87" s="236"/>
    </row>
    <row r="88" spans="2:113" x14ac:dyDescent="0.15">
      <c r="B88" s="358" t="s">
        <v>226</v>
      </c>
      <c r="C88" s="547" t="s">
        <v>965</v>
      </c>
      <c r="D88" s="548">
        <v>5.4320775144868353E-4</v>
      </c>
      <c r="E88" s="548">
        <v>3.7991409119908899E-4</v>
      </c>
      <c r="F88" s="548">
        <v>3.9591332217405367E-4</v>
      </c>
      <c r="G88" s="548">
        <v>5.2305163261989057E-4</v>
      </c>
      <c r="H88" s="548">
        <v>8.4986117076701396E-4</v>
      </c>
      <c r="I88" s="548">
        <v>1.7825223329594163E-3</v>
      </c>
      <c r="J88" s="548">
        <v>1.1175500925429858E-3</v>
      </c>
      <c r="K88" s="548">
        <v>6.7052376777792654E-4</v>
      </c>
      <c r="L88" s="548">
        <v>1.309529928327737E-2</v>
      </c>
      <c r="M88" s="548">
        <v>3.3122808477664966E-4</v>
      </c>
      <c r="N88" s="548">
        <v>0</v>
      </c>
      <c r="O88" s="548">
        <v>7.9679032044094648E-4</v>
      </c>
      <c r="P88" s="548">
        <v>1.6734460201476339E-3</v>
      </c>
      <c r="Q88" s="548">
        <v>5.9861616068490413E-4</v>
      </c>
      <c r="R88" s="548">
        <v>1.986407179511312E-3</v>
      </c>
      <c r="S88" s="548">
        <v>7.4572921298494965E-4</v>
      </c>
      <c r="T88" s="548">
        <v>9.3663799006313666E-4</v>
      </c>
      <c r="U88" s="548">
        <v>6.2788064945878963E-4</v>
      </c>
      <c r="V88" s="548">
        <v>1.7341804480420786E-3</v>
      </c>
      <c r="W88" s="548">
        <v>1.3204652670295585E-3</v>
      </c>
      <c r="X88" s="548">
        <v>0</v>
      </c>
      <c r="Y88" s="548">
        <v>5.4642180698153808E-4</v>
      </c>
      <c r="Z88" s="548">
        <v>3.6499262235864608E-4</v>
      </c>
      <c r="AA88" s="548">
        <v>8.6095344632834854E-4</v>
      </c>
      <c r="AB88" s="548">
        <v>1.4547324858476226E-2</v>
      </c>
      <c r="AC88" s="548">
        <v>8.9363990454033912E-4</v>
      </c>
      <c r="AD88" s="548">
        <v>7.4079338098328556E-5</v>
      </c>
      <c r="AE88" s="548">
        <v>6.1733977124073984E-4</v>
      </c>
      <c r="AF88" s="548">
        <v>2.2212509218479605E-3</v>
      </c>
      <c r="AG88" s="548">
        <v>3.0040115703863736E-3</v>
      </c>
      <c r="AH88" s="548">
        <v>7.506246569352759E-4</v>
      </c>
      <c r="AI88" s="548">
        <v>5.8810636258155378E-4</v>
      </c>
      <c r="AJ88" s="548">
        <v>6.6058148613502322E-4</v>
      </c>
      <c r="AK88" s="548">
        <v>1.5851869096028071E-3</v>
      </c>
      <c r="AL88" s="548">
        <v>1.0236586902584194E-3</v>
      </c>
      <c r="AM88" s="548">
        <v>8.2932564245217502E-4</v>
      </c>
      <c r="AN88" s="548">
        <v>5.3366333614043133E-4</v>
      </c>
      <c r="AO88" s="548">
        <v>7.3992724512258968E-4</v>
      </c>
      <c r="AP88" s="548">
        <v>1.1405549017939572E-3</v>
      </c>
      <c r="AQ88" s="548">
        <v>7.6727145794406389E-4</v>
      </c>
      <c r="AR88" s="548">
        <v>6.0532125457220406E-4</v>
      </c>
      <c r="AS88" s="548">
        <v>7.9596603599172333E-4</v>
      </c>
      <c r="AT88" s="548">
        <v>8.8496730499274272E-4</v>
      </c>
      <c r="AU88" s="548">
        <v>1.7361160681255497E-3</v>
      </c>
      <c r="AV88" s="548">
        <v>1.5810929286560636E-3</v>
      </c>
      <c r="AW88" s="548">
        <v>1.172709500160594E-3</v>
      </c>
      <c r="AX88" s="548">
        <v>2.4185623298604965E-3</v>
      </c>
      <c r="AY88" s="548">
        <v>8.1233424757537335E-4</v>
      </c>
      <c r="AZ88" s="548">
        <v>1.4623175402677154E-3</v>
      </c>
      <c r="BA88" s="548">
        <v>1.9826554826144413E-3</v>
      </c>
      <c r="BB88" s="548">
        <v>3.9046668561114404E-4</v>
      </c>
      <c r="BC88" s="548">
        <v>5.496715395403917E-4</v>
      </c>
      <c r="BD88" s="548">
        <v>4.6701929029207336E-4</v>
      </c>
      <c r="BE88" s="548">
        <v>1.6926608565554669E-3</v>
      </c>
      <c r="BF88" s="548">
        <v>0</v>
      </c>
      <c r="BG88" s="548">
        <v>1.9347138809981436E-3</v>
      </c>
      <c r="BH88" s="548">
        <v>1.7341755400349229E-3</v>
      </c>
      <c r="BI88" s="548">
        <v>5.2335486764896696E-4</v>
      </c>
      <c r="BJ88" s="548">
        <v>1.3177421429535353E-3</v>
      </c>
      <c r="BK88" s="548">
        <v>5.0801881381970582E-3</v>
      </c>
      <c r="BL88" s="548">
        <v>4.9826996314563494E-4</v>
      </c>
      <c r="BM88" s="548">
        <v>1.2539914096054243E-3</v>
      </c>
      <c r="BN88" s="548">
        <v>6.9374603461529389E-4</v>
      </c>
      <c r="BO88" s="548">
        <v>1.0070913183881044E-3</v>
      </c>
      <c r="BP88" s="548">
        <v>9.572585189003089E-4</v>
      </c>
      <c r="BQ88" s="548">
        <v>2.301154754579004E-3</v>
      </c>
      <c r="BR88" s="548">
        <v>2.4386196946395533E-3</v>
      </c>
      <c r="BS88" s="548">
        <v>3.6011791000640954E-3</v>
      </c>
      <c r="BT88" s="548">
        <v>1.1782634286115245E-3</v>
      </c>
      <c r="BU88" s="548">
        <v>1.7995475409077757E-3</v>
      </c>
      <c r="BV88" s="548">
        <v>8.4357113135712508E-3</v>
      </c>
      <c r="BW88" s="548">
        <v>6.4844763415349742E-3</v>
      </c>
      <c r="BX88" s="548">
        <v>4.8103380522201439E-3</v>
      </c>
      <c r="BY88" s="548">
        <v>4.1014866658407899E-4</v>
      </c>
      <c r="BZ88" s="548">
        <v>2.8853390677187241E-3</v>
      </c>
      <c r="CA88" s="548">
        <v>1.4561543720144365E-3</v>
      </c>
      <c r="CB88" s="548">
        <v>2.5593058771527753E-3</v>
      </c>
      <c r="CC88" s="548">
        <v>1.9373146721609455E-3</v>
      </c>
      <c r="CD88" s="548">
        <v>8.6167801058720257E-3</v>
      </c>
      <c r="CE88" s="548">
        <v>4.9405123909326799E-4</v>
      </c>
      <c r="CF88" s="548">
        <v>8.3753823146081078E-4</v>
      </c>
      <c r="CG88" s="548">
        <v>1.216580645529927E-2</v>
      </c>
      <c r="CH88" s="548">
        <v>6.8052504974289196E-4</v>
      </c>
      <c r="CI88" s="548">
        <v>8.2912497055341785E-3</v>
      </c>
      <c r="CJ88" s="548">
        <v>1.0347784582862918</v>
      </c>
      <c r="CK88" s="548">
        <v>2.5110884569859858E-3</v>
      </c>
      <c r="CL88" s="548">
        <v>8.8225326896855059E-3</v>
      </c>
      <c r="CM88" s="548">
        <v>1.0260629872866089E-2</v>
      </c>
      <c r="CN88" s="548">
        <v>1.0682995048767227E-3</v>
      </c>
      <c r="CO88" s="548">
        <v>7.3202129699647647E-4</v>
      </c>
      <c r="CP88" s="548">
        <v>1.9855409799699035E-3</v>
      </c>
      <c r="CQ88" s="548">
        <v>8.5404539287056149E-4</v>
      </c>
      <c r="CR88" s="548">
        <v>2.5397151375848507E-3</v>
      </c>
      <c r="CS88" s="548">
        <v>7.1236422235197239E-4</v>
      </c>
      <c r="CT88" s="548">
        <v>8.6329910096027355E-4</v>
      </c>
      <c r="CU88" s="548">
        <v>3.2677029427223394E-3</v>
      </c>
      <c r="CV88" s="548">
        <v>5.0548886871314746E-3</v>
      </c>
      <c r="CW88" s="548">
        <v>0.37539802643739095</v>
      </c>
      <c r="CX88" s="548">
        <v>6.7514537541808078E-4</v>
      </c>
      <c r="CY88" s="548">
        <v>3.7327249746672789E-3</v>
      </c>
      <c r="CZ88" s="548">
        <v>5.5580168110399893E-3</v>
      </c>
      <c r="DA88" s="548">
        <v>5.9593552936145506E-3</v>
      </c>
      <c r="DB88" s="548">
        <v>8.6972512904590297E-3</v>
      </c>
      <c r="DC88" s="548">
        <v>3.4792231230472499E-3</v>
      </c>
      <c r="DD88" s="548">
        <v>1.3632999854619229E-3</v>
      </c>
      <c r="DE88" s="548">
        <v>2.695909233434522E-3</v>
      </c>
      <c r="DF88" s="548">
        <v>5.5974782170093937E-4</v>
      </c>
      <c r="DG88" s="548">
        <v>8.1835222912719531E-3</v>
      </c>
      <c r="DH88" s="549">
        <v>1.6545468454639967</v>
      </c>
      <c r="DI88" s="236"/>
    </row>
    <row r="89" spans="2:113" x14ac:dyDescent="0.15">
      <c r="B89" s="10" t="s">
        <v>227</v>
      </c>
      <c r="C89" s="544" t="s">
        <v>966</v>
      </c>
      <c r="D89" s="545">
        <v>1.8535834835468452E-3</v>
      </c>
      <c r="E89" s="545">
        <v>1.8774104247143032E-3</v>
      </c>
      <c r="F89" s="545">
        <v>2.0402074062652598E-3</v>
      </c>
      <c r="G89" s="545">
        <v>3.8451006032945456E-4</v>
      </c>
      <c r="H89" s="545">
        <v>9.0311295781492868E-4</v>
      </c>
      <c r="I89" s="545">
        <v>2.0589591828935965E-3</v>
      </c>
      <c r="J89" s="545">
        <v>1.0597579438014362E-3</v>
      </c>
      <c r="K89" s="545">
        <v>1.0910257874196514E-3</v>
      </c>
      <c r="L89" s="545">
        <v>1.7734621597709946E-3</v>
      </c>
      <c r="M89" s="545">
        <v>6.9393085732192151E-4</v>
      </c>
      <c r="N89" s="545">
        <v>0</v>
      </c>
      <c r="O89" s="545">
        <v>1.0443366338671514E-3</v>
      </c>
      <c r="P89" s="545">
        <v>9.0195648447492023E-4</v>
      </c>
      <c r="Q89" s="545">
        <v>7.1630562881862866E-4</v>
      </c>
      <c r="R89" s="545">
        <v>8.5189430086934144E-4</v>
      </c>
      <c r="S89" s="545">
        <v>1.5998798032008025E-3</v>
      </c>
      <c r="T89" s="545">
        <v>7.9034068658588379E-4</v>
      </c>
      <c r="U89" s="545">
        <v>7.3206037207404527E-4</v>
      </c>
      <c r="V89" s="545">
        <v>1.9918091046516213E-3</v>
      </c>
      <c r="W89" s="545">
        <v>1.820278199756925E-3</v>
      </c>
      <c r="X89" s="545">
        <v>0</v>
      </c>
      <c r="Y89" s="545">
        <v>1.6640609946967876E-3</v>
      </c>
      <c r="Z89" s="545">
        <v>6.3727123693139542E-4</v>
      </c>
      <c r="AA89" s="545">
        <v>7.0060593965274004E-4</v>
      </c>
      <c r="AB89" s="545">
        <v>2.2113233323082229E-3</v>
      </c>
      <c r="AC89" s="545">
        <v>1.6318613706582229E-3</v>
      </c>
      <c r="AD89" s="545">
        <v>1.908359584618234E-4</v>
      </c>
      <c r="AE89" s="545">
        <v>7.3505524691082672E-4</v>
      </c>
      <c r="AF89" s="545">
        <v>1.122790753471203E-3</v>
      </c>
      <c r="AG89" s="545">
        <v>6.4303950574842391E-4</v>
      </c>
      <c r="AH89" s="545">
        <v>6.8181613375129357E-3</v>
      </c>
      <c r="AI89" s="545">
        <v>1.1230372768992211E-3</v>
      </c>
      <c r="AJ89" s="545">
        <v>9.9715479020615234E-4</v>
      </c>
      <c r="AK89" s="545">
        <v>1.6131066973357473E-3</v>
      </c>
      <c r="AL89" s="545">
        <v>1.0910719821631588E-3</v>
      </c>
      <c r="AM89" s="545">
        <v>1.6625777496586129E-3</v>
      </c>
      <c r="AN89" s="545">
        <v>1.2133575420726162E-3</v>
      </c>
      <c r="AO89" s="545">
        <v>2.7434382626793617E-3</v>
      </c>
      <c r="AP89" s="545">
        <v>1.2907508805154822E-3</v>
      </c>
      <c r="AQ89" s="545">
        <v>1.5807157623759845E-3</v>
      </c>
      <c r="AR89" s="545">
        <v>1.3768129151822083E-3</v>
      </c>
      <c r="AS89" s="545">
        <v>2.1229592408261535E-3</v>
      </c>
      <c r="AT89" s="545">
        <v>1.061712656811601E-3</v>
      </c>
      <c r="AU89" s="545">
        <v>1.1546008715028712E-3</v>
      </c>
      <c r="AV89" s="545">
        <v>2.371454984951696E-3</v>
      </c>
      <c r="AW89" s="545">
        <v>1.0174174063882224E-3</v>
      </c>
      <c r="AX89" s="545">
        <v>1.9300507785078938E-3</v>
      </c>
      <c r="AY89" s="545">
        <v>1.100640236931843E-3</v>
      </c>
      <c r="AZ89" s="545">
        <v>2.1802743926281659E-3</v>
      </c>
      <c r="BA89" s="545">
        <v>5.5484447389820527E-4</v>
      </c>
      <c r="BB89" s="545">
        <v>9.7539143219720612E-4</v>
      </c>
      <c r="BC89" s="545">
        <v>2.7527580716677816E-3</v>
      </c>
      <c r="BD89" s="545">
        <v>1.0143853597053918E-3</v>
      </c>
      <c r="BE89" s="545">
        <v>9.2466941773629904E-3</v>
      </c>
      <c r="BF89" s="545">
        <v>0</v>
      </c>
      <c r="BG89" s="545">
        <v>5.469615680423085E-4</v>
      </c>
      <c r="BH89" s="545">
        <v>7.5155405342778583E-4</v>
      </c>
      <c r="BI89" s="545">
        <v>8.0466717928404877E-4</v>
      </c>
      <c r="BJ89" s="545">
        <v>1.6688197425556719E-3</v>
      </c>
      <c r="BK89" s="545">
        <v>1.6013732932115205E-3</v>
      </c>
      <c r="BL89" s="545">
        <v>4.2591466014872068E-4</v>
      </c>
      <c r="BM89" s="545">
        <v>9.606475709497557E-4</v>
      </c>
      <c r="BN89" s="545">
        <v>1.0676480012219523E-3</v>
      </c>
      <c r="BO89" s="545">
        <v>1.1961740828436034E-3</v>
      </c>
      <c r="BP89" s="545">
        <v>1.2074269408338788E-3</v>
      </c>
      <c r="BQ89" s="545">
        <v>4.8464422636289497E-3</v>
      </c>
      <c r="BR89" s="545">
        <v>1.9194392371455671E-3</v>
      </c>
      <c r="BS89" s="545">
        <v>1.9124768404944044E-2</v>
      </c>
      <c r="BT89" s="545">
        <v>2.2213665422308277E-3</v>
      </c>
      <c r="BU89" s="545">
        <v>2.1432397895046603E-3</v>
      </c>
      <c r="BV89" s="545">
        <v>8.5778062674558425E-3</v>
      </c>
      <c r="BW89" s="545">
        <v>1.5545827529588434E-3</v>
      </c>
      <c r="BX89" s="545">
        <v>1.4840414938575473E-3</v>
      </c>
      <c r="BY89" s="545">
        <v>3.8087081589379573E-4</v>
      </c>
      <c r="BZ89" s="545">
        <v>3.6288183256508568E-3</v>
      </c>
      <c r="CA89" s="545">
        <v>9.5453253817416248E-4</v>
      </c>
      <c r="CB89" s="545">
        <v>2.1065356796456493E-3</v>
      </c>
      <c r="CC89" s="545">
        <v>1.5671792275370581E-3</v>
      </c>
      <c r="CD89" s="545">
        <v>4.7381326940164692E-3</v>
      </c>
      <c r="CE89" s="545">
        <v>3.7235133872198084E-4</v>
      </c>
      <c r="CF89" s="545">
        <v>2.4046560742598446E-3</v>
      </c>
      <c r="CG89" s="545">
        <v>7.3476271499793109E-3</v>
      </c>
      <c r="CH89" s="545">
        <v>6.7062300164964024E-4</v>
      </c>
      <c r="CI89" s="545">
        <v>6.2941800969732583E-3</v>
      </c>
      <c r="CJ89" s="545">
        <v>1.3577832223825514E-3</v>
      </c>
      <c r="CK89" s="545">
        <v>1.0050056804099745</v>
      </c>
      <c r="CL89" s="545">
        <v>1.2306957128051287E-2</v>
      </c>
      <c r="CM89" s="545">
        <v>5.1630152726749217E-3</v>
      </c>
      <c r="CN89" s="545">
        <v>8.3853306585046396E-3</v>
      </c>
      <c r="CO89" s="545">
        <v>1.7336640546557242E-3</v>
      </c>
      <c r="CP89" s="545">
        <v>2.2947623564007952E-2</v>
      </c>
      <c r="CQ89" s="545">
        <v>1.5230210928369133E-3</v>
      </c>
      <c r="CR89" s="545">
        <v>5.2536195086211801E-3</v>
      </c>
      <c r="CS89" s="545">
        <v>2.7658252730866782E-3</v>
      </c>
      <c r="CT89" s="545">
        <v>6.2869986686282179E-4</v>
      </c>
      <c r="CU89" s="545">
        <v>1.605923182728352E-2</v>
      </c>
      <c r="CV89" s="545">
        <v>4.5385060026126994E-3</v>
      </c>
      <c r="CW89" s="545">
        <v>3.2299224090065817E-3</v>
      </c>
      <c r="CX89" s="545">
        <v>4.8038427418541335E-4</v>
      </c>
      <c r="CY89" s="545">
        <v>3.8812258574712224E-3</v>
      </c>
      <c r="CZ89" s="545">
        <v>3.9535450680109286E-3</v>
      </c>
      <c r="DA89" s="545">
        <v>1.0092136291928581E-3</v>
      </c>
      <c r="DB89" s="545">
        <v>7.8214738626161586E-4</v>
      </c>
      <c r="DC89" s="545">
        <v>2.6681372790254843E-3</v>
      </c>
      <c r="DD89" s="545">
        <v>6.2104174431860753E-4</v>
      </c>
      <c r="DE89" s="545">
        <v>1.6910742450772392E-3</v>
      </c>
      <c r="DF89" s="545">
        <v>5.610664649179553E-4</v>
      </c>
      <c r="DG89" s="545">
        <v>2.3176371473450337E-3</v>
      </c>
      <c r="DH89" s="546">
        <v>1.2741477692701146</v>
      </c>
      <c r="DI89" s="236"/>
    </row>
    <row r="90" spans="2:113" x14ac:dyDescent="0.15">
      <c r="B90" s="10" t="s">
        <v>228</v>
      </c>
      <c r="C90" s="544" t="s">
        <v>967</v>
      </c>
      <c r="D90" s="545">
        <v>7.5427421377958202E-4</v>
      </c>
      <c r="E90" s="545">
        <v>6.2373133409137878E-4</v>
      </c>
      <c r="F90" s="545">
        <v>6.9625432786306991E-4</v>
      </c>
      <c r="G90" s="545">
        <v>5.148154738935435E-4</v>
      </c>
      <c r="H90" s="545">
        <v>9.5095960250452351E-4</v>
      </c>
      <c r="I90" s="545">
        <v>2.1014068718820242E-3</v>
      </c>
      <c r="J90" s="545">
        <v>9.7778158258184935E-4</v>
      </c>
      <c r="K90" s="545">
        <v>1.1401199291309831E-3</v>
      </c>
      <c r="L90" s="545">
        <v>5.5853081662766745E-3</v>
      </c>
      <c r="M90" s="545">
        <v>5.7934803811565032E-4</v>
      </c>
      <c r="N90" s="545">
        <v>0</v>
      </c>
      <c r="O90" s="545">
        <v>9.1742590104603654E-4</v>
      </c>
      <c r="P90" s="545">
        <v>1.3408590377861184E-3</v>
      </c>
      <c r="Q90" s="545">
        <v>9.4495670088033776E-4</v>
      </c>
      <c r="R90" s="545">
        <v>1.5223938238306243E-3</v>
      </c>
      <c r="S90" s="545">
        <v>1.5135375093474103E-3</v>
      </c>
      <c r="T90" s="545">
        <v>9.4370600311767376E-4</v>
      </c>
      <c r="U90" s="545">
        <v>8.2290449013095346E-4</v>
      </c>
      <c r="V90" s="545">
        <v>1.4549639740970004E-3</v>
      </c>
      <c r="W90" s="545">
        <v>1.2374248727550956E-3</v>
      </c>
      <c r="X90" s="545">
        <v>0</v>
      </c>
      <c r="Y90" s="545">
        <v>1.093503908836683E-3</v>
      </c>
      <c r="Z90" s="545">
        <v>1.3195225762090944E-3</v>
      </c>
      <c r="AA90" s="545">
        <v>9.497307314396251E-4</v>
      </c>
      <c r="AB90" s="545">
        <v>7.8692766936416265E-3</v>
      </c>
      <c r="AC90" s="545">
        <v>1.2579044037860213E-3</v>
      </c>
      <c r="AD90" s="545">
        <v>1.5045887350921869E-4</v>
      </c>
      <c r="AE90" s="545">
        <v>9.9071949532259646E-4</v>
      </c>
      <c r="AF90" s="545">
        <v>1.6528526299827255E-3</v>
      </c>
      <c r="AG90" s="545">
        <v>2.2506144330321906E-3</v>
      </c>
      <c r="AH90" s="545">
        <v>9.511282554260735E-4</v>
      </c>
      <c r="AI90" s="545">
        <v>7.5675285654101506E-4</v>
      </c>
      <c r="AJ90" s="545">
        <v>9.5408302553389151E-4</v>
      </c>
      <c r="AK90" s="545">
        <v>2.3584679832032202E-3</v>
      </c>
      <c r="AL90" s="545">
        <v>1.0672904195371852E-3</v>
      </c>
      <c r="AM90" s="545">
        <v>9.1516145372508913E-4</v>
      </c>
      <c r="AN90" s="545">
        <v>6.0410297342706977E-4</v>
      </c>
      <c r="AO90" s="545">
        <v>9.2251234887048524E-4</v>
      </c>
      <c r="AP90" s="545">
        <v>1.4489759901130965E-3</v>
      </c>
      <c r="AQ90" s="545">
        <v>6.8131518859780083E-4</v>
      </c>
      <c r="AR90" s="545">
        <v>6.2533169165907693E-4</v>
      </c>
      <c r="AS90" s="545">
        <v>7.7758947130859E-4</v>
      </c>
      <c r="AT90" s="545">
        <v>9.2251109419618394E-4</v>
      </c>
      <c r="AU90" s="545">
        <v>2.8496992929330106E-3</v>
      </c>
      <c r="AV90" s="545">
        <v>1.6720911236512777E-3</v>
      </c>
      <c r="AW90" s="545">
        <v>8.8363646974124041E-4</v>
      </c>
      <c r="AX90" s="545">
        <v>1.5535253096581579E-3</v>
      </c>
      <c r="AY90" s="545">
        <v>8.3154366521530831E-4</v>
      </c>
      <c r="AZ90" s="545">
        <v>1.1192167067713425E-3</v>
      </c>
      <c r="BA90" s="545">
        <v>1.0523739549140037E-3</v>
      </c>
      <c r="BB90" s="545">
        <v>3.1762083746213844E-4</v>
      </c>
      <c r="BC90" s="545">
        <v>9.1297779040830785E-4</v>
      </c>
      <c r="BD90" s="545">
        <v>5.3301904970965851E-4</v>
      </c>
      <c r="BE90" s="545">
        <v>9.7672492781620233E-4</v>
      </c>
      <c r="BF90" s="545">
        <v>0</v>
      </c>
      <c r="BG90" s="545">
        <v>1.2375439565423002E-3</v>
      </c>
      <c r="BH90" s="545">
        <v>1.1028889988361568E-3</v>
      </c>
      <c r="BI90" s="545">
        <v>6.4806501884004759E-3</v>
      </c>
      <c r="BJ90" s="545">
        <v>1.0437186331187108E-3</v>
      </c>
      <c r="BK90" s="545">
        <v>3.282123974828962E-3</v>
      </c>
      <c r="BL90" s="545">
        <v>5.5089742330579185E-4</v>
      </c>
      <c r="BM90" s="545">
        <v>1.4791390048951893E-3</v>
      </c>
      <c r="BN90" s="545">
        <v>1.1101851732069784E-3</v>
      </c>
      <c r="BO90" s="545">
        <v>1.4540841426604282E-3</v>
      </c>
      <c r="BP90" s="545">
        <v>1.2251944757224089E-3</v>
      </c>
      <c r="BQ90" s="545">
        <v>1.926752008601584E-3</v>
      </c>
      <c r="BR90" s="545">
        <v>1.2556833483255154E-3</v>
      </c>
      <c r="BS90" s="545">
        <v>3.0028843831137382E-3</v>
      </c>
      <c r="BT90" s="545">
        <v>1.4238514848827443E-3</v>
      </c>
      <c r="BU90" s="545">
        <v>5.3133747475242491E-3</v>
      </c>
      <c r="BV90" s="545">
        <v>6.5462693821488789E-3</v>
      </c>
      <c r="BW90" s="545">
        <v>3.1444364750691824E-3</v>
      </c>
      <c r="BX90" s="545">
        <v>2.8223785538045664E-3</v>
      </c>
      <c r="BY90" s="545">
        <v>3.1724815355849124E-4</v>
      </c>
      <c r="BZ90" s="545">
        <v>3.0381102088625164E-3</v>
      </c>
      <c r="CA90" s="545">
        <v>1.6394867555812767E-3</v>
      </c>
      <c r="CB90" s="545">
        <v>2.2062577292924542E-3</v>
      </c>
      <c r="CC90" s="545">
        <v>1.6754013369328477E-3</v>
      </c>
      <c r="CD90" s="545">
        <v>3.9474407069947292E-3</v>
      </c>
      <c r="CE90" s="545">
        <v>9.3324221814237442E-4</v>
      </c>
      <c r="CF90" s="545">
        <v>1.4415607103866652E-3</v>
      </c>
      <c r="CG90" s="545">
        <v>5.1258713698236038E-3</v>
      </c>
      <c r="CH90" s="545">
        <v>1.9450758239144999E-3</v>
      </c>
      <c r="CI90" s="545">
        <v>2.9772789580524348E-2</v>
      </c>
      <c r="CJ90" s="545">
        <v>8.1308577977952066E-3</v>
      </c>
      <c r="CK90" s="545">
        <v>1.0382127641847006E-2</v>
      </c>
      <c r="CL90" s="545">
        <v>1.0924964997001996</v>
      </c>
      <c r="CM90" s="545">
        <v>1.1373658178324191E-2</v>
      </c>
      <c r="CN90" s="545">
        <v>3.9135326807944798E-3</v>
      </c>
      <c r="CO90" s="545">
        <v>7.7102702264019297E-4</v>
      </c>
      <c r="CP90" s="545">
        <v>4.2244184424201133E-3</v>
      </c>
      <c r="CQ90" s="545">
        <v>8.1925389289451412E-4</v>
      </c>
      <c r="CR90" s="545">
        <v>2.7860209314488457E-3</v>
      </c>
      <c r="CS90" s="545">
        <v>1.3439853964612007E-3</v>
      </c>
      <c r="CT90" s="545">
        <v>7.3092105571234342E-4</v>
      </c>
      <c r="CU90" s="545">
        <v>3.3807799894275477E-3</v>
      </c>
      <c r="CV90" s="545">
        <v>5.9698584150685357E-3</v>
      </c>
      <c r="CW90" s="545">
        <v>0.14267357914595094</v>
      </c>
      <c r="CX90" s="545">
        <v>1.6526631792195701E-3</v>
      </c>
      <c r="CY90" s="545">
        <v>7.5992706945684288E-3</v>
      </c>
      <c r="CZ90" s="545">
        <v>5.8697234798451786E-3</v>
      </c>
      <c r="DA90" s="545">
        <v>7.2534749171162902E-3</v>
      </c>
      <c r="DB90" s="545">
        <v>5.5058397955070858E-3</v>
      </c>
      <c r="DC90" s="545">
        <v>1.8198902406665809E-3</v>
      </c>
      <c r="DD90" s="545">
        <v>3.4931721782209468E-3</v>
      </c>
      <c r="DE90" s="545">
        <v>2.1175486491703563E-3</v>
      </c>
      <c r="DF90" s="545">
        <v>1.1202152109439849E-3</v>
      </c>
      <c r="DG90" s="545">
        <v>1.7480010424145626E-2</v>
      </c>
      <c r="DH90" s="546">
        <v>1.5071972774886802</v>
      </c>
      <c r="DI90" s="236"/>
    </row>
    <row r="91" spans="2:113" x14ac:dyDescent="0.15">
      <c r="B91" s="10" t="s">
        <v>229</v>
      </c>
      <c r="C91" s="544" t="s">
        <v>968</v>
      </c>
      <c r="D91" s="545">
        <v>2.7719975379295823E-4</v>
      </c>
      <c r="E91" s="545">
        <v>4.3998192244554274E-4</v>
      </c>
      <c r="F91" s="545">
        <v>1.2302617464033968E-3</v>
      </c>
      <c r="G91" s="545">
        <v>2.926579102778829E-4</v>
      </c>
      <c r="H91" s="545">
        <v>8.2260417023546602E-4</v>
      </c>
      <c r="I91" s="545">
        <v>1.0723303625094392E-3</v>
      </c>
      <c r="J91" s="545">
        <v>8.6447356327817079E-4</v>
      </c>
      <c r="K91" s="545">
        <v>4.7193663764968132E-4</v>
      </c>
      <c r="L91" s="545">
        <v>3.6300854421219939E-3</v>
      </c>
      <c r="M91" s="545">
        <v>2.6315264685953214E-4</v>
      </c>
      <c r="N91" s="545">
        <v>0</v>
      </c>
      <c r="O91" s="545">
        <v>8.594911426755067E-4</v>
      </c>
      <c r="P91" s="545">
        <v>1.4067517292966445E-3</v>
      </c>
      <c r="Q91" s="545">
        <v>3.9055089272363767E-4</v>
      </c>
      <c r="R91" s="545">
        <v>1.227069046735012E-3</v>
      </c>
      <c r="S91" s="545">
        <v>4.9783582996915511E-4</v>
      </c>
      <c r="T91" s="545">
        <v>6.4157982298032818E-4</v>
      </c>
      <c r="U91" s="545">
        <v>8.9222248419795693E-4</v>
      </c>
      <c r="V91" s="545">
        <v>3.7382917398251017E-3</v>
      </c>
      <c r="W91" s="545">
        <v>1.0343909393980067E-3</v>
      </c>
      <c r="X91" s="545">
        <v>0</v>
      </c>
      <c r="Y91" s="545">
        <v>3.9114143501101778E-4</v>
      </c>
      <c r="Z91" s="545">
        <v>2.6808667875645952E-4</v>
      </c>
      <c r="AA91" s="545">
        <v>6.3143444251955859E-4</v>
      </c>
      <c r="AB91" s="545">
        <v>4.606341281855217E-3</v>
      </c>
      <c r="AC91" s="545">
        <v>9.1620653328515901E-4</v>
      </c>
      <c r="AD91" s="545">
        <v>4.0063670605695688E-5</v>
      </c>
      <c r="AE91" s="545">
        <v>9.0794697897841718E-4</v>
      </c>
      <c r="AF91" s="545">
        <v>9.1243328910403198E-4</v>
      </c>
      <c r="AG91" s="545">
        <v>1.4015964285091908E-3</v>
      </c>
      <c r="AH91" s="545">
        <v>8.4294725826240585E-4</v>
      </c>
      <c r="AI91" s="545">
        <v>4.3549084516671083E-4</v>
      </c>
      <c r="AJ91" s="545">
        <v>5.1573927202324559E-4</v>
      </c>
      <c r="AK91" s="545">
        <v>1.0511713564855382E-3</v>
      </c>
      <c r="AL91" s="545">
        <v>5.6671998196001323E-4</v>
      </c>
      <c r="AM91" s="545">
        <v>5.3948481151036467E-4</v>
      </c>
      <c r="AN91" s="545">
        <v>2.783847338427161E-4</v>
      </c>
      <c r="AO91" s="545">
        <v>4.5972162791831171E-4</v>
      </c>
      <c r="AP91" s="545">
        <v>1.1308506181548614E-3</v>
      </c>
      <c r="AQ91" s="545">
        <v>1.0672963707814844E-3</v>
      </c>
      <c r="AR91" s="545">
        <v>5.9008970909494348E-4</v>
      </c>
      <c r="AS91" s="545">
        <v>6.0508788649181087E-4</v>
      </c>
      <c r="AT91" s="545">
        <v>7.2531542413335423E-4</v>
      </c>
      <c r="AU91" s="545">
        <v>9.421909511309034E-4</v>
      </c>
      <c r="AV91" s="545">
        <v>1.0835987367172558E-3</v>
      </c>
      <c r="AW91" s="545">
        <v>7.4694816155365727E-4</v>
      </c>
      <c r="AX91" s="545">
        <v>1.2282631273816741E-3</v>
      </c>
      <c r="AY91" s="545">
        <v>7.4580329775124907E-4</v>
      </c>
      <c r="AZ91" s="545">
        <v>1.0052331241176694E-3</v>
      </c>
      <c r="BA91" s="545">
        <v>8.8184923474699027E-4</v>
      </c>
      <c r="BB91" s="545">
        <v>3.1579569555779778E-4</v>
      </c>
      <c r="BC91" s="545">
        <v>5.3262929662246093E-4</v>
      </c>
      <c r="BD91" s="545">
        <v>6.9343816109703144E-4</v>
      </c>
      <c r="BE91" s="545">
        <v>1.3675176682911489E-3</v>
      </c>
      <c r="BF91" s="545">
        <v>0</v>
      </c>
      <c r="BG91" s="545">
        <v>5.7485854558178974E-4</v>
      </c>
      <c r="BH91" s="545">
        <v>6.7057049297631266E-4</v>
      </c>
      <c r="BI91" s="545">
        <v>2.5443231293510097E-3</v>
      </c>
      <c r="BJ91" s="545">
        <v>6.717906319954703E-4</v>
      </c>
      <c r="BK91" s="545">
        <v>1.8825305291068641E-3</v>
      </c>
      <c r="BL91" s="545">
        <v>5.8047767074682378E-4</v>
      </c>
      <c r="BM91" s="545">
        <v>1.2123362116469589E-3</v>
      </c>
      <c r="BN91" s="545">
        <v>9.8695417827920776E-4</v>
      </c>
      <c r="BO91" s="545">
        <v>1.1952119498351698E-3</v>
      </c>
      <c r="BP91" s="545">
        <v>9.9021082492475182E-4</v>
      </c>
      <c r="BQ91" s="545">
        <v>1.2772812699351418E-3</v>
      </c>
      <c r="BR91" s="545">
        <v>9.5075318923520632E-4</v>
      </c>
      <c r="BS91" s="545">
        <v>2.2422040303106214E-3</v>
      </c>
      <c r="BT91" s="545">
        <v>1.2080304392414469E-3</v>
      </c>
      <c r="BU91" s="545">
        <v>1.1496308991086287E-3</v>
      </c>
      <c r="BV91" s="545">
        <v>3.943387925730988E-3</v>
      </c>
      <c r="BW91" s="545">
        <v>2.2985289355519183E-3</v>
      </c>
      <c r="BX91" s="545">
        <v>1.6747804714926499E-3</v>
      </c>
      <c r="BY91" s="545">
        <v>1.9467102602651975E-4</v>
      </c>
      <c r="BZ91" s="545">
        <v>2.4709459542882999E-3</v>
      </c>
      <c r="CA91" s="545">
        <v>1.050223503150535E-3</v>
      </c>
      <c r="CB91" s="545">
        <v>9.6507708445306688E-4</v>
      </c>
      <c r="CC91" s="545">
        <v>1.0571450849709897E-3</v>
      </c>
      <c r="CD91" s="545">
        <v>2.8500364709982393E-3</v>
      </c>
      <c r="CE91" s="545">
        <v>5.9244441845062541E-4</v>
      </c>
      <c r="CF91" s="545">
        <v>1.6270743254460803E-3</v>
      </c>
      <c r="CG91" s="545">
        <v>3.3948250529945295E-3</v>
      </c>
      <c r="CH91" s="545">
        <v>1.7412878530553267E-3</v>
      </c>
      <c r="CI91" s="545">
        <v>5.0979716977627813E-3</v>
      </c>
      <c r="CJ91" s="545">
        <v>6.2775722776149206E-2</v>
      </c>
      <c r="CK91" s="545">
        <v>2.2040492970481192E-3</v>
      </c>
      <c r="CL91" s="545">
        <v>8.0331270434283106E-3</v>
      </c>
      <c r="CM91" s="545">
        <v>1.0284695953458454</v>
      </c>
      <c r="CN91" s="545">
        <v>3.4538323655684193E-3</v>
      </c>
      <c r="CO91" s="545">
        <v>1.5448994289152097E-3</v>
      </c>
      <c r="CP91" s="545">
        <v>1.0541438591447667E-2</v>
      </c>
      <c r="CQ91" s="545">
        <v>1.5846575741572885E-3</v>
      </c>
      <c r="CR91" s="545">
        <v>2.8827813668403008E-3</v>
      </c>
      <c r="CS91" s="545">
        <v>4.0871091134946445E-3</v>
      </c>
      <c r="CT91" s="545">
        <v>1.1954422939800822E-3</v>
      </c>
      <c r="CU91" s="545">
        <v>1.5288813841499048E-2</v>
      </c>
      <c r="CV91" s="545">
        <v>2.0140747244844583E-3</v>
      </c>
      <c r="CW91" s="545">
        <v>9.6069718042363611E-2</v>
      </c>
      <c r="CX91" s="545">
        <v>4.3171498207989812E-4</v>
      </c>
      <c r="CY91" s="545">
        <v>2.5096461214795182E-3</v>
      </c>
      <c r="CZ91" s="545">
        <v>3.1564025950340459E-3</v>
      </c>
      <c r="DA91" s="545">
        <v>2.4535813753633093E-3</v>
      </c>
      <c r="DB91" s="545">
        <v>4.3133466287761258E-3</v>
      </c>
      <c r="DC91" s="545">
        <v>6.5849849165419902E-3</v>
      </c>
      <c r="DD91" s="545">
        <v>1.9966490467519188E-3</v>
      </c>
      <c r="DE91" s="545">
        <v>2.2101712715565493E-3</v>
      </c>
      <c r="DF91" s="545">
        <v>3.4165664060256922E-4</v>
      </c>
      <c r="DG91" s="545">
        <v>1.3902461206878837E-3</v>
      </c>
      <c r="DH91" s="546">
        <v>1.3611089111735375</v>
      </c>
      <c r="DI91" s="236"/>
    </row>
    <row r="92" spans="2:113" x14ac:dyDescent="0.15">
      <c r="B92" s="10" t="s">
        <v>230</v>
      </c>
      <c r="C92" s="544" t="s">
        <v>969</v>
      </c>
      <c r="D92" s="545">
        <v>7.3066446662583791E-4</v>
      </c>
      <c r="E92" s="545">
        <v>1.2787129698404209E-4</v>
      </c>
      <c r="F92" s="545">
        <v>1.1382881490101156E-4</v>
      </c>
      <c r="G92" s="545">
        <v>1.0556803847140327E-4</v>
      </c>
      <c r="H92" s="545">
        <v>8.1973870349451772E-4</v>
      </c>
      <c r="I92" s="545">
        <v>1.0091492321254473E-3</v>
      </c>
      <c r="J92" s="545">
        <v>2.6529652936451033E-4</v>
      </c>
      <c r="K92" s="545">
        <v>9.8753010937211003E-4</v>
      </c>
      <c r="L92" s="545">
        <v>5.0321172026556349E-4</v>
      </c>
      <c r="M92" s="545">
        <v>3.102156133900888E-4</v>
      </c>
      <c r="N92" s="545">
        <v>0</v>
      </c>
      <c r="O92" s="545">
        <v>3.2910709574895215E-4</v>
      </c>
      <c r="P92" s="545">
        <v>3.6511303021641138E-4</v>
      </c>
      <c r="Q92" s="545">
        <v>9.849589670779947E-4</v>
      </c>
      <c r="R92" s="545">
        <v>2.4265099252645313E-4</v>
      </c>
      <c r="S92" s="545">
        <v>1.9167059903184481E-4</v>
      </c>
      <c r="T92" s="545">
        <v>1.9262707429784385E-4</v>
      </c>
      <c r="U92" s="545">
        <v>1.8837118961132477E-4</v>
      </c>
      <c r="V92" s="545">
        <v>1.1741210048859423E-4</v>
      </c>
      <c r="W92" s="545">
        <v>1.8161724031441205E-4</v>
      </c>
      <c r="X92" s="545">
        <v>0</v>
      </c>
      <c r="Y92" s="545">
        <v>8.6381572677292942E-5</v>
      </c>
      <c r="Z92" s="545">
        <v>1.2726111944229857E-4</v>
      </c>
      <c r="AA92" s="545">
        <v>1.0118039143295094E-3</v>
      </c>
      <c r="AB92" s="545">
        <v>1.1482457981307022E-4</v>
      </c>
      <c r="AC92" s="545">
        <v>1.7893765733273522E-4</v>
      </c>
      <c r="AD92" s="545">
        <v>2.6334659206429605E-5</v>
      </c>
      <c r="AE92" s="545">
        <v>1.7764678458578303E-3</v>
      </c>
      <c r="AF92" s="545">
        <v>1.8965793423520217E-4</v>
      </c>
      <c r="AG92" s="545">
        <v>5.1166654054621969E-4</v>
      </c>
      <c r="AH92" s="545">
        <v>4.7307244540454533E-4</v>
      </c>
      <c r="AI92" s="545">
        <v>2.71500466387216E-4</v>
      </c>
      <c r="AJ92" s="545">
        <v>7.0208134916976202E-4</v>
      </c>
      <c r="AK92" s="545">
        <v>1.3957581100703775E-4</v>
      </c>
      <c r="AL92" s="545">
        <v>3.8926366645027598E-4</v>
      </c>
      <c r="AM92" s="545">
        <v>3.8825336282695644E-4</v>
      </c>
      <c r="AN92" s="545">
        <v>8.8827135761487147E-4</v>
      </c>
      <c r="AO92" s="545">
        <v>1.238308350429223E-3</v>
      </c>
      <c r="AP92" s="545">
        <v>1.596793859542906E-3</v>
      </c>
      <c r="AQ92" s="545">
        <v>3.5629666874950741E-4</v>
      </c>
      <c r="AR92" s="545">
        <v>3.9517099243317836E-4</v>
      </c>
      <c r="AS92" s="545">
        <v>3.178863822774126E-4</v>
      </c>
      <c r="AT92" s="545">
        <v>6.0857186037839421E-4</v>
      </c>
      <c r="AU92" s="545">
        <v>7.1175440298784176E-4</v>
      </c>
      <c r="AV92" s="545">
        <v>7.2792055019358661E-4</v>
      </c>
      <c r="AW92" s="545">
        <v>1.8098831854050456E-4</v>
      </c>
      <c r="AX92" s="545">
        <v>1.1458572439165139E-4</v>
      </c>
      <c r="AY92" s="545">
        <v>8.6331756171329136E-5</v>
      </c>
      <c r="AZ92" s="545">
        <v>2.4252822966190212E-4</v>
      </c>
      <c r="BA92" s="545">
        <v>7.1226412446027552E-5</v>
      </c>
      <c r="BB92" s="545">
        <v>2.5006389084138332E-5</v>
      </c>
      <c r="BC92" s="545">
        <v>1.9503432239428761E-4</v>
      </c>
      <c r="BD92" s="545">
        <v>1.0963539881300587E-4</v>
      </c>
      <c r="BE92" s="545">
        <v>7.367579717251569E-5</v>
      </c>
      <c r="BF92" s="545">
        <v>0</v>
      </c>
      <c r="BG92" s="545">
        <v>3.8769601023584214E-5</v>
      </c>
      <c r="BH92" s="545">
        <v>9.8506111872892469E-5</v>
      </c>
      <c r="BI92" s="545">
        <v>3.5204691234268801E-4</v>
      </c>
      <c r="BJ92" s="545">
        <v>4.5416801331174295E-4</v>
      </c>
      <c r="BK92" s="545">
        <v>2.274118313492407E-4</v>
      </c>
      <c r="BL92" s="545">
        <v>1.3900862109770884E-4</v>
      </c>
      <c r="BM92" s="545">
        <v>1.0979561554778287E-3</v>
      </c>
      <c r="BN92" s="545">
        <v>1.4030743771513143E-3</v>
      </c>
      <c r="BO92" s="545">
        <v>1.0503662559480779E-3</v>
      </c>
      <c r="BP92" s="545">
        <v>1.1971072703726813E-3</v>
      </c>
      <c r="BQ92" s="545">
        <v>4.37560221608385E-4</v>
      </c>
      <c r="BR92" s="545">
        <v>2.1081511694871159E-4</v>
      </c>
      <c r="BS92" s="545">
        <v>8.2988955918367928E-4</v>
      </c>
      <c r="BT92" s="545">
        <v>7.5320625573905078E-4</v>
      </c>
      <c r="BU92" s="545">
        <v>2.4542835395493091E-4</v>
      </c>
      <c r="BV92" s="545">
        <v>5.3035700953945556E-4</v>
      </c>
      <c r="BW92" s="545">
        <v>8.0563324817702227E-4</v>
      </c>
      <c r="BX92" s="545">
        <v>5.9016653738308469E-4</v>
      </c>
      <c r="BY92" s="545">
        <v>5.1878713105347369E-5</v>
      </c>
      <c r="BZ92" s="545">
        <v>9.3781990268511698E-4</v>
      </c>
      <c r="CA92" s="545">
        <v>1.9040088909575461E-4</v>
      </c>
      <c r="CB92" s="545">
        <v>2.7132281892427166E-4</v>
      </c>
      <c r="CC92" s="545">
        <v>1.2131530262683092E-3</v>
      </c>
      <c r="CD92" s="545">
        <v>6.7382149050568014E-4</v>
      </c>
      <c r="CE92" s="545">
        <v>1.5167102535929374E-4</v>
      </c>
      <c r="CF92" s="545">
        <v>2.9561277806648998E-4</v>
      </c>
      <c r="CG92" s="545">
        <v>9.0961352371596814E-4</v>
      </c>
      <c r="CH92" s="545">
        <v>1.1785227439024354E-4</v>
      </c>
      <c r="CI92" s="545">
        <v>7.6048478519795577E-4</v>
      </c>
      <c r="CJ92" s="545">
        <v>2.8795834861619125E-4</v>
      </c>
      <c r="CK92" s="545">
        <v>9.4817371627167458E-5</v>
      </c>
      <c r="CL92" s="545">
        <v>1.1338533417841877E-3</v>
      </c>
      <c r="CM92" s="545">
        <v>3.292972593554452E-4</v>
      </c>
      <c r="CN92" s="545">
        <v>1.0001626283666483</v>
      </c>
      <c r="CO92" s="545">
        <v>8.6909745849944933E-4</v>
      </c>
      <c r="CP92" s="545">
        <v>1.9438590863375769E-4</v>
      </c>
      <c r="CQ92" s="545">
        <v>1.6522710724367238E-4</v>
      </c>
      <c r="CR92" s="545">
        <v>1.7067020436266668E-3</v>
      </c>
      <c r="CS92" s="545">
        <v>4.7468658006243758E-4</v>
      </c>
      <c r="CT92" s="545">
        <v>2.9505009950805451E-4</v>
      </c>
      <c r="CU92" s="545">
        <v>1.8567205989133894E-3</v>
      </c>
      <c r="CV92" s="545">
        <v>3.4706103495072023E-4</v>
      </c>
      <c r="CW92" s="545">
        <v>3.0495433990240599E-4</v>
      </c>
      <c r="CX92" s="545">
        <v>2.8577812392618972E-4</v>
      </c>
      <c r="CY92" s="545">
        <v>4.1053837798387728E-4</v>
      </c>
      <c r="CZ92" s="545">
        <v>1.650907653727954E-3</v>
      </c>
      <c r="DA92" s="545">
        <v>2.6483909597116608E-4</v>
      </c>
      <c r="DB92" s="545">
        <v>7.5936301774139601E-4</v>
      </c>
      <c r="DC92" s="545">
        <v>1.77092728554993E-4</v>
      </c>
      <c r="DD92" s="545">
        <v>1.6277223780950605E-4</v>
      </c>
      <c r="DE92" s="545">
        <v>6.1493804948694957E-4</v>
      </c>
      <c r="DF92" s="545">
        <v>1.3083905988222564E-4</v>
      </c>
      <c r="DG92" s="545">
        <v>0.10117445993039466</v>
      </c>
      <c r="DH92" s="546">
        <v>1.1519827433269241</v>
      </c>
      <c r="DI92" s="236"/>
    </row>
    <row r="93" spans="2:113" x14ac:dyDescent="0.15">
      <c r="B93" s="358" t="s">
        <v>231</v>
      </c>
      <c r="C93" s="547" t="s">
        <v>970</v>
      </c>
      <c r="D93" s="548">
        <v>1.247014336348833E-4</v>
      </c>
      <c r="E93" s="548">
        <v>1.2471654298960592E-4</v>
      </c>
      <c r="F93" s="548">
        <v>1.2340803923776758E-4</v>
      </c>
      <c r="G93" s="548">
        <v>9.0318297806905003E-5</v>
      </c>
      <c r="H93" s="548">
        <v>1.3126663895478806E-4</v>
      </c>
      <c r="I93" s="548">
        <v>3.5616195594035738E-4</v>
      </c>
      <c r="J93" s="548">
        <v>2.5473911212281329E-4</v>
      </c>
      <c r="K93" s="548">
        <v>1.7794710605532123E-4</v>
      </c>
      <c r="L93" s="548">
        <v>1.8901550944273074E-4</v>
      </c>
      <c r="M93" s="548">
        <v>3.5759434983048558E-4</v>
      </c>
      <c r="N93" s="548">
        <v>0</v>
      </c>
      <c r="O93" s="548">
        <v>1.5594114269395929E-4</v>
      </c>
      <c r="P93" s="548">
        <v>1.3589417501365229E-4</v>
      </c>
      <c r="Q93" s="548">
        <v>1.9940932715031097E-4</v>
      </c>
      <c r="R93" s="548">
        <v>5.4630647530380856E-4</v>
      </c>
      <c r="S93" s="548">
        <v>4.1643234837904762E-4</v>
      </c>
      <c r="T93" s="548">
        <v>1.1629484779797735E-4</v>
      </c>
      <c r="U93" s="548">
        <v>1.3301509313188775E-4</v>
      </c>
      <c r="V93" s="548">
        <v>3.5100752116692106E-4</v>
      </c>
      <c r="W93" s="548">
        <v>4.8426918586304583E-4</v>
      </c>
      <c r="X93" s="548">
        <v>0</v>
      </c>
      <c r="Y93" s="548">
        <v>2.0320629147243502E-4</v>
      </c>
      <c r="Z93" s="548">
        <v>4.9569285230532262E-4</v>
      </c>
      <c r="AA93" s="548">
        <v>1.3532281088738179E-4</v>
      </c>
      <c r="AB93" s="548">
        <v>4.5545210602854176E-4</v>
      </c>
      <c r="AC93" s="548">
        <v>8.1215946196801865E-4</v>
      </c>
      <c r="AD93" s="548">
        <v>1.2891940324288501E-5</v>
      </c>
      <c r="AE93" s="548">
        <v>1.7015096464496443E-4</v>
      </c>
      <c r="AF93" s="548">
        <v>3.504791416238388E-4</v>
      </c>
      <c r="AG93" s="548">
        <v>1.2825375916895415E-4</v>
      </c>
      <c r="AH93" s="548">
        <v>1.9828423054476496E-4</v>
      </c>
      <c r="AI93" s="548">
        <v>1.6305976939211386E-4</v>
      </c>
      <c r="AJ93" s="548">
        <v>3.790273821116187E-4</v>
      </c>
      <c r="AK93" s="548">
        <v>1.2973988647102695E-3</v>
      </c>
      <c r="AL93" s="548">
        <v>2.6734774917862292E-4</v>
      </c>
      <c r="AM93" s="548">
        <v>4.0618768662584566E-4</v>
      </c>
      <c r="AN93" s="548">
        <v>1.0740180016542032E-4</v>
      </c>
      <c r="AO93" s="548">
        <v>9.1501453428682064E-4</v>
      </c>
      <c r="AP93" s="548">
        <v>1.1594853111901714E-4</v>
      </c>
      <c r="AQ93" s="548">
        <v>2.4761740774015972E-4</v>
      </c>
      <c r="AR93" s="548">
        <v>1.4226760700795647E-4</v>
      </c>
      <c r="AS93" s="548">
        <v>9.9863001333233667E-4</v>
      </c>
      <c r="AT93" s="548">
        <v>4.2674479364314654E-4</v>
      </c>
      <c r="AU93" s="548">
        <v>1.0300190644665175E-3</v>
      </c>
      <c r="AV93" s="548">
        <v>9.7979516109568529E-4</v>
      </c>
      <c r="AW93" s="548">
        <v>3.8603969160040181E-4</v>
      </c>
      <c r="AX93" s="548">
        <v>1.9387032572370348E-3</v>
      </c>
      <c r="AY93" s="548">
        <v>1.6970480316824297E-3</v>
      </c>
      <c r="AZ93" s="548">
        <v>1.3809525130549882E-3</v>
      </c>
      <c r="BA93" s="548">
        <v>1.6485234458618052E-3</v>
      </c>
      <c r="BB93" s="548">
        <v>3.7742301135985158E-4</v>
      </c>
      <c r="BC93" s="548">
        <v>1.0864682861795379E-3</v>
      </c>
      <c r="BD93" s="548">
        <v>3.2273803818283226E-4</v>
      </c>
      <c r="BE93" s="548">
        <v>5.1964771529568448E-4</v>
      </c>
      <c r="BF93" s="548">
        <v>0</v>
      </c>
      <c r="BG93" s="548">
        <v>4.1604064946443883E-4</v>
      </c>
      <c r="BH93" s="548">
        <v>3.6241009167292698E-4</v>
      </c>
      <c r="BI93" s="548">
        <v>5.3307520526357051E-4</v>
      </c>
      <c r="BJ93" s="548">
        <v>2.3958438170348416E-4</v>
      </c>
      <c r="BK93" s="548">
        <v>2.5449093739295759E-4</v>
      </c>
      <c r="BL93" s="548">
        <v>1.2516046751732282E-4</v>
      </c>
      <c r="BM93" s="548">
        <v>4.3141097621399535E-4</v>
      </c>
      <c r="BN93" s="548">
        <v>2.1865505575556683E-4</v>
      </c>
      <c r="BO93" s="548">
        <v>3.5397193669145689E-4</v>
      </c>
      <c r="BP93" s="548">
        <v>3.8715802859366684E-4</v>
      </c>
      <c r="BQ93" s="548">
        <v>1.4044308837561966E-3</v>
      </c>
      <c r="BR93" s="548">
        <v>5.1310242314319277E-4</v>
      </c>
      <c r="BS93" s="548">
        <v>3.9393107299175054E-4</v>
      </c>
      <c r="BT93" s="548">
        <v>4.9893595730134003E-4</v>
      </c>
      <c r="BU93" s="548">
        <v>2.8072360321615295E-4</v>
      </c>
      <c r="BV93" s="548">
        <v>4.7116494928673021E-4</v>
      </c>
      <c r="BW93" s="548">
        <v>1.5827323978401207E-4</v>
      </c>
      <c r="BX93" s="548">
        <v>1.1277607664682267E-4</v>
      </c>
      <c r="BY93" s="548">
        <v>2.5288869491991308E-5</v>
      </c>
      <c r="BZ93" s="548">
        <v>6.403885397092815E-3</v>
      </c>
      <c r="CA93" s="548">
        <v>3.0386281072478474E-4</v>
      </c>
      <c r="CB93" s="548">
        <v>7.8608270650333241E-4</v>
      </c>
      <c r="CC93" s="548">
        <v>3.7854108970048248E-4</v>
      </c>
      <c r="CD93" s="548">
        <v>7.6283135328143216E-4</v>
      </c>
      <c r="CE93" s="548">
        <v>2.4673437635842194E-4</v>
      </c>
      <c r="CF93" s="548">
        <v>4.9211632231947874E-4</v>
      </c>
      <c r="CG93" s="548">
        <v>1.2172649370020591E-3</v>
      </c>
      <c r="CH93" s="548">
        <v>3.4708398263297649E-4</v>
      </c>
      <c r="CI93" s="548">
        <v>8.6712605078394615E-3</v>
      </c>
      <c r="CJ93" s="548">
        <v>8.0051346578739269E-4</v>
      </c>
      <c r="CK93" s="548">
        <v>2.7326436591294935E-3</v>
      </c>
      <c r="CL93" s="548">
        <v>9.1364493267132082E-3</v>
      </c>
      <c r="CM93" s="548">
        <v>1.2512370040233304E-3</v>
      </c>
      <c r="CN93" s="548">
        <v>3.9238674457213728E-4</v>
      </c>
      <c r="CO93" s="548">
        <v>1.0001052738083829</v>
      </c>
      <c r="CP93" s="548">
        <v>4.5595050416544398E-4</v>
      </c>
      <c r="CQ93" s="548">
        <v>2.1373058402275597E-4</v>
      </c>
      <c r="CR93" s="548">
        <v>2.6077921784097805E-4</v>
      </c>
      <c r="CS93" s="548">
        <v>2.1515127476333368E-4</v>
      </c>
      <c r="CT93" s="548">
        <v>1.1661264135862964E-4</v>
      </c>
      <c r="CU93" s="548">
        <v>3.7975930917717569E-4</v>
      </c>
      <c r="CV93" s="548">
        <v>9.4404876066164387E-4</v>
      </c>
      <c r="CW93" s="548">
        <v>1.7041752552970893E-3</v>
      </c>
      <c r="CX93" s="548">
        <v>9.5101084051257812E-5</v>
      </c>
      <c r="CY93" s="548">
        <v>6.6956285842065819E-4</v>
      </c>
      <c r="CZ93" s="548">
        <v>6.1529572409198296E-4</v>
      </c>
      <c r="DA93" s="548">
        <v>8.4152543803295006E-4</v>
      </c>
      <c r="DB93" s="548">
        <v>1.4072077138997741E-3</v>
      </c>
      <c r="DC93" s="548">
        <v>2.7422356615682127E-4</v>
      </c>
      <c r="DD93" s="548">
        <v>8.7739936121828061E-4</v>
      </c>
      <c r="DE93" s="548">
        <v>5.6507550423135942E-4</v>
      </c>
      <c r="DF93" s="548">
        <v>1.0858434421953692E-4</v>
      </c>
      <c r="DG93" s="548">
        <v>2.8128773582259945E-3</v>
      </c>
      <c r="DH93" s="549">
        <v>1.0780301498146017</v>
      </c>
      <c r="DI93" s="236"/>
    </row>
    <row r="94" spans="2:113" x14ac:dyDescent="0.15">
      <c r="B94" s="10" t="s">
        <v>232</v>
      </c>
      <c r="C94" s="544" t="s">
        <v>971</v>
      </c>
      <c r="D94" s="545">
        <v>0</v>
      </c>
      <c r="E94" s="545">
        <v>0</v>
      </c>
      <c r="F94" s="545">
        <v>0</v>
      </c>
      <c r="G94" s="545">
        <v>0</v>
      </c>
      <c r="H94" s="545">
        <v>0</v>
      </c>
      <c r="I94" s="545">
        <v>0</v>
      </c>
      <c r="J94" s="545">
        <v>0</v>
      </c>
      <c r="K94" s="545">
        <v>0</v>
      </c>
      <c r="L94" s="545">
        <v>0</v>
      </c>
      <c r="M94" s="545">
        <v>0</v>
      </c>
      <c r="N94" s="545">
        <v>0</v>
      </c>
      <c r="O94" s="545">
        <v>0</v>
      </c>
      <c r="P94" s="545">
        <v>0</v>
      </c>
      <c r="Q94" s="545">
        <v>0</v>
      </c>
      <c r="R94" s="545">
        <v>0</v>
      </c>
      <c r="S94" s="545">
        <v>0</v>
      </c>
      <c r="T94" s="545">
        <v>0</v>
      </c>
      <c r="U94" s="545">
        <v>0</v>
      </c>
      <c r="V94" s="545">
        <v>0</v>
      </c>
      <c r="W94" s="545">
        <v>0</v>
      </c>
      <c r="X94" s="545">
        <v>0</v>
      </c>
      <c r="Y94" s="545">
        <v>0</v>
      </c>
      <c r="Z94" s="545">
        <v>0</v>
      </c>
      <c r="AA94" s="545">
        <v>0</v>
      </c>
      <c r="AB94" s="545">
        <v>0</v>
      </c>
      <c r="AC94" s="545">
        <v>0</v>
      </c>
      <c r="AD94" s="545">
        <v>0</v>
      </c>
      <c r="AE94" s="545">
        <v>0</v>
      </c>
      <c r="AF94" s="545">
        <v>0</v>
      </c>
      <c r="AG94" s="545">
        <v>0</v>
      </c>
      <c r="AH94" s="545">
        <v>0</v>
      </c>
      <c r="AI94" s="545">
        <v>0</v>
      </c>
      <c r="AJ94" s="545">
        <v>0</v>
      </c>
      <c r="AK94" s="545">
        <v>0</v>
      </c>
      <c r="AL94" s="545">
        <v>0</v>
      </c>
      <c r="AM94" s="545">
        <v>0</v>
      </c>
      <c r="AN94" s="545">
        <v>0</v>
      </c>
      <c r="AO94" s="545">
        <v>0</v>
      </c>
      <c r="AP94" s="545">
        <v>0</v>
      </c>
      <c r="AQ94" s="545">
        <v>0</v>
      </c>
      <c r="AR94" s="545">
        <v>0</v>
      </c>
      <c r="AS94" s="545">
        <v>0</v>
      </c>
      <c r="AT94" s="545">
        <v>0</v>
      </c>
      <c r="AU94" s="545">
        <v>0</v>
      </c>
      <c r="AV94" s="545">
        <v>0</v>
      </c>
      <c r="AW94" s="545">
        <v>0</v>
      </c>
      <c r="AX94" s="545">
        <v>0</v>
      </c>
      <c r="AY94" s="545">
        <v>0</v>
      </c>
      <c r="AZ94" s="545">
        <v>0</v>
      </c>
      <c r="BA94" s="545">
        <v>0</v>
      </c>
      <c r="BB94" s="545">
        <v>0</v>
      </c>
      <c r="BC94" s="545">
        <v>0</v>
      </c>
      <c r="BD94" s="545">
        <v>0</v>
      </c>
      <c r="BE94" s="545">
        <v>0</v>
      </c>
      <c r="BF94" s="545">
        <v>0</v>
      </c>
      <c r="BG94" s="545">
        <v>0</v>
      </c>
      <c r="BH94" s="545">
        <v>0</v>
      </c>
      <c r="BI94" s="545">
        <v>0</v>
      </c>
      <c r="BJ94" s="545">
        <v>0</v>
      </c>
      <c r="BK94" s="545">
        <v>0</v>
      </c>
      <c r="BL94" s="545">
        <v>0</v>
      </c>
      <c r="BM94" s="545">
        <v>0</v>
      </c>
      <c r="BN94" s="545">
        <v>0</v>
      </c>
      <c r="BO94" s="545">
        <v>0</v>
      </c>
      <c r="BP94" s="545">
        <v>0</v>
      </c>
      <c r="BQ94" s="545">
        <v>0</v>
      </c>
      <c r="BR94" s="545">
        <v>0</v>
      </c>
      <c r="BS94" s="545">
        <v>0</v>
      </c>
      <c r="BT94" s="545">
        <v>0</v>
      </c>
      <c r="BU94" s="545">
        <v>0</v>
      </c>
      <c r="BV94" s="545">
        <v>0</v>
      </c>
      <c r="BW94" s="545">
        <v>0</v>
      </c>
      <c r="BX94" s="545">
        <v>0</v>
      </c>
      <c r="BY94" s="545">
        <v>0</v>
      </c>
      <c r="BZ94" s="545">
        <v>0</v>
      </c>
      <c r="CA94" s="545">
        <v>0</v>
      </c>
      <c r="CB94" s="545">
        <v>0</v>
      </c>
      <c r="CC94" s="545">
        <v>0</v>
      </c>
      <c r="CD94" s="545">
        <v>0</v>
      </c>
      <c r="CE94" s="545">
        <v>0</v>
      </c>
      <c r="CF94" s="545">
        <v>0</v>
      </c>
      <c r="CG94" s="545">
        <v>0</v>
      </c>
      <c r="CH94" s="545">
        <v>0</v>
      </c>
      <c r="CI94" s="545">
        <v>0</v>
      </c>
      <c r="CJ94" s="545">
        <v>0</v>
      </c>
      <c r="CK94" s="545">
        <v>0</v>
      </c>
      <c r="CL94" s="545">
        <v>0</v>
      </c>
      <c r="CM94" s="545">
        <v>0</v>
      </c>
      <c r="CN94" s="545">
        <v>0</v>
      </c>
      <c r="CO94" s="545">
        <v>0</v>
      </c>
      <c r="CP94" s="545">
        <v>1</v>
      </c>
      <c r="CQ94" s="545">
        <v>0</v>
      </c>
      <c r="CR94" s="545">
        <v>0</v>
      </c>
      <c r="CS94" s="545">
        <v>0</v>
      </c>
      <c r="CT94" s="545">
        <v>0</v>
      </c>
      <c r="CU94" s="545">
        <v>0</v>
      </c>
      <c r="CV94" s="545">
        <v>0</v>
      </c>
      <c r="CW94" s="545">
        <v>0</v>
      </c>
      <c r="CX94" s="545">
        <v>0</v>
      </c>
      <c r="CY94" s="545">
        <v>0</v>
      </c>
      <c r="CZ94" s="545">
        <v>0</v>
      </c>
      <c r="DA94" s="545">
        <v>0</v>
      </c>
      <c r="DB94" s="545">
        <v>0</v>
      </c>
      <c r="DC94" s="545">
        <v>0</v>
      </c>
      <c r="DD94" s="545">
        <v>0</v>
      </c>
      <c r="DE94" s="545">
        <v>0</v>
      </c>
      <c r="DF94" s="545">
        <v>0</v>
      </c>
      <c r="DG94" s="545">
        <v>0</v>
      </c>
      <c r="DH94" s="546">
        <v>1</v>
      </c>
      <c r="DI94" s="236"/>
    </row>
    <row r="95" spans="2:113" x14ac:dyDescent="0.15">
      <c r="B95" s="10" t="s">
        <v>233</v>
      </c>
      <c r="C95" s="544" t="s">
        <v>972</v>
      </c>
      <c r="D95" s="545">
        <v>0</v>
      </c>
      <c r="E95" s="545">
        <v>0</v>
      </c>
      <c r="F95" s="545">
        <v>0</v>
      </c>
      <c r="G95" s="545">
        <v>0</v>
      </c>
      <c r="H95" s="545">
        <v>0</v>
      </c>
      <c r="I95" s="545">
        <v>0</v>
      </c>
      <c r="J95" s="545">
        <v>0</v>
      </c>
      <c r="K95" s="545">
        <v>0</v>
      </c>
      <c r="L95" s="545">
        <v>0</v>
      </c>
      <c r="M95" s="545">
        <v>0</v>
      </c>
      <c r="N95" s="545">
        <v>0</v>
      </c>
      <c r="O95" s="545">
        <v>0</v>
      </c>
      <c r="P95" s="545">
        <v>0</v>
      </c>
      <c r="Q95" s="545">
        <v>0</v>
      </c>
      <c r="R95" s="545">
        <v>0</v>
      </c>
      <c r="S95" s="545">
        <v>0</v>
      </c>
      <c r="T95" s="545">
        <v>0</v>
      </c>
      <c r="U95" s="545">
        <v>0</v>
      </c>
      <c r="V95" s="545">
        <v>0</v>
      </c>
      <c r="W95" s="545">
        <v>0</v>
      </c>
      <c r="X95" s="545">
        <v>0</v>
      </c>
      <c r="Y95" s="545">
        <v>0</v>
      </c>
      <c r="Z95" s="545">
        <v>0</v>
      </c>
      <c r="AA95" s="545">
        <v>0</v>
      </c>
      <c r="AB95" s="545">
        <v>0</v>
      </c>
      <c r="AC95" s="545">
        <v>0</v>
      </c>
      <c r="AD95" s="545">
        <v>0</v>
      </c>
      <c r="AE95" s="545">
        <v>0</v>
      </c>
      <c r="AF95" s="545">
        <v>0</v>
      </c>
      <c r="AG95" s="545">
        <v>0</v>
      </c>
      <c r="AH95" s="545">
        <v>0</v>
      </c>
      <c r="AI95" s="545">
        <v>0</v>
      </c>
      <c r="AJ95" s="545">
        <v>0</v>
      </c>
      <c r="AK95" s="545">
        <v>0</v>
      </c>
      <c r="AL95" s="545">
        <v>0</v>
      </c>
      <c r="AM95" s="545">
        <v>0</v>
      </c>
      <c r="AN95" s="545">
        <v>0</v>
      </c>
      <c r="AO95" s="545">
        <v>0</v>
      </c>
      <c r="AP95" s="545">
        <v>0</v>
      </c>
      <c r="AQ95" s="545">
        <v>0</v>
      </c>
      <c r="AR95" s="545">
        <v>0</v>
      </c>
      <c r="AS95" s="545">
        <v>0</v>
      </c>
      <c r="AT95" s="545">
        <v>0</v>
      </c>
      <c r="AU95" s="545">
        <v>0</v>
      </c>
      <c r="AV95" s="545">
        <v>0</v>
      </c>
      <c r="AW95" s="545">
        <v>0</v>
      </c>
      <c r="AX95" s="545">
        <v>0</v>
      </c>
      <c r="AY95" s="545">
        <v>0</v>
      </c>
      <c r="AZ95" s="545">
        <v>0</v>
      </c>
      <c r="BA95" s="545">
        <v>0</v>
      </c>
      <c r="BB95" s="545">
        <v>0</v>
      </c>
      <c r="BC95" s="545">
        <v>0</v>
      </c>
      <c r="BD95" s="545">
        <v>0</v>
      </c>
      <c r="BE95" s="545">
        <v>0</v>
      </c>
      <c r="BF95" s="545">
        <v>0</v>
      </c>
      <c r="BG95" s="545">
        <v>0</v>
      </c>
      <c r="BH95" s="545">
        <v>0</v>
      </c>
      <c r="BI95" s="545">
        <v>0</v>
      </c>
      <c r="BJ95" s="545">
        <v>0</v>
      </c>
      <c r="BK95" s="545">
        <v>0</v>
      </c>
      <c r="BL95" s="545">
        <v>0</v>
      </c>
      <c r="BM95" s="545">
        <v>0</v>
      </c>
      <c r="BN95" s="545">
        <v>0</v>
      </c>
      <c r="BO95" s="545">
        <v>0</v>
      </c>
      <c r="BP95" s="545">
        <v>0</v>
      </c>
      <c r="BQ95" s="545">
        <v>0</v>
      </c>
      <c r="BR95" s="545">
        <v>0</v>
      </c>
      <c r="BS95" s="545">
        <v>0</v>
      </c>
      <c r="BT95" s="545">
        <v>0</v>
      </c>
      <c r="BU95" s="545">
        <v>0</v>
      </c>
      <c r="BV95" s="545">
        <v>0</v>
      </c>
      <c r="BW95" s="545">
        <v>0</v>
      </c>
      <c r="BX95" s="545">
        <v>0</v>
      </c>
      <c r="BY95" s="545">
        <v>0</v>
      </c>
      <c r="BZ95" s="545">
        <v>0</v>
      </c>
      <c r="CA95" s="545">
        <v>0</v>
      </c>
      <c r="CB95" s="545">
        <v>0</v>
      </c>
      <c r="CC95" s="545">
        <v>0</v>
      </c>
      <c r="CD95" s="545">
        <v>0</v>
      </c>
      <c r="CE95" s="545">
        <v>0</v>
      </c>
      <c r="CF95" s="545">
        <v>0</v>
      </c>
      <c r="CG95" s="545">
        <v>0</v>
      </c>
      <c r="CH95" s="545">
        <v>0</v>
      </c>
      <c r="CI95" s="545">
        <v>0</v>
      </c>
      <c r="CJ95" s="545">
        <v>0</v>
      </c>
      <c r="CK95" s="545">
        <v>0</v>
      </c>
      <c r="CL95" s="545">
        <v>0</v>
      </c>
      <c r="CM95" s="545">
        <v>0</v>
      </c>
      <c r="CN95" s="545">
        <v>0</v>
      </c>
      <c r="CO95" s="545">
        <v>0</v>
      </c>
      <c r="CP95" s="545">
        <v>0</v>
      </c>
      <c r="CQ95" s="545">
        <v>1.0092819992779785</v>
      </c>
      <c r="CR95" s="545">
        <v>0</v>
      </c>
      <c r="CS95" s="545">
        <v>0</v>
      </c>
      <c r="CT95" s="545">
        <v>4.7281146959304605E-4</v>
      </c>
      <c r="CU95" s="545">
        <v>0</v>
      </c>
      <c r="CV95" s="545">
        <v>0</v>
      </c>
      <c r="CW95" s="545">
        <v>0</v>
      </c>
      <c r="CX95" s="545">
        <v>0</v>
      </c>
      <c r="CY95" s="545">
        <v>0</v>
      </c>
      <c r="CZ95" s="545">
        <v>0</v>
      </c>
      <c r="DA95" s="545">
        <v>0</v>
      </c>
      <c r="DB95" s="545">
        <v>0</v>
      </c>
      <c r="DC95" s="545">
        <v>0</v>
      </c>
      <c r="DD95" s="545">
        <v>0</v>
      </c>
      <c r="DE95" s="545">
        <v>0</v>
      </c>
      <c r="DF95" s="545">
        <v>0</v>
      </c>
      <c r="DG95" s="545">
        <v>0</v>
      </c>
      <c r="DH95" s="546">
        <v>1.0097548107475716</v>
      </c>
      <c r="DI95" s="236"/>
    </row>
    <row r="96" spans="2:113" x14ac:dyDescent="0.15">
      <c r="B96" s="10" t="s">
        <v>234</v>
      </c>
      <c r="C96" s="544" t="s">
        <v>973</v>
      </c>
      <c r="D96" s="545">
        <v>1.7525958277514377E-5</v>
      </c>
      <c r="E96" s="545">
        <v>3.6052990257960646E-5</v>
      </c>
      <c r="F96" s="545">
        <v>1.0350805656745518E-5</v>
      </c>
      <c r="G96" s="545">
        <v>8.105547084119163E-6</v>
      </c>
      <c r="H96" s="545">
        <v>1.9483897647834068E-5</v>
      </c>
      <c r="I96" s="545">
        <v>2.0987903825942258E-5</v>
      </c>
      <c r="J96" s="545">
        <v>2.3903092975115242E-5</v>
      </c>
      <c r="K96" s="545">
        <v>2.3679772572254639E-5</v>
      </c>
      <c r="L96" s="545">
        <v>1.8627088795730635E-5</v>
      </c>
      <c r="M96" s="545">
        <v>8.7747355894504187E-5</v>
      </c>
      <c r="N96" s="545">
        <v>0</v>
      </c>
      <c r="O96" s="545">
        <v>1.5386955659626519E-5</v>
      </c>
      <c r="P96" s="545">
        <v>1.2192246528096036E-5</v>
      </c>
      <c r="Q96" s="545">
        <v>1.6059013937913882E-5</v>
      </c>
      <c r="R96" s="545">
        <v>1.3283329964453684E-5</v>
      </c>
      <c r="S96" s="545">
        <v>1.5876747987883449E-5</v>
      </c>
      <c r="T96" s="545">
        <v>1.5250678952417594E-5</v>
      </c>
      <c r="U96" s="545">
        <v>1.5921382414595567E-5</v>
      </c>
      <c r="V96" s="545">
        <v>1.9314296767876548E-5</v>
      </c>
      <c r="W96" s="545">
        <v>1.6017873403905805E-5</v>
      </c>
      <c r="X96" s="545">
        <v>0</v>
      </c>
      <c r="Y96" s="545">
        <v>1.236633549111182E-5</v>
      </c>
      <c r="Z96" s="545">
        <v>8.754431354089049E-6</v>
      </c>
      <c r="AA96" s="545">
        <v>2.3279815077140264E-5</v>
      </c>
      <c r="AB96" s="545">
        <v>2.5256565330318715E-5</v>
      </c>
      <c r="AC96" s="545">
        <v>1.5916300368198146E-5</v>
      </c>
      <c r="AD96" s="545">
        <v>1.5635355728527881E-5</v>
      </c>
      <c r="AE96" s="545">
        <v>3.4101912036230614E-5</v>
      </c>
      <c r="AF96" s="545">
        <v>1.1702323510730014E-5</v>
      </c>
      <c r="AG96" s="545">
        <v>1.1402095678849765E-5</v>
      </c>
      <c r="AH96" s="545">
        <v>3.9108513728395414E-5</v>
      </c>
      <c r="AI96" s="545">
        <v>1.8535518859145442E-5</v>
      </c>
      <c r="AJ96" s="545">
        <v>2.4136284194836718E-5</v>
      </c>
      <c r="AK96" s="545">
        <v>1.6719569426379506E-5</v>
      </c>
      <c r="AL96" s="545">
        <v>2.50118499524797E-5</v>
      </c>
      <c r="AM96" s="545">
        <v>1.3297063494629679E-5</v>
      </c>
      <c r="AN96" s="545">
        <v>1.2357863139720151E-5</v>
      </c>
      <c r="AO96" s="545">
        <v>2.4287040729874232E-5</v>
      </c>
      <c r="AP96" s="545">
        <v>1.4495742602157839E-5</v>
      </c>
      <c r="AQ96" s="545">
        <v>2.2757421703184744E-5</v>
      </c>
      <c r="AR96" s="545">
        <v>2.4405260398023186E-5</v>
      </c>
      <c r="AS96" s="545">
        <v>9.2980448526282742E-6</v>
      </c>
      <c r="AT96" s="545">
        <v>1.3704042536136436E-5</v>
      </c>
      <c r="AU96" s="545">
        <v>1.016714290242775E-5</v>
      </c>
      <c r="AV96" s="545">
        <v>1.0349573682463684E-5</v>
      </c>
      <c r="AW96" s="545">
        <v>9.7535143154483602E-6</v>
      </c>
      <c r="AX96" s="545">
        <v>6.9897241665544669E-6</v>
      </c>
      <c r="AY96" s="545">
        <v>7.2796930005371739E-6</v>
      </c>
      <c r="AZ96" s="545">
        <v>9.6615265610923256E-6</v>
      </c>
      <c r="BA96" s="545">
        <v>8.1934806242855361E-6</v>
      </c>
      <c r="BB96" s="545">
        <v>3.0139595534462445E-6</v>
      </c>
      <c r="BC96" s="545">
        <v>1.3357915906135517E-5</v>
      </c>
      <c r="BD96" s="545">
        <v>5.6417908493508284E-6</v>
      </c>
      <c r="BE96" s="545">
        <v>7.7604381312611316E-6</v>
      </c>
      <c r="BF96" s="545">
        <v>0</v>
      </c>
      <c r="BG96" s="545">
        <v>8.7624697509097067E-6</v>
      </c>
      <c r="BH96" s="545">
        <v>7.5975159033625685E-6</v>
      </c>
      <c r="BI96" s="545">
        <v>1.0196394992452368E-5</v>
      </c>
      <c r="BJ96" s="545">
        <v>9.124233073463564E-6</v>
      </c>
      <c r="BK96" s="545">
        <v>2.1259852551391762E-5</v>
      </c>
      <c r="BL96" s="545">
        <v>3.1288954526393571E-5</v>
      </c>
      <c r="BM96" s="545">
        <v>1.5757606390713052E-5</v>
      </c>
      <c r="BN96" s="545">
        <v>1.5599787785426049E-5</v>
      </c>
      <c r="BO96" s="545">
        <v>1.7268095738447204E-5</v>
      </c>
      <c r="BP96" s="545">
        <v>1.5964529985685321E-5</v>
      </c>
      <c r="BQ96" s="545">
        <v>1.1552015140668627E-5</v>
      </c>
      <c r="BR96" s="545">
        <v>4.366072159194181E-5</v>
      </c>
      <c r="BS96" s="545">
        <v>7.2692700529154692E-5</v>
      </c>
      <c r="BT96" s="545">
        <v>1.3333914207769943E-5</v>
      </c>
      <c r="BU96" s="545">
        <v>1.6750366524082468E-5</v>
      </c>
      <c r="BV96" s="545">
        <v>1.0506611371668975E-4</v>
      </c>
      <c r="BW96" s="545">
        <v>2.8521747610094115E-5</v>
      </c>
      <c r="BX96" s="545">
        <v>2.7317182431827318E-5</v>
      </c>
      <c r="BY96" s="545">
        <v>4.8608089363661371E-6</v>
      </c>
      <c r="BZ96" s="545">
        <v>4.5302293618502749E-5</v>
      </c>
      <c r="CA96" s="545">
        <v>1.687240867963308E-5</v>
      </c>
      <c r="CB96" s="545">
        <v>7.3344730021907299E-5</v>
      </c>
      <c r="CC96" s="545">
        <v>1.1815157834805426E-4</v>
      </c>
      <c r="CD96" s="545">
        <v>3.1052546410468055E-4</v>
      </c>
      <c r="CE96" s="545">
        <v>6.270059331037379E-6</v>
      </c>
      <c r="CF96" s="545">
        <v>6.3224197444561973E-3</v>
      </c>
      <c r="CG96" s="545">
        <v>5.7485851296551309E-4</v>
      </c>
      <c r="CH96" s="545">
        <v>3.4936523845885187E-5</v>
      </c>
      <c r="CI96" s="545">
        <v>4.7557016284593192E-4</v>
      </c>
      <c r="CJ96" s="545">
        <v>1.2203522289497039E-4</v>
      </c>
      <c r="CK96" s="545">
        <v>3.7006221946924318E-5</v>
      </c>
      <c r="CL96" s="545">
        <v>1.9531554885878928E-4</v>
      </c>
      <c r="CM96" s="545">
        <v>7.0407829059777852E-5</v>
      </c>
      <c r="CN96" s="545">
        <v>3.5091573633732278E-5</v>
      </c>
      <c r="CO96" s="545">
        <v>1.4142376244084746E-5</v>
      </c>
      <c r="CP96" s="545">
        <v>4.8447653832909498E-5</v>
      </c>
      <c r="CQ96" s="545">
        <v>7.5632299007360841E-3</v>
      </c>
      <c r="CR96" s="545">
        <v>1.0305186633809786</v>
      </c>
      <c r="CS96" s="545">
        <v>9.0276708541250049E-4</v>
      </c>
      <c r="CT96" s="545">
        <v>8.227236494794234E-4</v>
      </c>
      <c r="CU96" s="545">
        <v>3.2773374197994245E-5</v>
      </c>
      <c r="CV96" s="545">
        <v>1.3493551773871422E-5</v>
      </c>
      <c r="CW96" s="545">
        <v>8.4863270043161176E-5</v>
      </c>
      <c r="CX96" s="545">
        <v>5.9833100096397819E-6</v>
      </c>
      <c r="CY96" s="545">
        <v>3.024712848896446E-5</v>
      </c>
      <c r="CZ96" s="545">
        <v>3.8066834143390575E-5</v>
      </c>
      <c r="DA96" s="545">
        <v>2.8474160367072482E-4</v>
      </c>
      <c r="DB96" s="545">
        <v>1.3944675835301956E-5</v>
      </c>
      <c r="DC96" s="545">
        <v>6.2850008434342508E-5</v>
      </c>
      <c r="DD96" s="545">
        <v>2.150374681159794E-3</v>
      </c>
      <c r="DE96" s="545">
        <v>5.0018000035758575E-5</v>
      </c>
      <c r="DF96" s="545">
        <v>2.2801407466191295E-5</v>
      </c>
      <c r="DG96" s="545">
        <v>9.5468821970682289E-5</v>
      </c>
      <c r="DH96" s="546">
        <v>1.0525847486484021</v>
      </c>
      <c r="DI96" s="236"/>
    </row>
    <row r="97" spans="2:113" x14ac:dyDescent="0.15">
      <c r="B97" s="10" t="s">
        <v>235</v>
      </c>
      <c r="C97" s="544" t="s">
        <v>974</v>
      </c>
      <c r="D97" s="545">
        <v>0</v>
      </c>
      <c r="E97" s="545">
        <v>0</v>
      </c>
      <c r="F97" s="545">
        <v>0</v>
      </c>
      <c r="G97" s="545">
        <v>0</v>
      </c>
      <c r="H97" s="545">
        <v>0</v>
      </c>
      <c r="I97" s="545">
        <v>0</v>
      </c>
      <c r="J97" s="545">
        <v>0</v>
      </c>
      <c r="K97" s="545">
        <v>0</v>
      </c>
      <c r="L97" s="545">
        <v>0</v>
      </c>
      <c r="M97" s="545">
        <v>0</v>
      </c>
      <c r="N97" s="545">
        <v>0</v>
      </c>
      <c r="O97" s="545">
        <v>0</v>
      </c>
      <c r="P97" s="545">
        <v>0</v>
      </c>
      <c r="Q97" s="545">
        <v>0</v>
      </c>
      <c r="R97" s="545">
        <v>0</v>
      </c>
      <c r="S97" s="545">
        <v>0</v>
      </c>
      <c r="T97" s="545">
        <v>0</v>
      </c>
      <c r="U97" s="545">
        <v>0</v>
      </c>
      <c r="V97" s="545">
        <v>0</v>
      </c>
      <c r="W97" s="545">
        <v>0</v>
      </c>
      <c r="X97" s="545">
        <v>0</v>
      </c>
      <c r="Y97" s="545">
        <v>0</v>
      </c>
      <c r="Z97" s="545">
        <v>0</v>
      </c>
      <c r="AA97" s="545">
        <v>0</v>
      </c>
      <c r="AB97" s="545">
        <v>0</v>
      </c>
      <c r="AC97" s="545">
        <v>0</v>
      </c>
      <c r="AD97" s="545">
        <v>0</v>
      </c>
      <c r="AE97" s="545">
        <v>0</v>
      </c>
      <c r="AF97" s="545">
        <v>0</v>
      </c>
      <c r="AG97" s="545">
        <v>0</v>
      </c>
      <c r="AH97" s="545">
        <v>0</v>
      </c>
      <c r="AI97" s="545">
        <v>0</v>
      </c>
      <c r="AJ97" s="545">
        <v>0</v>
      </c>
      <c r="AK97" s="545">
        <v>0</v>
      </c>
      <c r="AL97" s="545">
        <v>0</v>
      </c>
      <c r="AM97" s="545">
        <v>0</v>
      </c>
      <c r="AN97" s="545">
        <v>0</v>
      </c>
      <c r="AO97" s="545">
        <v>0</v>
      </c>
      <c r="AP97" s="545">
        <v>0</v>
      </c>
      <c r="AQ97" s="545">
        <v>0</v>
      </c>
      <c r="AR97" s="545">
        <v>0</v>
      </c>
      <c r="AS97" s="545">
        <v>0</v>
      </c>
      <c r="AT97" s="545">
        <v>0</v>
      </c>
      <c r="AU97" s="545">
        <v>0</v>
      </c>
      <c r="AV97" s="545">
        <v>0</v>
      </c>
      <c r="AW97" s="545">
        <v>0</v>
      </c>
      <c r="AX97" s="545">
        <v>0</v>
      </c>
      <c r="AY97" s="545">
        <v>0</v>
      </c>
      <c r="AZ97" s="545">
        <v>0</v>
      </c>
      <c r="BA97" s="545">
        <v>0</v>
      </c>
      <c r="BB97" s="545">
        <v>0</v>
      </c>
      <c r="BC97" s="545">
        <v>0</v>
      </c>
      <c r="BD97" s="545">
        <v>0</v>
      </c>
      <c r="BE97" s="545">
        <v>0</v>
      </c>
      <c r="BF97" s="545">
        <v>0</v>
      </c>
      <c r="BG97" s="545">
        <v>0</v>
      </c>
      <c r="BH97" s="545">
        <v>0</v>
      </c>
      <c r="BI97" s="545">
        <v>0</v>
      </c>
      <c r="BJ97" s="545">
        <v>0</v>
      </c>
      <c r="BK97" s="545">
        <v>0</v>
      </c>
      <c r="BL97" s="545">
        <v>0</v>
      </c>
      <c r="BM97" s="545">
        <v>0</v>
      </c>
      <c r="BN97" s="545">
        <v>0</v>
      </c>
      <c r="BO97" s="545">
        <v>0</v>
      </c>
      <c r="BP97" s="545">
        <v>0</v>
      </c>
      <c r="BQ97" s="545">
        <v>0</v>
      </c>
      <c r="BR97" s="545">
        <v>0</v>
      </c>
      <c r="BS97" s="545">
        <v>0</v>
      </c>
      <c r="BT97" s="545">
        <v>0</v>
      </c>
      <c r="BU97" s="545">
        <v>0</v>
      </c>
      <c r="BV97" s="545">
        <v>0</v>
      </c>
      <c r="BW97" s="545">
        <v>0</v>
      </c>
      <c r="BX97" s="545">
        <v>0</v>
      </c>
      <c r="BY97" s="545">
        <v>0</v>
      </c>
      <c r="BZ97" s="545">
        <v>0</v>
      </c>
      <c r="CA97" s="545">
        <v>0</v>
      </c>
      <c r="CB97" s="545">
        <v>0</v>
      </c>
      <c r="CC97" s="545">
        <v>0</v>
      </c>
      <c r="CD97" s="545">
        <v>0</v>
      </c>
      <c r="CE97" s="545">
        <v>0</v>
      </c>
      <c r="CF97" s="545">
        <v>0</v>
      </c>
      <c r="CG97" s="545">
        <v>0</v>
      </c>
      <c r="CH97" s="545">
        <v>0</v>
      </c>
      <c r="CI97" s="545">
        <v>0</v>
      </c>
      <c r="CJ97" s="545">
        <v>0</v>
      </c>
      <c r="CK97" s="545">
        <v>0</v>
      </c>
      <c r="CL97" s="545">
        <v>0</v>
      </c>
      <c r="CM97" s="545">
        <v>0</v>
      </c>
      <c r="CN97" s="545">
        <v>0</v>
      </c>
      <c r="CO97" s="545">
        <v>0</v>
      </c>
      <c r="CP97" s="545">
        <v>0</v>
      </c>
      <c r="CQ97" s="545">
        <v>0</v>
      </c>
      <c r="CR97" s="545">
        <v>0</v>
      </c>
      <c r="CS97" s="545">
        <v>1</v>
      </c>
      <c r="CT97" s="545">
        <v>0</v>
      </c>
      <c r="CU97" s="545">
        <v>0</v>
      </c>
      <c r="CV97" s="545">
        <v>0</v>
      </c>
      <c r="CW97" s="545">
        <v>0</v>
      </c>
      <c r="CX97" s="545">
        <v>0</v>
      </c>
      <c r="CY97" s="545">
        <v>0</v>
      </c>
      <c r="CZ97" s="545">
        <v>0</v>
      </c>
      <c r="DA97" s="545">
        <v>0</v>
      </c>
      <c r="DB97" s="545">
        <v>0</v>
      </c>
      <c r="DC97" s="545">
        <v>0</v>
      </c>
      <c r="DD97" s="545">
        <v>0</v>
      </c>
      <c r="DE97" s="545">
        <v>0</v>
      </c>
      <c r="DF97" s="545">
        <v>0</v>
      </c>
      <c r="DG97" s="545">
        <v>0</v>
      </c>
      <c r="DH97" s="546">
        <v>1</v>
      </c>
      <c r="DI97" s="236"/>
    </row>
    <row r="98" spans="2:113" x14ac:dyDescent="0.15">
      <c r="B98" s="358" t="s">
        <v>236</v>
      </c>
      <c r="C98" s="547" t="s">
        <v>975</v>
      </c>
      <c r="D98" s="548">
        <v>0</v>
      </c>
      <c r="E98" s="548">
        <v>0</v>
      </c>
      <c r="F98" s="548">
        <v>0</v>
      </c>
      <c r="G98" s="548">
        <v>0</v>
      </c>
      <c r="H98" s="548">
        <v>0</v>
      </c>
      <c r="I98" s="548">
        <v>0</v>
      </c>
      <c r="J98" s="548">
        <v>0</v>
      </c>
      <c r="K98" s="548">
        <v>0</v>
      </c>
      <c r="L98" s="548">
        <v>0</v>
      </c>
      <c r="M98" s="548">
        <v>0</v>
      </c>
      <c r="N98" s="548">
        <v>0</v>
      </c>
      <c r="O98" s="548">
        <v>0</v>
      </c>
      <c r="P98" s="548">
        <v>0</v>
      </c>
      <c r="Q98" s="548">
        <v>0</v>
      </c>
      <c r="R98" s="548">
        <v>0</v>
      </c>
      <c r="S98" s="548">
        <v>0</v>
      </c>
      <c r="T98" s="548">
        <v>0</v>
      </c>
      <c r="U98" s="548">
        <v>0</v>
      </c>
      <c r="V98" s="548">
        <v>0</v>
      </c>
      <c r="W98" s="548">
        <v>0</v>
      </c>
      <c r="X98" s="548">
        <v>0</v>
      </c>
      <c r="Y98" s="548">
        <v>0</v>
      </c>
      <c r="Z98" s="548">
        <v>0</v>
      </c>
      <c r="AA98" s="548">
        <v>0</v>
      </c>
      <c r="AB98" s="548">
        <v>0</v>
      </c>
      <c r="AC98" s="548">
        <v>0</v>
      </c>
      <c r="AD98" s="548">
        <v>0</v>
      </c>
      <c r="AE98" s="548">
        <v>0</v>
      </c>
      <c r="AF98" s="548">
        <v>0</v>
      </c>
      <c r="AG98" s="548">
        <v>0</v>
      </c>
      <c r="AH98" s="548">
        <v>0</v>
      </c>
      <c r="AI98" s="548">
        <v>0</v>
      </c>
      <c r="AJ98" s="548">
        <v>0</v>
      </c>
      <c r="AK98" s="548">
        <v>0</v>
      </c>
      <c r="AL98" s="548">
        <v>0</v>
      </c>
      <c r="AM98" s="548">
        <v>0</v>
      </c>
      <c r="AN98" s="548">
        <v>0</v>
      </c>
      <c r="AO98" s="548">
        <v>0</v>
      </c>
      <c r="AP98" s="548">
        <v>0</v>
      </c>
      <c r="AQ98" s="548">
        <v>0</v>
      </c>
      <c r="AR98" s="548">
        <v>0</v>
      </c>
      <c r="AS98" s="548">
        <v>0</v>
      </c>
      <c r="AT98" s="548">
        <v>0</v>
      </c>
      <c r="AU98" s="548">
        <v>0</v>
      </c>
      <c r="AV98" s="548">
        <v>0</v>
      </c>
      <c r="AW98" s="548">
        <v>0</v>
      </c>
      <c r="AX98" s="548">
        <v>0</v>
      </c>
      <c r="AY98" s="548">
        <v>0</v>
      </c>
      <c r="AZ98" s="548">
        <v>0</v>
      </c>
      <c r="BA98" s="548">
        <v>0</v>
      </c>
      <c r="BB98" s="548">
        <v>0</v>
      </c>
      <c r="BC98" s="548">
        <v>0</v>
      </c>
      <c r="BD98" s="548">
        <v>0</v>
      </c>
      <c r="BE98" s="548">
        <v>0</v>
      </c>
      <c r="BF98" s="548">
        <v>0</v>
      </c>
      <c r="BG98" s="548">
        <v>0</v>
      </c>
      <c r="BH98" s="548">
        <v>0</v>
      </c>
      <c r="BI98" s="548">
        <v>0</v>
      </c>
      <c r="BJ98" s="548">
        <v>0</v>
      </c>
      <c r="BK98" s="548">
        <v>0</v>
      </c>
      <c r="BL98" s="548">
        <v>0</v>
      </c>
      <c r="BM98" s="548">
        <v>0</v>
      </c>
      <c r="BN98" s="548">
        <v>0</v>
      </c>
      <c r="BO98" s="548">
        <v>0</v>
      </c>
      <c r="BP98" s="548">
        <v>0</v>
      </c>
      <c r="BQ98" s="548">
        <v>0</v>
      </c>
      <c r="BR98" s="548">
        <v>0</v>
      </c>
      <c r="BS98" s="548">
        <v>0</v>
      </c>
      <c r="BT98" s="548">
        <v>0</v>
      </c>
      <c r="BU98" s="548">
        <v>0</v>
      </c>
      <c r="BV98" s="548">
        <v>0</v>
      </c>
      <c r="BW98" s="548">
        <v>0</v>
      </c>
      <c r="BX98" s="548">
        <v>0</v>
      </c>
      <c r="BY98" s="548">
        <v>0</v>
      </c>
      <c r="BZ98" s="548">
        <v>0</v>
      </c>
      <c r="CA98" s="548">
        <v>0</v>
      </c>
      <c r="CB98" s="548">
        <v>0</v>
      </c>
      <c r="CC98" s="548">
        <v>0</v>
      </c>
      <c r="CD98" s="548">
        <v>0</v>
      </c>
      <c r="CE98" s="548">
        <v>0</v>
      </c>
      <c r="CF98" s="548">
        <v>0</v>
      </c>
      <c r="CG98" s="548">
        <v>0</v>
      </c>
      <c r="CH98" s="548">
        <v>0</v>
      </c>
      <c r="CI98" s="548">
        <v>0</v>
      </c>
      <c r="CJ98" s="548">
        <v>0</v>
      </c>
      <c r="CK98" s="548">
        <v>0</v>
      </c>
      <c r="CL98" s="548">
        <v>0</v>
      </c>
      <c r="CM98" s="548">
        <v>0</v>
      </c>
      <c r="CN98" s="548">
        <v>0</v>
      </c>
      <c r="CO98" s="548">
        <v>0</v>
      </c>
      <c r="CP98" s="548">
        <v>0</v>
      </c>
      <c r="CQ98" s="548">
        <v>0</v>
      </c>
      <c r="CR98" s="548">
        <v>0</v>
      </c>
      <c r="CS98" s="548">
        <v>0</v>
      </c>
      <c r="CT98" s="548">
        <v>1</v>
      </c>
      <c r="CU98" s="548">
        <v>0</v>
      </c>
      <c r="CV98" s="548">
        <v>0</v>
      </c>
      <c r="CW98" s="548">
        <v>0</v>
      </c>
      <c r="CX98" s="548">
        <v>0</v>
      </c>
      <c r="CY98" s="548">
        <v>0</v>
      </c>
      <c r="CZ98" s="548">
        <v>0</v>
      </c>
      <c r="DA98" s="548">
        <v>0</v>
      </c>
      <c r="DB98" s="548">
        <v>0</v>
      </c>
      <c r="DC98" s="548">
        <v>0</v>
      </c>
      <c r="DD98" s="548">
        <v>0</v>
      </c>
      <c r="DE98" s="548">
        <v>0</v>
      </c>
      <c r="DF98" s="548">
        <v>0</v>
      </c>
      <c r="DG98" s="548">
        <v>0</v>
      </c>
      <c r="DH98" s="549">
        <v>1</v>
      </c>
      <c r="DI98" s="236"/>
    </row>
    <row r="99" spans="2:113" x14ac:dyDescent="0.15">
      <c r="B99" s="10" t="s">
        <v>237</v>
      </c>
      <c r="C99" s="544" t="s">
        <v>464</v>
      </c>
      <c r="D99" s="545">
        <v>5.6904825824211904E-4</v>
      </c>
      <c r="E99" s="545">
        <v>8.1228327994262823E-4</v>
      </c>
      <c r="F99" s="545">
        <v>7.6618735130205948E-4</v>
      </c>
      <c r="G99" s="545">
        <v>4.5801482918282968E-3</v>
      </c>
      <c r="H99" s="545">
        <v>1.9130926665158799E-2</v>
      </c>
      <c r="I99" s="545">
        <v>1.5316833391505169E-2</v>
      </c>
      <c r="J99" s="545">
        <v>3.7848769760632688E-3</v>
      </c>
      <c r="K99" s="545">
        <v>3.2631033335650964E-3</v>
      </c>
      <c r="L99" s="545">
        <v>2.9137527398630991E-3</v>
      </c>
      <c r="M99" s="545">
        <v>2.277352357443693E-3</v>
      </c>
      <c r="N99" s="545">
        <v>0</v>
      </c>
      <c r="O99" s="545">
        <v>2.2394797411642402E-3</v>
      </c>
      <c r="P99" s="545">
        <v>3.3946822093120022E-3</v>
      </c>
      <c r="Q99" s="545">
        <v>4.4324625858344902E-3</v>
      </c>
      <c r="R99" s="545">
        <v>2.1473682448745158E-3</v>
      </c>
      <c r="S99" s="545">
        <v>2.3559160918201752E-3</v>
      </c>
      <c r="T99" s="545">
        <v>1.5243842109661128E-3</v>
      </c>
      <c r="U99" s="545">
        <v>1.7953031919289899E-3</v>
      </c>
      <c r="V99" s="545">
        <v>4.86551813758974E-3</v>
      </c>
      <c r="W99" s="545">
        <v>9.0186545257982254E-3</v>
      </c>
      <c r="X99" s="545">
        <v>0</v>
      </c>
      <c r="Y99" s="545">
        <v>1.9193497240671813E-3</v>
      </c>
      <c r="Z99" s="545">
        <v>1.3315332053302317E-3</v>
      </c>
      <c r="AA99" s="545">
        <v>2.0277001647041222E-3</v>
      </c>
      <c r="AB99" s="545">
        <v>4.5986977961707098E-3</v>
      </c>
      <c r="AC99" s="545">
        <v>2.0159381893314903E-3</v>
      </c>
      <c r="AD99" s="545">
        <v>2.6788616247267898E-4</v>
      </c>
      <c r="AE99" s="545">
        <v>2.1609294966806985E-3</v>
      </c>
      <c r="AF99" s="545">
        <v>1.976919695762231E-3</v>
      </c>
      <c r="AG99" s="545">
        <v>2.5118119521211155E-3</v>
      </c>
      <c r="AH99" s="545">
        <v>1.4958890485738015E-3</v>
      </c>
      <c r="AI99" s="545">
        <v>1.3394796023692044E-3</v>
      </c>
      <c r="AJ99" s="545">
        <v>3.981612074368035E-3</v>
      </c>
      <c r="AK99" s="545">
        <v>1.9247258733819169E-3</v>
      </c>
      <c r="AL99" s="545">
        <v>1.8914747512215875E-3</v>
      </c>
      <c r="AM99" s="545">
        <v>2.583314645260606E-3</v>
      </c>
      <c r="AN99" s="545">
        <v>1.5860667230587736E-3</v>
      </c>
      <c r="AO99" s="545">
        <v>1.5007210314995527E-3</v>
      </c>
      <c r="AP99" s="545">
        <v>1.2042884064850001E-3</v>
      </c>
      <c r="AQ99" s="545">
        <v>2.7873499125127383E-3</v>
      </c>
      <c r="AR99" s="545">
        <v>2.669314357491234E-3</v>
      </c>
      <c r="AS99" s="545">
        <v>1.2683702753990035E-3</v>
      </c>
      <c r="AT99" s="545">
        <v>1.1205607779102679E-3</v>
      </c>
      <c r="AU99" s="545">
        <v>6.5486242308613416E-3</v>
      </c>
      <c r="AV99" s="545">
        <v>2.2280611806905016E-3</v>
      </c>
      <c r="AW99" s="545">
        <v>1.5471707731651173E-3</v>
      </c>
      <c r="AX99" s="545">
        <v>1.9610611654728004E-3</v>
      </c>
      <c r="AY99" s="545">
        <v>1.3317681121989557E-3</v>
      </c>
      <c r="AZ99" s="545">
        <v>1.3703580422594647E-3</v>
      </c>
      <c r="BA99" s="545">
        <v>8.1679066042446497E-4</v>
      </c>
      <c r="BB99" s="545">
        <v>7.037616618258488E-4</v>
      </c>
      <c r="BC99" s="545">
        <v>6.5094251140872369E-4</v>
      </c>
      <c r="BD99" s="545">
        <v>4.179539700746752E-4</v>
      </c>
      <c r="BE99" s="545">
        <v>3.8558081390969616E-4</v>
      </c>
      <c r="BF99" s="545">
        <v>0</v>
      </c>
      <c r="BG99" s="545">
        <v>3.6786877481711296E-4</v>
      </c>
      <c r="BH99" s="545">
        <v>7.0686037224207334E-4</v>
      </c>
      <c r="BI99" s="545">
        <v>1.3330695540247524E-3</v>
      </c>
      <c r="BJ99" s="545">
        <v>8.9269015646259355E-4</v>
      </c>
      <c r="BK99" s="545">
        <v>3.7473314887307369E-3</v>
      </c>
      <c r="BL99" s="545">
        <v>2.791524630702447E-3</v>
      </c>
      <c r="BM99" s="545">
        <v>2.7463500239133789E-3</v>
      </c>
      <c r="BN99" s="545">
        <v>4.3011534242383314E-3</v>
      </c>
      <c r="BO99" s="545">
        <v>2.9566830410470988E-3</v>
      </c>
      <c r="BP99" s="545">
        <v>3.3092769461838044E-3</v>
      </c>
      <c r="BQ99" s="545">
        <v>7.7021173960580142E-3</v>
      </c>
      <c r="BR99" s="545">
        <v>9.2214277938160276E-3</v>
      </c>
      <c r="BS99" s="545">
        <v>1.8362253426089055E-2</v>
      </c>
      <c r="BT99" s="545">
        <v>5.5290165827645401E-3</v>
      </c>
      <c r="BU99" s="545">
        <v>1.2446495980084457E-3</v>
      </c>
      <c r="BV99" s="545">
        <v>9.4804250743641041E-3</v>
      </c>
      <c r="BW99" s="545">
        <v>2.3725118612791677E-3</v>
      </c>
      <c r="BX99" s="545">
        <v>2.2521305260002505E-3</v>
      </c>
      <c r="BY99" s="545">
        <v>4.6701414708956793E-4</v>
      </c>
      <c r="BZ99" s="545">
        <v>6.9234834500512057E-3</v>
      </c>
      <c r="CA99" s="545">
        <v>3.9872608889844376E-3</v>
      </c>
      <c r="CB99" s="545">
        <v>2.7762386059374893E-3</v>
      </c>
      <c r="CC99" s="545">
        <v>4.2503766346714206E-3</v>
      </c>
      <c r="CD99" s="545">
        <v>5.3620885908116696E-3</v>
      </c>
      <c r="CE99" s="545">
        <v>8.0669888714504981E-4</v>
      </c>
      <c r="CF99" s="545">
        <v>9.2197647313689048E-3</v>
      </c>
      <c r="CG99" s="545">
        <v>9.1130692020734844E-3</v>
      </c>
      <c r="CH99" s="545">
        <v>7.5851738901558505E-4</v>
      </c>
      <c r="CI99" s="545">
        <v>4.7291861744173241E-3</v>
      </c>
      <c r="CJ99" s="545">
        <v>5.3174789263720481E-3</v>
      </c>
      <c r="CK99" s="545">
        <v>8.4230785601532377E-4</v>
      </c>
      <c r="CL99" s="545">
        <v>3.3968515189081862E-3</v>
      </c>
      <c r="CM99" s="545">
        <v>9.9203873655097623E-3</v>
      </c>
      <c r="CN99" s="545">
        <v>1.0784909695466351E-3</v>
      </c>
      <c r="CO99" s="545">
        <v>6.6114423370522955E-4</v>
      </c>
      <c r="CP99" s="545">
        <v>9.2792269673428966E-3</v>
      </c>
      <c r="CQ99" s="545">
        <v>4.0169334708517589E-3</v>
      </c>
      <c r="CR99" s="545">
        <v>2.3638451404504679E-3</v>
      </c>
      <c r="CS99" s="545">
        <v>7.2261070583558632E-4</v>
      </c>
      <c r="CT99" s="545">
        <v>1.3167220090644213E-3</v>
      </c>
      <c r="CU99" s="545">
        <v>1.0013798723342606</v>
      </c>
      <c r="CV99" s="545">
        <v>4.3447718231154576E-3</v>
      </c>
      <c r="CW99" s="545">
        <v>3.8962102671123585E-3</v>
      </c>
      <c r="CX99" s="545">
        <v>2.7497441868056549E-3</v>
      </c>
      <c r="CY99" s="545">
        <v>5.8923914140292175E-3</v>
      </c>
      <c r="CZ99" s="545">
        <v>5.0066417469501528E-3</v>
      </c>
      <c r="DA99" s="545">
        <v>3.6542014411883937E-3</v>
      </c>
      <c r="DB99" s="545">
        <v>4.3506403388653761E-3</v>
      </c>
      <c r="DC99" s="545">
        <v>1.7596721824075477E-2</v>
      </c>
      <c r="DD99" s="545">
        <v>4.3709861486662237E-4</v>
      </c>
      <c r="DE99" s="545">
        <v>6.5974959290600989E-3</v>
      </c>
      <c r="DF99" s="545">
        <v>7.0607794943339252E-4</v>
      </c>
      <c r="DG99" s="545">
        <v>1.2132449814169898E-3</v>
      </c>
      <c r="DH99" s="546">
        <v>1.3717664399597567</v>
      </c>
      <c r="DI99" s="236"/>
    </row>
    <row r="100" spans="2:113" x14ac:dyDescent="0.15">
      <c r="B100" s="10" t="s">
        <v>238</v>
      </c>
      <c r="C100" s="544" t="s">
        <v>976</v>
      </c>
      <c r="D100" s="545">
        <v>9.5038878333623591E-3</v>
      </c>
      <c r="E100" s="545">
        <v>5.4085526666261298E-3</v>
      </c>
      <c r="F100" s="545">
        <v>4.9104766534858214E-3</v>
      </c>
      <c r="G100" s="545">
        <v>1.29566540948244E-2</v>
      </c>
      <c r="H100" s="545">
        <v>4.495660179501388E-3</v>
      </c>
      <c r="I100" s="545">
        <v>4.5196637069169876E-2</v>
      </c>
      <c r="J100" s="545">
        <v>3.2100500521692034E-2</v>
      </c>
      <c r="K100" s="545">
        <v>3.9446683711546835E-3</v>
      </c>
      <c r="L100" s="545">
        <v>4.893232173786022E-3</v>
      </c>
      <c r="M100" s="545">
        <v>2.9911184228511218E-3</v>
      </c>
      <c r="N100" s="545">
        <v>0</v>
      </c>
      <c r="O100" s="545">
        <v>6.5369394566774913E-3</v>
      </c>
      <c r="P100" s="545">
        <v>4.4324277724133269E-3</v>
      </c>
      <c r="Q100" s="545">
        <v>8.1975004946801718E-3</v>
      </c>
      <c r="R100" s="545">
        <v>6.9659212685560202E-3</v>
      </c>
      <c r="S100" s="545">
        <v>3.6367685303741407E-3</v>
      </c>
      <c r="T100" s="545">
        <v>3.054376521559524E-3</v>
      </c>
      <c r="U100" s="545">
        <v>8.4806357271585819E-3</v>
      </c>
      <c r="V100" s="545">
        <v>3.3041927909265452E-3</v>
      </c>
      <c r="W100" s="545">
        <v>4.10284611381234E-3</v>
      </c>
      <c r="X100" s="545">
        <v>0</v>
      </c>
      <c r="Y100" s="545">
        <v>2.5740631416816631E-3</v>
      </c>
      <c r="Z100" s="545">
        <v>1.319773110055028E-3</v>
      </c>
      <c r="AA100" s="545">
        <v>4.4486650158663665E-3</v>
      </c>
      <c r="AB100" s="545">
        <v>2.2280199408870084E-3</v>
      </c>
      <c r="AC100" s="545">
        <v>2.7922894018203121E-3</v>
      </c>
      <c r="AD100" s="545">
        <v>4.2509626784502223E-4</v>
      </c>
      <c r="AE100" s="545">
        <v>1.9499352777177379E-2</v>
      </c>
      <c r="AF100" s="545">
        <v>3.7880242472572625E-3</v>
      </c>
      <c r="AG100" s="545">
        <v>3.926479980353571E-3</v>
      </c>
      <c r="AH100" s="545">
        <v>4.9919424588844652E-3</v>
      </c>
      <c r="AI100" s="545">
        <v>4.5120762713332834E-3</v>
      </c>
      <c r="AJ100" s="545">
        <v>8.9834473386583655E-3</v>
      </c>
      <c r="AK100" s="545">
        <v>3.1455981101757438E-3</v>
      </c>
      <c r="AL100" s="545">
        <v>2.2508263125125584E-2</v>
      </c>
      <c r="AM100" s="545">
        <v>7.3029855807444062E-3</v>
      </c>
      <c r="AN100" s="545">
        <v>2.9958752091332665E-3</v>
      </c>
      <c r="AO100" s="545">
        <v>5.371455993111009E-3</v>
      </c>
      <c r="AP100" s="545">
        <v>7.1592017688884776E-3</v>
      </c>
      <c r="AQ100" s="545">
        <v>4.8506243128929221E-3</v>
      </c>
      <c r="AR100" s="545">
        <v>4.3506623237444045E-3</v>
      </c>
      <c r="AS100" s="545">
        <v>3.5349948810815663E-3</v>
      </c>
      <c r="AT100" s="545">
        <v>5.4618860984750996E-3</v>
      </c>
      <c r="AU100" s="545">
        <v>5.2475060298064671E-3</v>
      </c>
      <c r="AV100" s="545">
        <v>1.605108727643741E-2</v>
      </c>
      <c r="AW100" s="545">
        <v>2.9362710548213782E-3</v>
      </c>
      <c r="AX100" s="545">
        <v>1.4230327110555455E-2</v>
      </c>
      <c r="AY100" s="545">
        <v>3.6332812497523515E-3</v>
      </c>
      <c r="AZ100" s="545">
        <v>1.1270723410072549E-2</v>
      </c>
      <c r="BA100" s="545">
        <v>2.9671044087730301E-3</v>
      </c>
      <c r="BB100" s="545">
        <v>1.6261274508290475E-3</v>
      </c>
      <c r="BC100" s="545">
        <v>3.1370947853048307E-3</v>
      </c>
      <c r="BD100" s="545">
        <v>2.4013770031058629E-3</v>
      </c>
      <c r="BE100" s="545">
        <v>2.0862038786770717E-3</v>
      </c>
      <c r="BF100" s="545">
        <v>0</v>
      </c>
      <c r="BG100" s="545">
        <v>1.9273087385922511E-3</v>
      </c>
      <c r="BH100" s="545">
        <v>3.8627119490305525E-3</v>
      </c>
      <c r="BI100" s="545">
        <v>4.0995308037743089E-3</v>
      </c>
      <c r="BJ100" s="545">
        <v>2.0692602159237041E-2</v>
      </c>
      <c r="BK100" s="545">
        <v>1.1453131112192445E-2</v>
      </c>
      <c r="BL100" s="545">
        <v>1.5547344032682474E-2</v>
      </c>
      <c r="BM100" s="545">
        <v>1.7567755220931819E-2</v>
      </c>
      <c r="BN100" s="545">
        <v>1.1931253700014046E-2</v>
      </c>
      <c r="BO100" s="545">
        <v>2.633446474288368E-2</v>
      </c>
      <c r="BP100" s="545">
        <v>3.5335104487173502E-2</v>
      </c>
      <c r="BQ100" s="545">
        <v>9.3073798149348064E-3</v>
      </c>
      <c r="BR100" s="545">
        <v>4.3612868984690845E-3</v>
      </c>
      <c r="BS100" s="545">
        <v>4.6102034388685442E-3</v>
      </c>
      <c r="BT100" s="545">
        <v>8.5561056651400902E-3</v>
      </c>
      <c r="BU100" s="545">
        <v>7.6498181410507935E-3</v>
      </c>
      <c r="BV100" s="545">
        <v>4.687020168655672E-3</v>
      </c>
      <c r="BW100" s="545">
        <v>2.2226970030992483E-3</v>
      </c>
      <c r="BX100" s="545">
        <v>1.6604942033706035E-3</v>
      </c>
      <c r="BY100" s="545">
        <v>5.3431521929461572E-4</v>
      </c>
      <c r="BZ100" s="545">
        <v>7.5315470562437844E-3</v>
      </c>
      <c r="CA100" s="545">
        <v>4.1875845236925072E-3</v>
      </c>
      <c r="CB100" s="545">
        <v>0.1180100751926811</v>
      </c>
      <c r="CC100" s="545">
        <v>3.9952387168827336E-3</v>
      </c>
      <c r="CD100" s="545">
        <v>4.7397003821144021E-2</v>
      </c>
      <c r="CE100" s="545">
        <v>1.6578378607187117E-3</v>
      </c>
      <c r="CF100" s="545">
        <v>6.2513616071404902E-3</v>
      </c>
      <c r="CG100" s="545">
        <v>8.9529133824609447E-3</v>
      </c>
      <c r="CH100" s="545">
        <v>2.8021920889900491E-3</v>
      </c>
      <c r="CI100" s="545">
        <v>9.9482734724867395E-3</v>
      </c>
      <c r="CJ100" s="545">
        <v>7.3807163463857108E-3</v>
      </c>
      <c r="CK100" s="545">
        <v>4.5507068809190884E-3</v>
      </c>
      <c r="CL100" s="545">
        <v>3.2146932701190636E-2</v>
      </c>
      <c r="CM100" s="545">
        <v>7.8443661995466971E-3</v>
      </c>
      <c r="CN100" s="545">
        <v>8.0974279959293363E-3</v>
      </c>
      <c r="CO100" s="545">
        <v>3.1529216284423324E-3</v>
      </c>
      <c r="CP100" s="545">
        <v>5.1486737351371511E-3</v>
      </c>
      <c r="CQ100" s="545">
        <v>7.9176082695074281E-3</v>
      </c>
      <c r="CR100" s="545">
        <v>1.2440762025856481E-2</v>
      </c>
      <c r="CS100" s="545">
        <v>5.1259929783364199E-3</v>
      </c>
      <c r="CT100" s="545">
        <v>1.0190807324153169E-2</v>
      </c>
      <c r="CU100" s="545">
        <v>6.3916888861447066E-3</v>
      </c>
      <c r="CV100" s="545">
        <v>1.0046130621779155</v>
      </c>
      <c r="CW100" s="545">
        <v>9.5869889945191192E-3</v>
      </c>
      <c r="CX100" s="545">
        <v>3.4577682149553434E-3</v>
      </c>
      <c r="CY100" s="545">
        <v>5.8746195282142859E-3</v>
      </c>
      <c r="CZ100" s="545">
        <v>1.3942515560424508E-2</v>
      </c>
      <c r="DA100" s="545">
        <v>3.8123206544497463E-3</v>
      </c>
      <c r="DB100" s="545">
        <v>4.7124226465667784E-3</v>
      </c>
      <c r="DC100" s="545">
        <v>8.2273870646974081E-3</v>
      </c>
      <c r="DD100" s="545">
        <v>3.7894157174116153E-3</v>
      </c>
      <c r="DE100" s="545">
        <v>7.033558438957168E-3</v>
      </c>
      <c r="DF100" s="545">
        <v>2.0609543382690476E-3</v>
      </c>
      <c r="DG100" s="545">
        <v>3.5139629486824748E-3</v>
      </c>
      <c r="DH100" s="546">
        <v>1.9509590141543878</v>
      </c>
      <c r="DI100" s="236"/>
    </row>
    <row r="101" spans="2:113" x14ac:dyDescent="0.15">
      <c r="B101" s="10" t="s">
        <v>239</v>
      </c>
      <c r="C101" s="544" t="s">
        <v>977</v>
      </c>
      <c r="D101" s="545">
        <v>1.0063404743595533E-3</v>
      </c>
      <c r="E101" s="545">
        <v>8.3099887047168551E-4</v>
      </c>
      <c r="F101" s="545">
        <v>9.2950261193528534E-4</v>
      </c>
      <c r="G101" s="545">
        <v>1.1567129654783575E-3</v>
      </c>
      <c r="H101" s="545">
        <v>1.958106185953711E-3</v>
      </c>
      <c r="I101" s="545">
        <v>3.869063366218116E-3</v>
      </c>
      <c r="J101" s="545">
        <v>2.0943350573980244E-3</v>
      </c>
      <c r="K101" s="545">
        <v>1.5108778240610226E-3</v>
      </c>
      <c r="L101" s="545">
        <v>3.5045955504219871E-2</v>
      </c>
      <c r="M101" s="545">
        <v>7.3582380700235571E-4</v>
      </c>
      <c r="N101" s="545">
        <v>0</v>
      </c>
      <c r="O101" s="545">
        <v>1.9134660994904521E-3</v>
      </c>
      <c r="P101" s="545">
        <v>4.2761917400651519E-3</v>
      </c>
      <c r="Q101" s="545">
        <v>1.2605676229800428E-3</v>
      </c>
      <c r="R101" s="545">
        <v>5.1711922116838794E-3</v>
      </c>
      <c r="S101" s="545">
        <v>1.8471667648623416E-3</v>
      </c>
      <c r="T101" s="545">
        <v>2.3996956592797283E-3</v>
      </c>
      <c r="U101" s="545">
        <v>1.4978371859405352E-3</v>
      </c>
      <c r="V101" s="545">
        <v>4.5121884665742249E-3</v>
      </c>
      <c r="W101" s="545">
        <v>3.4103248913547224E-3</v>
      </c>
      <c r="X101" s="545">
        <v>0</v>
      </c>
      <c r="Y101" s="545">
        <v>1.3746343257845781E-3</v>
      </c>
      <c r="Z101" s="545">
        <v>9.1169002539296447E-4</v>
      </c>
      <c r="AA101" s="545">
        <v>2.0049945790404258E-3</v>
      </c>
      <c r="AB101" s="545">
        <v>3.9020795133544554E-2</v>
      </c>
      <c r="AC101" s="545">
        <v>2.2964473474123876E-3</v>
      </c>
      <c r="AD101" s="545">
        <v>1.8259892394791393E-4</v>
      </c>
      <c r="AE101" s="545">
        <v>1.1797199942388049E-3</v>
      </c>
      <c r="AF101" s="545">
        <v>5.8224780071332175E-3</v>
      </c>
      <c r="AG101" s="545">
        <v>7.8843212367476871E-3</v>
      </c>
      <c r="AH101" s="545">
        <v>1.5567360250119213E-3</v>
      </c>
      <c r="AI101" s="545">
        <v>1.3930205597473093E-3</v>
      </c>
      <c r="AJ101" s="545">
        <v>1.4303938159675922E-3</v>
      </c>
      <c r="AK101" s="545">
        <v>4.0601773359887679E-3</v>
      </c>
      <c r="AL101" s="545">
        <v>2.1756305367523687E-3</v>
      </c>
      <c r="AM101" s="545">
        <v>2.0690539592683899E-3</v>
      </c>
      <c r="AN101" s="545">
        <v>1.1702566606183215E-3</v>
      </c>
      <c r="AO101" s="545">
        <v>1.684066113006566E-3</v>
      </c>
      <c r="AP101" s="545">
        <v>2.7181049474471679E-3</v>
      </c>
      <c r="AQ101" s="545">
        <v>1.8496989317753061E-3</v>
      </c>
      <c r="AR101" s="545">
        <v>1.4442184884057093E-3</v>
      </c>
      <c r="AS101" s="545">
        <v>1.9657075124161201E-3</v>
      </c>
      <c r="AT101" s="545">
        <v>2.1575350626206933E-3</v>
      </c>
      <c r="AU101" s="545">
        <v>4.4318754362237985E-3</v>
      </c>
      <c r="AV101" s="545">
        <v>3.9829337084052374E-3</v>
      </c>
      <c r="AW101" s="545">
        <v>3.036697539880335E-3</v>
      </c>
      <c r="AX101" s="545">
        <v>6.3928531168854575E-3</v>
      </c>
      <c r="AY101" s="545">
        <v>2.1224940734854468E-3</v>
      </c>
      <c r="AZ101" s="545">
        <v>3.8053809024082091E-3</v>
      </c>
      <c r="BA101" s="545">
        <v>5.1882780247704402E-3</v>
      </c>
      <c r="BB101" s="545">
        <v>1.0226917689912835E-3</v>
      </c>
      <c r="BC101" s="545">
        <v>1.3028789414475941E-3</v>
      </c>
      <c r="BD101" s="545">
        <v>1.1449551139813361E-3</v>
      </c>
      <c r="BE101" s="545">
        <v>4.4837749168030998E-3</v>
      </c>
      <c r="BF101" s="545">
        <v>0</v>
      </c>
      <c r="BG101" s="545">
        <v>5.1566213449695123E-3</v>
      </c>
      <c r="BH101" s="545">
        <v>4.5914025532866262E-3</v>
      </c>
      <c r="BI101" s="545">
        <v>1.2926440409881622E-3</v>
      </c>
      <c r="BJ101" s="545">
        <v>3.3479595643846902E-3</v>
      </c>
      <c r="BK101" s="545">
        <v>1.3296283059916085E-2</v>
      </c>
      <c r="BL101" s="545">
        <v>1.073409304289564E-3</v>
      </c>
      <c r="BM101" s="545">
        <v>3.0134818273008174E-3</v>
      </c>
      <c r="BN101" s="545">
        <v>1.4618827988340433E-3</v>
      </c>
      <c r="BO101" s="545">
        <v>2.3143172871978031E-3</v>
      </c>
      <c r="BP101" s="545">
        <v>2.0886366184177736E-3</v>
      </c>
      <c r="BQ101" s="545">
        <v>5.9727127879903117E-3</v>
      </c>
      <c r="BR101" s="545">
        <v>6.4332308030288421E-3</v>
      </c>
      <c r="BS101" s="545">
        <v>9.4030381853097492E-3</v>
      </c>
      <c r="BT101" s="545">
        <v>2.2355108985524365E-3</v>
      </c>
      <c r="BU101" s="545">
        <v>4.523925300160072E-3</v>
      </c>
      <c r="BV101" s="545">
        <v>2.1856435335129844E-2</v>
      </c>
      <c r="BW101" s="545">
        <v>1.7080527750732568E-2</v>
      </c>
      <c r="BX101" s="545">
        <v>1.2756350524921523E-2</v>
      </c>
      <c r="BY101" s="545">
        <v>1.0558952471935905E-3</v>
      </c>
      <c r="BZ101" s="545">
        <v>6.3570738276248701E-3</v>
      </c>
      <c r="CA101" s="545">
        <v>3.3581239208193489E-3</v>
      </c>
      <c r="CB101" s="545">
        <v>3.996651894784359E-3</v>
      </c>
      <c r="CC101" s="545">
        <v>3.3972961623966219E-3</v>
      </c>
      <c r="CD101" s="545">
        <v>1.0355927671929823E-2</v>
      </c>
      <c r="CE101" s="545">
        <v>1.0823928611831688E-3</v>
      </c>
      <c r="CF101" s="545">
        <v>1.9746336041562675E-3</v>
      </c>
      <c r="CG101" s="545">
        <v>8.8860906884666701E-3</v>
      </c>
      <c r="CH101" s="545">
        <v>1.3278043974469529E-3</v>
      </c>
      <c r="CI101" s="545">
        <v>2.2036541628322449E-2</v>
      </c>
      <c r="CJ101" s="545">
        <v>1.0947268969172341E-2</v>
      </c>
      <c r="CK101" s="545">
        <v>6.6312322319294209E-3</v>
      </c>
      <c r="CL101" s="545">
        <v>2.3374389096708203E-2</v>
      </c>
      <c r="CM101" s="545">
        <v>2.7202796613923195E-2</v>
      </c>
      <c r="CN101" s="545">
        <v>2.7018533569634368E-3</v>
      </c>
      <c r="CO101" s="545">
        <v>1.479405777135367E-3</v>
      </c>
      <c r="CP101" s="545">
        <v>5.143631185981907E-3</v>
      </c>
      <c r="CQ101" s="545">
        <v>2.0271093445393632E-3</v>
      </c>
      <c r="CR101" s="545">
        <v>6.2227465619379713E-3</v>
      </c>
      <c r="CS101" s="545">
        <v>1.5290797364413851E-3</v>
      </c>
      <c r="CT101" s="545">
        <v>1.9313470174617835E-3</v>
      </c>
      <c r="CU101" s="545">
        <v>7.0822491674305431E-3</v>
      </c>
      <c r="CV101" s="545">
        <v>1.135815972938631E-2</v>
      </c>
      <c r="CW101" s="545">
        <v>1.0097451247024869</v>
      </c>
      <c r="CX101" s="545">
        <v>1.6712874801382248E-3</v>
      </c>
      <c r="CY101" s="545">
        <v>9.8431156538467211E-3</v>
      </c>
      <c r="CZ101" s="545">
        <v>5.302553247537178E-3</v>
      </c>
      <c r="DA101" s="545">
        <v>9.166794013541613E-3</v>
      </c>
      <c r="DB101" s="545">
        <v>1.2877794171884338E-2</v>
      </c>
      <c r="DC101" s="545">
        <v>6.051770189759346E-3</v>
      </c>
      <c r="DD101" s="545">
        <v>3.5468957266408846E-3</v>
      </c>
      <c r="DE101" s="545">
        <v>6.7773246058888776E-3</v>
      </c>
      <c r="DF101" s="545">
        <v>1.3949227128967738E-3</v>
      </c>
      <c r="DG101" s="545">
        <v>3.9154255829586216E-3</v>
      </c>
      <c r="DH101" s="546">
        <v>1.5583445191412053</v>
      </c>
      <c r="DI101" s="236"/>
    </row>
    <row r="102" spans="2:113" x14ac:dyDescent="0.15">
      <c r="B102" s="10" t="s">
        <v>240</v>
      </c>
      <c r="C102" s="544" t="s">
        <v>978</v>
      </c>
      <c r="D102" s="545">
        <v>3.4329136229348634E-2</v>
      </c>
      <c r="E102" s="545">
        <v>1.4552431282996416E-2</v>
      </c>
      <c r="F102" s="545">
        <v>3.5262355340256249E-2</v>
      </c>
      <c r="G102" s="545">
        <v>1.6571012055703768E-2</v>
      </c>
      <c r="H102" s="545">
        <v>8.4015228322867966E-3</v>
      </c>
      <c r="I102" s="545">
        <v>2.8084040769862543E-2</v>
      </c>
      <c r="J102" s="545">
        <v>5.8096320979674397E-2</v>
      </c>
      <c r="K102" s="545">
        <v>9.7678349265982838E-3</v>
      </c>
      <c r="L102" s="545">
        <v>7.1597658526927005E-3</v>
      </c>
      <c r="M102" s="545">
        <v>8.0474083169778526E-3</v>
      </c>
      <c r="N102" s="545">
        <v>0</v>
      </c>
      <c r="O102" s="545">
        <v>1.3394372351903147E-2</v>
      </c>
      <c r="P102" s="545">
        <v>7.1840005559275647E-3</v>
      </c>
      <c r="Q102" s="545">
        <v>1.2630000631873001E-2</v>
      </c>
      <c r="R102" s="545">
        <v>5.8547883044223516E-3</v>
      </c>
      <c r="S102" s="545">
        <v>1.0037137760040003E-2</v>
      </c>
      <c r="T102" s="545">
        <v>5.0004639450419519E-3</v>
      </c>
      <c r="U102" s="545">
        <v>6.9405885464454116E-3</v>
      </c>
      <c r="V102" s="545">
        <v>1.3443564012253918E-2</v>
      </c>
      <c r="W102" s="545">
        <v>1.4637543649376134E-2</v>
      </c>
      <c r="X102" s="545">
        <v>0</v>
      </c>
      <c r="Y102" s="545">
        <v>9.6269964960287672E-3</v>
      </c>
      <c r="Z102" s="545">
        <v>4.6765777107645942E-3</v>
      </c>
      <c r="AA102" s="545">
        <v>7.3974941564659263E-3</v>
      </c>
      <c r="AB102" s="545">
        <v>6.517813188028845E-3</v>
      </c>
      <c r="AC102" s="545">
        <v>6.0707811228728255E-3</v>
      </c>
      <c r="AD102" s="545">
        <v>1.1096465568002352E-3</v>
      </c>
      <c r="AE102" s="545">
        <v>1.2088682254418719E-2</v>
      </c>
      <c r="AF102" s="545">
        <v>7.2835372264015864E-3</v>
      </c>
      <c r="AG102" s="545">
        <v>1.2802514254045303E-2</v>
      </c>
      <c r="AH102" s="545">
        <v>1.4836237741353047E-2</v>
      </c>
      <c r="AI102" s="545">
        <v>8.7806341102730397E-3</v>
      </c>
      <c r="AJ102" s="545">
        <v>1.8571251166378124E-2</v>
      </c>
      <c r="AK102" s="545">
        <v>1.03829783488412E-2</v>
      </c>
      <c r="AL102" s="545">
        <v>3.9097816310285347E-2</v>
      </c>
      <c r="AM102" s="545">
        <v>3.1938002110018321E-2</v>
      </c>
      <c r="AN102" s="545">
        <v>6.1063885888542942E-3</v>
      </c>
      <c r="AO102" s="545">
        <v>1.1130743991311066E-2</v>
      </c>
      <c r="AP102" s="545">
        <v>5.022093118313713E-3</v>
      </c>
      <c r="AQ102" s="545">
        <v>1.2075840055926107E-2</v>
      </c>
      <c r="AR102" s="545">
        <v>8.2036625252751919E-3</v>
      </c>
      <c r="AS102" s="545">
        <v>7.8707361109360569E-3</v>
      </c>
      <c r="AT102" s="545">
        <v>9.11576970768899E-3</v>
      </c>
      <c r="AU102" s="545">
        <v>5.9171200044288545E-3</v>
      </c>
      <c r="AV102" s="545">
        <v>8.5946811503676609E-3</v>
      </c>
      <c r="AW102" s="545">
        <v>5.522503211937143E-3</v>
      </c>
      <c r="AX102" s="545">
        <v>1.211590509067074E-2</v>
      </c>
      <c r="AY102" s="545">
        <v>6.7483465419668938E-3</v>
      </c>
      <c r="AZ102" s="545">
        <v>5.3931629073673271E-3</v>
      </c>
      <c r="BA102" s="545">
        <v>4.6678660245579326E-3</v>
      </c>
      <c r="BB102" s="545">
        <v>2.2833901792106434E-3</v>
      </c>
      <c r="BC102" s="545">
        <v>4.5876043439046022E-3</v>
      </c>
      <c r="BD102" s="545">
        <v>2.2944081338482562E-3</v>
      </c>
      <c r="BE102" s="545">
        <v>4.28741584898299E-3</v>
      </c>
      <c r="BF102" s="545">
        <v>0</v>
      </c>
      <c r="BG102" s="545">
        <v>5.1078167451685903E-3</v>
      </c>
      <c r="BH102" s="545">
        <v>5.2686987344658324E-3</v>
      </c>
      <c r="BI102" s="545">
        <v>3.8377263967824108E-3</v>
      </c>
      <c r="BJ102" s="545">
        <v>5.1681423088095505E-3</v>
      </c>
      <c r="BK102" s="545">
        <v>1.7406594959393461E-2</v>
      </c>
      <c r="BL102" s="545">
        <v>1.0692126748347566E-2</v>
      </c>
      <c r="BM102" s="545">
        <v>1.046678578289144E-2</v>
      </c>
      <c r="BN102" s="545">
        <v>1.1890113719611857E-2</v>
      </c>
      <c r="BO102" s="545">
        <v>1.348317081925981E-2</v>
      </c>
      <c r="BP102" s="545">
        <v>1.042506692833773E-2</v>
      </c>
      <c r="BQ102" s="545">
        <v>4.3926639042033151E-2</v>
      </c>
      <c r="BR102" s="545">
        <v>5.0583231323446031E-3</v>
      </c>
      <c r="BS102" s="545">
        <v>2.1324332593911605E-2</v>
      </c>
      <c r="BT102" s="545">
        <v>2.0267871245664083E-2</v>
      </c>
      <c r="BU102" s="545">
        <v>1.0987004718885559E-2</v>
      </c>
      <c r="BV102" s="545">
        <v>5.7566153556468363E-3</v>
      </c>
      <c r="BW102" s="545">
        <v>2.8047802037400107E-3</v>
      </c>
      <c r="BX102" s="545">
        <v>2.2662876677411637E-3</v>
      </c>
      <c r="BY102" s="545">
        <v>7.2628117419600957E-4</v>
      </c>
      <c r="BZ102" s="545">
        <v>1.7041337632575006E-2</v>
      </c>
      <c r="CA102" s="545">
        <v>3.2912905536721715E-2</v>
      </c>
      <c r="CB102" s="545">
        <v>0.21363592633147588</v>
      </c>
      <c r="CC102" s="545">
        <v>4.180898303299983E-3</v>
      </c>
      <c r="CD102" s="545">
        <v>1.5412359069486415E-2</v>
      </c>
      <c r="CE102" s="545">
        <v>3.2367417036814382E-3</v>
      </c>
      <c r="CF102" s="545">
        <v>8.1225200203099788E-3</v>
      </c>
      <c r="CG102" s="545">
        <v>1.8939831263846525E-2</v>
      </c>
      <c r="CH102" s="545">
        <v>6.418195881032737E-3</v>
      </c>
      <c r="CI102" s="545">
        <v>1.020947443570701E-2</v>
      </c>
      <c r="CJ102" s="545">
        <v>6.0950814978801091E-3</v>
      </c>
      <c r="CK102" s="545">
        <v>8.6433676242422385E-3</v>
      </c>
      <c r="CL102" s="545">
        <v>6.4356373931760804E-3</v>
      </c>
      <c r="CM102" s="545">
        <v>9.330793029571573E-3</v>
      </c>
      <c r="CN102" s="545">
        <v>1.9555710657885854E-2</v>
      </c>
      <c r="CO102" s="545">
        <v>6.3377238031041335E-3</v>
      </c>
      <c r="CP102" s="545">
        <v>1.5000557532345258E-2</v>
      </c>
      <c r="CQ102" s="545">
        <v>4.1588520698777644E-3</v>
      </c>
      <c r="CR102" s="545">
        <v>1.4896647776748876E-2</v>
      </c>
      <c r="CS102" s="545">
        <v>8.9029380231919562E-3</v>
      </c>
      <c r="CT102" s="545">
        <v>6.0236452605058844E-3</v>
      </c>
      <c r="CU102" s="545">
        <v>1.1684855898314684E-2</v>
      </c>
      <c r="CV102" s="545">
        <v>5.6585333932136092E-2</v>
      </c>
      <c r="CW102" s="545">
        <v>7.3154545996900163E-3</v>
      </c>
      <c r="CX102" s="545">
        <v>1.0302533325225003</v>
      </c>
      <c r="CY102" s="545">
        <v>4.3547692705081754E-3</v>
      </c>
      <c r="CZ102" s="545">
        <v>2.2669500705752889E-2</v>
      </c>
      <c r="DA102" s="545">
        <v>6.2757390859024698E-3</v>
      </c>
      <c r="DB102" s="545">
        <v>9.2852705771031621E-3</v>
      </c>
      <c r="DC102" s="545">
        <v>1.5032996607245089E-2</v>
      </c>
      <c r="DD102" s="545">
        <v>5.141626160011477E-3</v>
      </c>
      <c r="DE102" s="545">
        <v>1.2243969336684306E-2</v>
      </c>
      <c r="DF102" s="545">
        <v>4.4406554949861744E-3</v>
      </c>
      <c r="DG102" s="545">
        <v>6.8870767796034241E-3</v>
      </c>
      <c r="DH102" s="546">
        <v>2.4570389927265417</v>
      </c>
      <c r="DI102" s="236"/>
    </row>
    <row r="103" spans="2:113" x14ac:dyDescent="0.15">
      <c r="B103" s="358" t="s">
        <v>241</v>
      </c>
      <c r="C103" s="547" t="s">
        <v>979</v>
      </c>
      <c r="D103" s="548">
        <v>8.441942639562201E-3</v>
      </c>
      <c r="E103" s="548">
        <v>8.6083405949065449E-3</v>
      </c>
      <c r="F103" s="548">
        <v>1.8638110830822608E-2</v>
      </c>
      <c r="G103" s="548">
        <v>5.6345791175726242E-3</v>
      </c>
      <c r="H103" s="548">
        <v>1.4719666913580481E-2</v>
      </c>
      <c r="I103" s="548">
        <v>5.1612000391798467E-2</v>
      </c>
      <c r="J103" s="548">
        <v>2.1161898771994442E-2</v>
      </c>
      <c r="K103" s="548">
        <v>1.6318864726683289E-2</v>
      </c>
      <c r="L103" s="548">
        <v>1.7800991076961287E-2</v>
      </c>
      <c r="M103" s="548">
        <v>6.7657787276648182E-3</v>
      </c>
      <c r="N103" s="548">
        <v>0</v>
      </c>
      <c r="O103" s="548">
        <v>1.900225128253304E-2</v>
      </c>
      <c r="P103" s="548">
        <v>3.4122949044076374E-2</v>
      </c>
      <c r="Q103" s="548">
        <v>1.0513960787852061E-2</v>
      </c>
      <c r="R103" s="548">
        <v>3.0232482083899441E-2</v>
      </c>
      <c r="S103" s="548">
        <v>2.5045025148827959E-2</v>
      </c>
      <c r="T103" s="548">
        <v>1.2205957946857453E-2</v>
      </c>
      <c r="U103" s="548">
        <v>2.4692838163494196E-2</v>
      </c>
      <c r="V103" s="548">
        <v>2.9066190860895728E-2</v>
      </c>
      <c r="W103" s="548">
        <v>2.8123570719198829E-2</v>
      </c>
      <c r="X103" s="548">
        <v>0</v>
      </c>
      <c r="Y103" s="548">
        <v>1.4072278196374357E-2</v>
      </c>
      <c r="Z103" s="548">
        <v>1.1877856831191908E-2</v>
      </c>
      <c r="AA103" s="548">
        <v>1.7051630997076156E-2</v>
      </c>
      <c r="AB103" s="548">
        <v>2.1297213572843119E-2</v>
      </c>
      <c r="AC103" s="548">
        <v>2.3919950493433189E-2</v>
      </c>
      <c r="AD103" s="548">
        <v>2.6618514019508491E-3</v>
      </c>
      <c r="AE103" s="548">
        <v>1.583315154183973E-2</v>
      </c>
      <c r="AF103" s="548">
        <v>2.5782657136219606E-2</v>
      </c>
      <c r="AG103" s="548">
        <v>1.8006584537272573E-2</v>
      </c>
      <c r="AH103" s="548">
        <v>3.3551234474021495E-2</v>
      </c>
      <c r="AI103" s="548">
        <v>2.4228815998500391E-2</v>
      </c>
      <c r="AJ103" s="548">
        <v>4.0896999599136528E-2</v>
      </c>
      <c r="AK103" s="548">
        <v>2.2868455937601794E-2</v>
      </c>
      <c r="AL103" s="548">
        <v>2.5806184194029472E-2</v>
      </c>
      <c r="AM103" s="548">
        <v>5.3872621184460852E-2</v>
      </c>
      <c r="AN103" s="548">
        <v>1.2031096758215634E-2</v>
      </c>
      <c r="AO103" s="548">
        <v>3.17863776973926E-2</v>
      </c>
      <c r="AP103" s="548">
        <v>2.0148264429731499E-2</v>
      </c>
      <c r="AQ103" s="548">
        <v>2.9299037835751707E-2</v>
      </c>
      <c r="AR103" s="548">
        <v>2.1182451810789697E-2</v>
      </c>
      <c r="AS103" s="548">
        <v>1.2396478867873553E-2</v>
      </c>
      <c r="AT103" s="548">
        <v>2.0943946196652012E-2</v>
      </c>
      <c r="AU103" s="548">
        <v>2.5189481066735978E-2</v>
      </c>
      <c r="AV103" s="548">
        <v>2.7054769978348523E-2</v>
      </c>
      <c r="AW103" s="548">
        <v>1.9553328095687671E-2</v>
      </c>
      <c r="AX103" s="548">
        <v>3.6511985989685358E-2</v>
      </c>
      <c r="AY103" s="548">
        <v>1.9445421153861487E-2</v>
      </c>
      <c r="AZ103" s="548">
        <v>2.1407733865452534E-2</v>
      </c>
      <c r="BA103" s="548">
        <v>1.5893821980414169E-2</v>
      </c>
      <c r="BB103" s="548">
        <v>5.7464688913911035E-3</v>
      </c>
      <c r="BC103" s="548">
        <v>3.1115895529712438E-2</v>
      </c>
      <c r="BD103" s="548">
        <v>8.4711774196748451E-3</v>
      </c>
      <c r="BE103" s="548">
        <v>1.646377987049364E-2</v>
      </c>
      <c r="BF103" s="548">
        <v>0</v>
      </c>
      <c r="BG103" s="548">
        <v>1.7679699081719902E-2</v>
      </c>
      <c r="BH103" s="548">
        <v>1.8654157226651331E-2</v>
      </c>
      <c r="BI103" s="548">
        <v>1.5868477533625136E-2</v>
      </c>
      <c r="BJ103" s="548">
        <v>4.0961180481073972E-2</v>
      </c>
      <c r="BK103" s="548">
        <v>2.1775669892906878E-2</v>
      </c>
      <c r="BL103" s="548">
        <v>1.1838876550141134E-2</v>
      </c>
      <c r="BM103" s="548">
        <v>5.3491523029183426E-2</v>
      </c>
      <c r="BN103" s="548">
        <v>2.6763446598609471E-2</v>
      </c>
      <c r="BO103" s="548">
        <v>8.2787319755548677E-2</v>
      </c>
      <c r="BP103" s="548">
        <v>3.8696004772813666E-2</v>
      </c>
      <c r="BQ103" s="548">
        <v>0.13407145153132818</v>
      </c>
      <c r="BR103" s="548">
        <v>2.4302780163974306E-2</v>
      </c>
      <c r="BS103" s="548">
        <v>0.15666948568974939</v>
      </c>
      <c r="BT103" s="548">
        <v>4.9937767552651766E-2</v>
      </c>
      <c r="BU103" s="548">
        <v>2.9398596241036322E-2</v>
      </c>
      <c r="BV103" s="548">
        <v>7.4453809145290858E-2</v>
      </c>
      <c r="BW103" s="548">
        <v>3.3451290015068448E-2</v>
      </c>
      <c r="BX103" s="548">
        <v>2.7325594832759585E-2</v>
      </c>
      <c r="BY103" s="548">
        <v>4.609562649067955E-3</v>
      </c>
      <c r="BZ103" s="548">
        <v>6.5594589841036999E-2</v>
      </c>
      <c r="CA103" s="548">
        <v>1.5513151139252961E-2</v>
      </c>
      <c r="CB103" s="548">
        <v>4.3230184104649856E-2</v>
      </c>
      <c r="CC103" s="548">
        <v>2.1800317156289641E-2</v>
      </c>
      <c r="CD103" s="548">
        <v>0.124554929583334</v>
      </c>
      <c r="CE103" s="548">
        <v>1.1314887068748948E-2</v>
      </c>
      <c r="CF103" s="548">
        <v>6.4787357587206246E-2</v>
      </c>
      <c r="CG103" s="548">
        <v>0.21312408614314432</v>
      </c>
      <c r="CH103" s="548">
        <v>1.1340844235425133E-2</v>
      </c>
      <c r="CI103" s="548">
        <v>0.11231008510479737</v>
      </c>
      <c r="CJ103" s="548">
        <v>4.2779511177619287E-2</v>
      </c>
      <c r="CK103" s="548">
        <v>5.8214754009661994E-2</v>
      </c>
      <c r="CL103" s="548">
        <v>0.14972836153619312</v>
      </c>
      <c r="CM103" s="548">
        <v>3.8920763916337177E-2</v>
      </c>
      <c r="CN103" s="548">
        <v>9.2013619229696017E-2</v>
      </c>
      <c r="CO103" s="548">
        <v>3.7813474056589066E-2</v>
      </c>
      <c r="CP103" s="548">
        <v>0.17830846661882865</v>
      </c>
      <c r="CQ103" s="548">
        <v>2.4410200417581438E-2</v>
      </c>
      <c r="CR103" s="548">
        <v>8.2474336340333285E-2</v>
      </c>
      <c r="CS103" s="548">
        <v>4.0257762271959797E-2</v>
      </c>
      <c r="CT103" s="548">
        <v>2.4500073103570375E-2</v>
      </c>
      <c r="CU103" s="548">
        <v>0.10053550605161798</v>
      </c>
      <c r="CV103" s="548">
        <v>7.8099343132028001E-2</v>
      </c>
      <c r="CW103" s="548">
        <v>6.2917988363399763E-2</v>
      </c>
      <c r="CX103" s="548">
        <v>1.8780428159777828E-2</v>
      </c>
      <c r="CY103" s="548">
        <v>1.0938458635648913</v>
      </c>
      <c r="CZ103" s="548">
        <v>4.3705176730214138E-2</v>
      </c>
      <c r="DA103" s="548">
        <v>2.1785787506939273E-2</v>
      </c>
      <c r="DB103" s="548">
        <v>3.6969795007769764E-2</v>
      </c>
      <c r="DC103" s="548">
        <v>2.5977486276770413E-2</v>
      </c>
      <c r="DD103" s="548">
        <v>1.6279300357463587E-2</v>
      </c>
      <c r="DE103" s="548">
        <v>2.4797656004460926E-2</v>
      </c>
      <c r="DF103" s="548">
        <v>8.2900095187116475E-3</v>
      </c>
      <c r="DG103" s="548">
        <v>3.0188727091022681E-2</v>
      </c>
      <c r="DH103" s="549">
        <v>4.9869779185135226</v>
      </c>
      <c r="DI103" s="236"/>
    </row>
    <row r="104" spans="2:113" x14ac:dyDescent="0.15">
      <c r="B104" s="10" t="s">
        <v>242</v>
      </c>
      <c r="C104" s="544" t="s">
        <v>980</v>
      </c>
      <c r="D104" s="545">
        <v>0</v>
      </c>
      <c r="E104" s="545">
        <v>0</v>
      </c>
      <c r="F104" s="545">
        <v>0</v>
      </c>
      <c r="G104" s="545">
        <v>0</v>
      </c>
      <c r="H104" s="545">
        <v>0</v>
      </c>
      <c r="I104" s="545">
        <v>0</v>
      </c>
      <c r="J104" s="545">
        <v>0</v>
      </c>
      <c r="K104" s="545">
        <v>0</v>
      </c>
      <c r="L104" s="545">
        <v>0</v>
      </c>
      <c r="M104" s="545">
        <v>0</v>
      </c>
      <c r="N104" s="545">
        <v>0</v>
      </c>
      <c r="O104" s="545">
        <v>0</v>
      </c>
      <c r="P104" s="545">
        <v>0</v>
      </c>
      <c r="Q104" s="545">
        <v>0</v>
      </c>
      <c r="R104" s="545">
        <v>0</v>
      </c>
      <c r="S104" s="545">
        <v>0</v>
      </c>
      <c r="T104" s="545">
        <v>0</v>
      </c>
      <c r="U104" s="545">
        <v>0</v>
      </c>
      <c r="V104" s="545">
        <v>0</v>
      </c>
      <c r="W104" s="545">
        <v>0</v>
      </c>
      <c r="X104" s="545">
        <v>0</v>
      </c>
      <c r="Y104" s="545">
        <v>0</v>
      </c>
      <c r="Z104" s="545">
        <v>0</v>
      </c>
      <c r="AA104" s="545">
        <v>0</v>
      </c>
      <c r="AB104" s="545">
        <v>0</v>
      </c>
      <c r="AC104" s="545">
        <v>0</v>
      </c>
      <c r="AD104" s="545">
        <v>0</v>
      </c>
      <c r="AE104" s="545">
        <v>0</v>
      </c>
      <c r="AF104" s="545">
        <v>0</v>
      </c>
      <c r="AG104" s="545">
        <v>0</v>
      </c>
      <c r="AH104" s="545">
        <v>0</v>
      </c>
      <c r="AI104" s="545">
        <v>0</v>
      </c>
      <c r="AJ104" s="545">
        <v>0</v>
      </c>
      <c r="AK104" s="545">
        <v>0</v>
      </c>
      <c r="AL104" s="545">
        <v>0</v>
      </c>
      <c r="AM104" s="545">
        <v>0</v>
      </c>
      <c r="AN104" s="545">
        <v>0</v>
      </c>
      <c r="AO104" s="545">
        <v>0</v>
      </c>
      <c r="AP104" s="545">
        <v>0</v>
      </c>
      <c r="AQ104" s="545">
        <v>0</v>
      </c>
      <c r="AR104" s="545">
        <v>0</v>
      </c>
      <c r="AS104" s="545">
        <v>0</v>
      </c>
      <c r="AT104" s="545">
        <v>0</v>
      </c>
      <c r="AU104" s="545">
        <v>0</v>
      </c>
      <c r="AV104" s="545">
        <v>0</v>
      </c>
      <c r="AW104" s="545">
        <v>0</v>
      </c>
      <c r="AX104" s="545">
        <v>0</v>
      </c>
      <c r="AY104" s="545">
        <v>0</v>
      </c>
      <c r="AZ104" s="545">
        <v>0</v>
      </c>
      <c r="BA104" s="545">
        <v>0</v>
      </c>
      <c r="BB104" s="545">
        <v>0</v>
      </c>
      <c r="BC104" s="545">
        <v>0</v>
      </c>
      <c r="BD104" s="545">
        <v>0</v>
      </c>
      <c r="BE104" s="545">
        <v>0</v>
      </c>
      <c r="BF104" s="545">
        <v>0</v>
      </c>
      <c r="BG104" s="545">
        <v>0</v>
      </c>
      <c r="BH104" s="545">
        <v>0</v>
      </c>
      <c r="BI104" s="545">
        <v>0</v>
      </c>
      <c r="BJ104" s="545">
        <v>0</v>
      </c>
      <c r="BK104" s="545">
        <v>0</v>
      </c>
      <c r="BL104" s="545">
        <v>0</v>
      </c>
      <c r="BM104" s="545">
        <v>0</v>
      </c>
      <c r="BN104" s="545">
        <v>0</v>
      </c>
      <c r="BO104" s="545">
        <v>0</v>
      </c>
      <c r="BP104" s="545">
        <v>0</v>
      </c>
      <c r="BQ104" s="545">
        <v>0</v>
      </c>
      <c r="BR104" s="545">
        <v>0</v>
      </c>
      <c r="BS104" s="545">
        <v>0</v>
      </c>
      <c r="BT104" s="545">
        <v>0</v>
      </c>
      <c r="BU104" s="545">
        <v>0</v>
      </c>
      <c r="BV104" s="545">
        <v>0</v>
      </c>
      <c r="BW104" s="545">
        <v>0</v>
      </c>
      <c r="BX104" s="545">
        <v>0</v>
      </c>
      <c r="BY104" s="545">
        <v>0</v>
      </c>
      <c r="BZ104" s="545">
        <v>0</v>
      </c>
      <c r="CA104" s="545">
        <v>0</v>
      </c>
      <c r="CB104" s="545">
        <v>0</v>
      </c>
      <c r="CC104" s="545">
        <v>0</v>
      </c>
      <c r="CD104" s="545">
        <v>0</v>
      </c>
      <c r="CE104" s="545">
        <v>0</v>
      </c>
      <c r="CF104" s="545">
        <v>0</v>
      </c>
      <c r="CG104" s="545">
        <v>0</v>
      </c>
      <c r="CH104" s="545">
        <v>0</v>
      </c>
      <c r="CI104" s="545">
        <v>0</v>
      </c>
      <c r="CJ104" s="545">
        <v>0</v>
      </c>
      <c r="CK104" s="545">
        <v>0</v>
      </c>
      <c r="CL104" s="545">
        <v>0</v>
      </c>
      <c r="CM104" s="545">
        <v>0</v>
      </c>
      <c r="CN104" s="545">
        <v>0</v>
      </c>
      <c r="CO104" s="545">
        <v>0</v>
      </c>
      <c r="CP104" s="545">
        <v>0</v>
      </c>
      <c r="CQ104" s="545">
        <v>0</v>
      </c>
      <c r="CR104" s="545">
        <v>0</v>
      </c>
      <c r="CS104" s="545">
        <v>0</v>
      </c>
      <c r="CT104" s="545">
        <v>0</v>
      </c>
      <c r="CU104" s="545">
        <v>0</v>
      </c>
      <c r="CV104" s="545">
        <v>0</v>
      </c>
      <c r="CW104" s="545">
        <v>0</v>
      </c>
      <c r="CX104" s="545">
        <v>0</v>
      </c>
      <c r="CY104" s="545">
        <v>0</v>
      </c>
      <c r="CZ104" s="545">
        <v>1</v>
      </c>
      <c r="DA104" s="545">
        <v>0</v>
      </c>
      <c r="DB104" s="545">
        <v>0</v>
      </c>
      <c r="DC104" s="545">
        <v>0</v>
      </c>
      <c r="DD104" s="545">
        <v>0</v>
      </c>
      <c r="DE104" s="545">
        <v>0</v>
      </c>
      <c r="DF104" s="545">
        <v>0</v>
      </c>
      <c r="DG104" s="545">
        <v>0</v>
      </c>
      <c r="DH104" s="546">
        <v>1</v>
      </c>
      <c r="DI104" s="236"/>
    </row>
    <row r="105" spans="2:113" x14ac:dyDescent="0.15">
      <c r="B105" s="10" t="s">
        <v>243</v>
      </c>
      <c r="C105" s="544" t="s">
        <v>981</v>
      </c>
      <c r="D105" s="545">
        <v>5.6750100153185357E-7</v>
      </c>
      <c r="E105" s="545">
        <v>5.6756976236071997E-7</v>
      </c>
      <c r="F105" s="545">
        <v>5.6161492152183579E-7</v>
      </c>
      <c r="G105" s="545">
        <v>4.1102754770361194E-7</v>
      </c>
      <c r="H105" s="545">
        <v>5.9737844949461669E-7</v>
      </c>
      <c r="I105" s="545">
        <v>1.6208495829766949E-6</v>
      </c>
      <c r="J105" s="545">
        <v>1.1592866019672765E-6</v>
      </c>
      <c r="K105" s="545">
        <v>8.098155567462597E-7</v>
      </c>
      <c r="L105" s="545">
        <v>8.6018650938586344E-7</v>
      </c>
      <c r="M105" s="545">
        <v>1.6273682327110359E-6</v>
      </c>
      <c r="N105" s="545">
        <v>0</v>
      </c>
      <c r="O105" s="545">
        <v>7.09669103868971E-7</v>
      </c>
      <c r="P105" s="545">
        <v>6.1843780119156147E-7</v>
      </c>
      <c r="Q105" s="545">
        <v>9.074875049466818E-7</v>
      </c>
      <c r="R105" s="545">
        <v>2.4861740786877545E-6</v>
      </c>
      <c r="S105" s="545">
        <v>1.8951327814507394E-6</v>
      </c>
      <c r="T105" s="545">
        <v>5.292436556229361E-7</v>
      </c>
      <c r="U105" s="545">
        <v>6.0533545101187181E-7</v>
      </c>
      <c r="V105" s="545">
        <v>1.5973923795509489E-6</v>
      </c>
      <c r="W105" s="545">
        <v>2.2038499476514137E-6</v>
      </c>
      <c r="X105" s="545">
        <v>0</v>
      </c>
      <c r="Y105" s="545">
        <v>9.2476702606185326E-7</v>
      </c>
      <c r="Z105" s="545">
        <v>2.2558376590849434E-6</v>
      </c>
      <c r="AA105" s="545">
        <v>6.1583759280223961E-7</v>
      </c>
      <c r="AB105" s="545">
        <v>2.0727069351726087E-6</v>
      </c>
      <c r="AC105" s="545">
        <v>3.6960385669655352E-6</v>
      </c>
      <c r="AD105" s="545">
        <v>5.8669646630879015E-8</v>
      </c>
      <c r="AE105" s="545">
        <v>7.7433626890250037E-7</v>
      </c>
      <c r="AF105" s="545">
        <v>1.5949877887523687E-6</v>
      </c>
      <c r="AG105" s="545">
        <v>5.8366720138690035E-7</v>
      </c>
      <c r="AH105" s="545">
        <v>9.0236732764112759E-7</v>
      </c>
      <c r="AI105" s="545">
        <v>7.4206510496517668E-7</v>
      </c>
      <c r="AJ105" s="545">
        <v>1.7249073461828244E-6</v>
      </c>
      <c r="AK105" s="545">
        <v>5.9043038531948852E-6</v>
      </c>
      <c r="AL105" s="545">
        <v>1.2166669700075837E-6</v>
      </c>
      <c r="AM105" s="545">
        <v>1.8485105764300687E-6</v>
      </c>
      <c r="AN105" s="545">
        <v>4.8877248146688541E-7</v>
      </c>
      <c r="AO105" s="545">
        <v>4.1641194450447341E-6</v>
      </c>
      <c r="AP105" s="545">
        <v>5.2766761069363292E-7</v>
      </c>
      <c r="AQ105" s="545">
        <v>1.1268765947046247E-6</v>
      </c>
      <c r="AR105" s="545">
        <v>6.4744251216026518E-7</v>
      </c>
      <c r="AS105" s="545">
        <v>4.5446432828125635E-6</v>
      </c>
      <c r="AT105" s="545">
        <v>1.9420634609548251E-6</v>
      </c>
      <c r="AU105" s="545">
        <v>4.6874910227025362E-6</v>
      </c>
      <c r="AV105" s="545">
        <v>4.4589281695501121E-6</v>
      </c>
      <c r="AW105" s="545">
        <v>1.756819510637865E-6</v>
      </c>
      <c r="AX105" s="545">
        <v>8.8228018562836726E-6</v>
      </c>
      <c r="AY105" s="545">
        <v>7.7230584248714984E-6</v>
      </c>
      <c r="AZ105" s="545">
        <v>6.2845463069913731E-6</v>
      </c>
      <c r="BA105" s="545">
        <v>7.5022289584457047E-6</v>
      </c>
      <c r="BB105" s="545">
        <v>1.7176060507452586E-6</v>
      </c>
      <c r="BC105" s="545">
        <v>4.9443845396738702E-6</v>
      </c>
      <c r="BD105" s="545">
        <v>1.4687414134904403E-6</v>
      </c>
      <c r="BE105" s="545">
        <v>2.3648533162616858E-6</v>
      </c>
      <c r="BF105" s="545">
        <v>0</v>
      </c>
      <c r="BG105" s="545">
        <v>1.8933502075070414E-6</v>
      </c>
      <c r="BH105" s="545">
        <v>1.6492840859538002E-6</v>
      </c>
      <c r="BI105" s="545">
        <v>2.4259601839432998E-6</v>
      </c>
      <c r="BJ105" s="545">
        <v>1.090319273844204E-6</v>
      </c>
      <c r="BK105" s="545">
        <v>1.1581571890676585E-6</v>
      </c>
      <c r="BL105" s="545">
        <v>5.6959000869422649E-7</v>
      </c>
      <c r="BM105" s="545">
        <v>1.9632986882100348E-6</v>
      </c>
      <c r="BN105" s="545">
        <v>9.9507246640487717E-7</v>
      </c>
      <c r="BO105" s="545">
        <v>1.6108830727217772E-6</v>
      </c>
      <c r="BP105" s="545">
        <v>1.7619089257731093E-6</v>
      </c>
      <c r="BQ105" s="545">
        <v>6.3913935059280254E-6</v>
      </c>
      <c r="BR105" s="545">
        <v>2.3350664906929179E-6</v>
      </c>
      <c r="BS105" s="545">
        <v>1.7927322240086874E-6</v>
      </c>
      <c r="BT105" s="545">
        <v>2.2705966340194392E-6</v>
      </c>
      <c r="BU105" s="545">
        <v>1.2775388488736083E-6</v>
      </c>
      <c r="BV105" s="545">
        <v>2.1442141666936468E-6</v>
      </c>
      <c r="BW105" s="545">
        <v>7.2028219303480575E-7</v>
      </c>
      <c r="BX105" s="545">
        <v>5.1323015766838622E-7</v>
      </c>
      <c r="BY105" s="545">
        <v>1.15086557916675E-7</v>
      </c>
      <c r="BZ105" s="545">
        <v>2.9143300687192496E-5</v>
      </c>
      <c r="CA105" s="545">
        <v>1.3828425575242243E-6</v>
      </c>
      <c r="CB105" s="545">
        <v>3.5773664361683877E-6</v>
      </c>
      <c r="CC105" s="545">
        <v>1.7226942887839403E-6</v>
      </c>
      <c r="CD105" s="545">
        <v>3.4715523660668861E-6</v>
      </c>
      <c r="CE105" s="545">
        <v>1.1228580266824833E-6</v>
      </c>
      <c r="CF105" s="545">
        <v>2.2395613077246393E-6</v>
      </c>
      <c r="CG105" s="545">
        <v>5.5396241305523904E-6</v>
      </c>
      <c r="CH105" s="545">
        <v>1.5795368346493421E-6</v>
      </c>
      <c r="CI105" s="545">
        <v>3.946184802614765E-5</v>
      </c>
      <c r="CJ105" s="545">
        <v>3.6430390600337042E-6</v>
      </c>
      <c r="CK105" s="545">
        <v>1.2435927704938989E-5</v>
      </c>
      <c r="CL105" s="545">
        <v>4.1578865552868569E-5</v>
      </c>
      <c r="CM105" s="545">
        <v>5.6942268604225746E-6</v>
      </c>
      <c r="CN105" s="545">
        <v>1.7857041738950808E-6</v>
      </c>
      <c r="CO105" s="545">
        <v>4.551357013146475E-3</v>
      </c>
      <c r="CP105" s="545">
        <v>2.0749750842516466E-6</v>
      </c>
      <c r="CQ105" s="545">
        <v>9.7266179670425467E-7</v>
      </c>
      <c r="CR105" s="545">
        <v>1.1867743857441099E-6</v>
      </c>
      <c r="CS105" s="545">
        <v>9.7912718683365387E-7</v>
      </c>
      <c r="CT105" s="545">
        <v>5.3068989532278291E-7</v>
      </c>
      <c r="CU105" s="545">
        <v>1.7282382569081018E-6</v>
      </c>
      <c r="CV105" s="545">
        <v>4.2962506649203458E-6</v>
      </c>
      <c r="CW105" s="545">
        <v>7.7554935494852498E-6</v>
      </c>
      <c r="CX105" s="545">
        <v>4.3279342404253279E-7</v>
      </c>
      <c r="CY105" s="545">
        <v>3.0470988317167293E-6</v>
      </c>
      <c r="CZ105" s="545">
        <v>2.8001357280530045E-6</v>
      </c>
      <c r="DA105" s="545">
        <v>1.0000038296795393</v>
      </c>
      <c r="DB105" s="545">
        <v>6.4040305209296167E-6</v>
      </c>
      <c r="DC105" s="545">
        <v>1.2479579737092908E-6</v>
      </c>
      <c r="DD105" s="545">
        <v>3.9929373842859808E-6</v>
      </c>
      <c r="DE105" s="545">
        <v>2.5715896381058765E-6</v>
      </c>
      <c r="DF105" s="545">
        <v>4.9415409509798138E-7</v>
      </c>
      <c r="DG105" s="545">
        <v>1.2801061474989995E-5</v>
      </c>
      <c r="DH105" s="546">
        <v>1.0049059836111636</v>
      </c>
      <c r="DI105" s="236"/>
    </row>
    <row r="106" spans="2:113" x14ac:dyDescent="0.15">
      <c r="B106" s="10" t="s">
        <v>244</v>
      </c>
      <c r="C106" s="544" t="s">
        <v>982</v>
      </c>
      <c r="D106" s="545">
        <v>2.9258497912541875E-5</v>
      </c>
      <c r="E106" s="545">
        <v>2.2858306657342637E-5</v>
      </c>
      <c r="F106" s="545">
        <v>3.5305761254617999E-5</v>
      </c>
      <c r="G106" s="545">
        <v>1.9309499097723054E-5</v>
      </c>
      <c r="H106" s="545">
        <v>7.7655247506592073E-5</v>
      </c>
      <c r="I106" s="545">
        <v>8.3050849347530512E-5</v>
      </c>
      <c r="J106" s="545">
        <v>5.1328944062442865E-5</v>
      </c>
      <c r="K106" s="545">
        <v>1.6755012557101385E-4</v>
      </c>
      <c r="L106" s="545">
        <v>1.7315015085058106E-4</v>
      </c>
      <c r="M106" s="545">
        <v>3.9632569463709264E-5</v>
      </c>
      <c r="N106" s="545">
        <v>0</v>
      </c>
      <c r="O106" s="545">
        <v>1.9734295587925103E-4</v>
      </c>
      <c r="P106" s="545">
        <v>1.4400216575081E-4</v>
      </c>
      <c r="Q106" s="545">
        <v>1.3334056116222695E-4</v>
      </c>
      <c r="R106" s="545">
        <v>6.0388720548128066E-5</v>
      </c>
      <c r="S106" s="545">
        <v>9.1493690275565317E-5</v>
      </c>
      <c r="T106" s="545">
        <v>6.8810935352776176E-5</v>
      </c>
      <c r="U106" s="545">
        <v>7.445695750694036E-5</v>
      </c>
      <c r="V106" s="545">
        <v>8.9455405194614274E-5</v>
      </c>
      <c r="W106" s="545">
        <v>1.2035609786861357E-4</v>
      </c>
      <c r="X106" s="545">
        <v>0</v>
      </c>
      <c r="Y106" s="545">
        <v>5.3839632403691213E-5</v>
      </c>
      <c r="Z106" s="545">
        <v>2.1653967988648819E-5</v>
      </c>
      <c r="AA106" s="545">
        <v>1.0866897308895951E-4</v>
      </c>
      <c r="AB106" s="545">
        <v>1.4895439012939173E-4</v>
      </c>
      <c r="AC106" s="545">
        <v>4.8884003978758215E-5</v>
      </c>
      <c r="AD106" s="545">
        <v>3.696345291037436E-6</v>
      </c>
      <c r="AE106" s="545">
        <v>8.709931349884101E-5</v>
      </c>
      <c r="AF106" s="545">
        <v>9.8621676817438428E-5</v>
      </c>
      <c r="AG106" s="545">
        <v>7.2673025980776911E-5</v>
      </c>
      <c r="AH106" s="545">
        <v>1.5824686381128901E-4</v>
      </c>
      <c r="AI106" s="545">
        <v>3.6529088904958389E-5</v>
      </c>
      <c r="AJ106" s="545">
        <v>5.2802728214821371E-5</v>
      </c>
      <c r="AK106" s="545">
        <v>3.7157798576195978E-5</v>
      </c>
      <c r="AL106" s="545">
        <v>4.8576124502903149E-5</v>
      </c>
      <c r="AM106" s="545">
        <v>1.0266020474784565E-4</v>
      </c>
      <c r="AN106" s="545">
        <v>5.5165798813194273E-5</v>
      </c>
      <c r="AO106" s="545">
        <v>5.8796704481556516E-5</v>
      </c>
      <c r="AP106" s="545">
        <v>5.7997075785428558E-5</v>
      </c>
      <c r="AQ106" s="545">
        <v>5.1038140881712276E-5</v>
      </c>
      <c r="AR106" s="545">
        <v>3.8646435116840273E-5</v>
      </c>
      <c r="AS106" s="545">
        <v>6.0978607132107628E-5</v>
      </c>
      <c r="AT106" s="545">
        <v>8.2142519977230301E-5</v>
      </c>
      <c r="AU106" s="545">
        <v>9.0945759163458406E-5</v>
      </c>
      <c r="AV106" s="545">
        <v>9.258008905816183E-5</v>
      </c>
      <c r="AW106" s="545">
        <v>5.5205177738634097E-5</v>
      </c>
      <c r="AX106" s="545">
        <v>3.2885649201804711E-4</v>
      </c>
      <c r="AY106" s="545">
        <v>1.0858920814611017E-4</v>
      </c>
      <c r="AZ106" s="545">
        <v>3.9551894618532332E-5</v>
      </c>
      <c r="BA106" s="545">
        <v>6.6647577743226958E-5</v>
      </c>
      <c r="BB106" s="545">
        <v>1.8203236068325266E-5</v>
      </c>
      <c r="BC106" s="545">
        <v>4.120007891455062E-5</v>
      </c>
      <c r="BD106" s="545">
        <v>1.0639176039199287E-4</v>
      </c>
      <c r="BE106" s="545">
        <v>2.6667554157713235E-5</v>
      </c>
      <c r="BF106" s="545">
        <v>0</v>
      </c>
      <c r="BG106" s="545">
        <v>2.7691506394868356E-5</v>
      </c>
      <c r="BH106" s="545">
        <v>9.2842711828955063E-5</v>
      </c>
      <c r="BI106" s="545">
        <v>2.7712392274191755E-5</v>
      </c>
      <c r="BJ106" s="545">
        <v>7.1323412074754983E-5</v>
      </c>
      <c r="BK106" s="545">
        <v>1.7377861769866579E-4</v>
      </c>
      <c r="BL106" s="545">
        <v>2.9488053427482903E-5</v>
      </c>
      <c r="BM106" s="545">
        <v>7.8728500585589062E-5</v>
      </c>
      <c r="BN106" s="545">
        <v>7.3642263911797131E-5</v>
      </c>
      <c r="BO106" s="545">
        <v>1.5919634832212346E-4</v>
      </c>
      <c r="BP106" s="545">
        <v>9.0521601784405574E-5</v>
      </c>
      <c r="BQ106" s="545">
        <v>1.8312678728253344E-4</v>
      </c>
      <c r="BR106" s="545">
        <v>4.2290753130328958E-5</v>
      </c>
      <c r="BS106" s="545">
        <v>1.8513042131314785E-4</v>
      </c>
      <c r="BT106" s="545">
        <v>1.5710494315654316E-4</v>
      </c>
      <c r="BU106" s="545">
        <v>7.7232118193118224E-5</v>
      </c>
      <c r="BV106" s="545">
        <v>1.6373210665938676E-4</v>
      </c>
      <c r="BW106" s="545">
        <v>1.1840612194305216E-4</v>
      </c>
      <c r="BX106" s="545">
        <v>8.6318896634281886E-5</v>
      </c>
      <c r="BY106" s="545">
        <v>1.103990554308744E-5</v>
      </c>
      <c r="BZ106" s="545">
        <v>2.0137817608963872E-3</v>
      </c>
      <c r="CA106" s="545">
        <v>8.2199810142238048E-5</v>
      </c>
      <c r="CB106" s="545">
        <v>9.0736933935962386E-5</v>
      </c>
      <c r="CC106" s="545">
        <v>1.4995847563411706E-4</v>
      </c>
      <c r="CD106" s="545">
        <v>3.3051303196298028E-4</v>
      </c>
      <c r="CE106" s="545">
        <v>3.7348390859236723E-5</v>
      </c>
      <c r="CF106" s="545">
        <v>1.6339961207924479E-4</v>
      </c>
      <c r="CG106" s="545">
        <v>2.8989979115196483E-4</v>
      </c>
      <c r="CH106" s="545">
        <v>3.6294731056171693E-4</v>
      </c>
      <c r="CI106" s="545">
        <v>7.5175383140994151E-4</v>
      </c>
      <c r="CJ106" s="545">
        <v>5.2356893987582438E-4</v>
      </c>
      <c r="CK106" s="545">
        <v>8.4925750199269315E-5</v>
      </c>
      <c r="CL106" s="545">
        <v>6.7816397035226335E-4</v>
      </c>
      <c r="CM106" s="545">
        <v>9.7689183813153913E-4</v>
      </c>
      <c r="CN106" s="545">
        <v>2.4165899688285966E-4</v>
      </c>
      <c r="CO106" s="545">
        <v>2.7952290810988735E-4</v>
      </c>
      <c r="CP106" s="545">
        <v>2.2115015432897103E-4</v>
      </c>
      <c r="CQ106" s="545">
        <v>1.1526666312515177E-2</v>
      </c>
      <c r="CR106" s="545">
        <v>1.0165797590044646E-2</v>
      </c>
      <c r="CS106" s="545">
        <v>1.2587095190570002E-2</v>
      </c>
      <c r="CT106" s="545">
        <v>1.0104089382384548E-2</v>
      </c>
      <c r="CU106" s="545">
        <v>2.6972633265424521E-4</v>
      </c>
      <c r="CV106" s="545">
        <v>1.8545652520223811E-4</v>
      </c>
      <c r="CW106" s="545">
        <v>8.5133688672911305E-4</v>
      </c>
      <c r="CX106" s="545">
        <v>4.0628498699895173E-5</v>
      </c>
      <c r="CY106" s="545">
        <v>7.0165566822315728E-4</v>
      </c>
      <c r="CZ106" s="545">
        <v>1.1098483086124409E-2</v>
      </c>
      <c r="DA106" s="545">
        <v>2.0177096992321886E-3</v>
      </c>
      <c r="DB106" s="545">
        <v>1.0158594626972868</v>
      </c>
      <c r="DC106" s="545">
        <v>1.1200806026231787E-4</v>
      </c>
      <c r="DD106" s="545">
        <v>4.3722085681591004E-4</v>
      </c>
      <c r="DE106" s="545">
        <v>4.2779160043773133E-3</v>
      </c>
      <c r="DF106" s="545">
        <v>3.0751135519435698E-5</v>
      </c>
      <c r="DG106" s="545">
        <v>1.5106807973934609E-3</v>
      </c>
      <c r="DH106" s="546">
        <v>1.0950428293821131</v>
      </c>
      <c r="DI106" s="236"/>
    </row>
    <row r="107" spans="2:113" x14ac:dyDescent="0.15">
      <c r="B107" s="10" t="s">
        <v>245</v>
      </c>
      <c r="C107" s="544" t="s">
        <v>983</v>
      </c>
      <c r="D107" s="545">
        <v>2.7363749796281624E-5</v>
      </c>
      <c r="E107" s="545">
        <v>2.5024388881787872E-5</v>
      </c>
      <c r="F107" s="545">
        <v>4.615155401680855E-5</v>
      </c>
      <c r="G107" s="545">
        <v>2.6642695454045077E-5</v>
      </c>
      <c r="H107" s="545">
        <v>5.4518212090212155E-5</v>
      </c>
      <c r="I107" s="545">
        <v>9.3494554085156767E-5</v>
      </c>
      <c r="J107" s="545">
        <v>5.9314090472997937E-5</v>
      </c>
      <c r="K107" s="545">
        <v>3.9152862738086972E-5</v>
      </c>
      <c r="L107" s="545">
        <v>6.1319667893043432E-4</v>
      </c>
      <c r="M107" s="545">
        <v>1.9652831411493065E-5</v>
      </c>
      <c r="N107" s="545">
        <v>0</v>
      </c>
      <c r="O107" s="545">
        <v>5.1944654973100816E-5</v>
      </c>
      <c r="P107" s="545">
        <v>1.0034615362180075E-4</v>
      </c>
      <c r="Q107" s="545">
        <v>3.3754322980343909E-5</v>
      </c>
      <c r="R107" s="545">
        <v>1.0878999565328138E-4</v>
      </c>
      <c r="S107" s="545">
        <v>4.1575627610110049E-5</v>
      </c>
      <c r="T107" s="545">
        <v>5.2833723393783433E-5</v>
      </c>
      <c r="U107" s="545">
        <v>4.5655660669762464E-5</v>
      </c>
      <c r="V107" s="545">
        <v>1.5729496836828897E-4</v>
      </c>
      <c r="W107" s="545">
        <v>7.7431490377426285E-5</v>
      </c>
      <c r="X107" s="545">
        <v>0</v>
      </c>
      <c r="Y107" s="545">
        <v>3.1172524868559909E-5</v>
      </c>
      <c r="Z107" s="545">
        <v>2.1210163925716295E-5</v>
      </c>
      <c r="AA107" s="545">
        <v>5.0416066215044725E-5</v>
      </c>
      <c r="AB107" s="545">
        <v>6.9462912237723367E-4</v>
      </c>
      <c r="AC107" s="545">
        <v>5.8115801814522067E-5</v>
      </c>
      <c r="AD107" s="545">
        <v>3.9106194810113343E-6</v>
      </c>
      <c r="AE107" s="545">
        <v>4.7753651900605568E-5</v>
      </c>
      <c r="AF107" s="545">
        <v>1.1073302973443974E-4</v>
      </c>
      <c r="AG107" s="545">
        <v>1.5435765588676473E-4</v>
      </c>
      <c r="AH107" s="545">
        <v>4.8309450500094885E-5</v>
      </c>
      <c r="AI107" s="545">
        <v>3.3597203023561901E-5</v>
      </c>
      <c r="AJ107" s="545">
        <v>3.8399739843999672E-5</v>
      </c>
      <c r="AK107" s="545">
        <v>8.7882380891834061E-5</v>
      </c>
      <c r="AL107" s="545">
        <v>5.150407673555808E-5</v>
      </c>
      <c r="AM107" s="545">
        <v>4.6217943530935668E-5</v>
      </c>
      <c r="AN107" s="545">
        <v>2.8654557641259277E-5</v>
      </c>
      <c r="AO107" s="545">
        <v>4.2089480801392152E-5</v>
      </c>
      <c r="AP107" s="545">
        <v>7.4548190388880515E-5</v>
      </c>
      <c r="AQ107" s="545">
        <v>5.5517578060045161E-5</v>
      </c>
      <c r="AR107" s="545">
        <v>3.8170529745879083E-5</v>
      </c>
      <c r="AS107" s="545">
        <v>4.6143378074136649E-5</v>
      </c>
      <c r="AT107" s="545">
        <v>5.3005759633710689E-5</v>
      </c>
      <c r="AU107" s="545">
        <v>9.288941138729795E-5</v>
      </c>
      <c r="AV107" s="545">
        <v>8.9941202860469618E-5</v>
      </c>
      <c r="AW107" s="545">
        <v>6.4696717152372621E-5</v>
      </c>
      <c r="AX107" s="545">
        <v>1.2627200824286987E-4</v>
      </c>
      <c r="AY107" s="545">
        <v>5.0576575677657635E-5</v>
      </c>
      <c r="AZ107" s="545">
        <v>8.2712438054429228E-5</v>
      </c>
      <c r="BA107" s="545">
        <v>1.0016003490534778E-4</v>
      </c>
      <c r="BB107" s="545">
        <v>2.3159353949453547E-5</v>
      </c>
      <c r="BC107" s="545">
        <v>3.44332652359291E-5</v>
      </c>
      <c r="BD107" s="545">
        <v>3.4889179917758545E-5</v>
      </c>
      <c r="BE107" s="545">
        <v>1.0020334412680828E-4</v>
      </c>
      <c r="BF107" s="545">
        <v>0</v>
      </c>
      <c r="BG107" s="545">
        <v>9.1421324461928277E-5</v>
      </c>
      <c r="BH107" s="545">
        <v>8.5692802081073765E-5</v>
      </c>
      <c r="BI107" s="545">
        <v>8.1768531469703093E-5</v>
      </c>
      <c r="BJ107" s="545">
        <v>6.8898042305692332E-5</v>
      </c>
      <c r="BK107" s="545">
        <v>2.476378876198905E-4</v>
      </c>
      <c r="BL107" s="545">
        <v>3.2204712844064205E-5</v>
      </c>
      <c r="BM107" s="545">
        <v>8.0067351673701828E-5</v>
      </c>
      <c r="BN107" s="545">
        <v>5.2566204641136601E-5</v>
      </c>
      <c r="BO107" s="545">
        <v>6.9387400662966487E-5</v>
      </c>
      <c r="BP107" s="545">
        <v>6.2216766925902872E-5</v>
      </c>
      <c r="BQ107" s="545">
        <v>1.2279889100791876E-4</v>
      </c>
      <c r="BR107" s="545">
        <v>1.204373819393408E-4</v>
      </c>
      <c r="BS107" s="545">
        <v>1.987433818125409E-4</v>
      </c>
      <c r="BT107" s="545">
        <v>7.1140800092731326E-5</v>
      </c>
      <c r="BU107" s="545">
        <v>1.0439675499935926E-4</v>
      </c>
      <c r="BV107" s="545">
        <v>4.2847124512779977E-4</v>
      </c>
      <c r="BW107" s="545">
        <v>3.1600486355518634E-4</v>
      </c>
      <c r="BX107" s="545">
        <v>2.3433320000151693E-4</v>
      </c>
      <c r="BY107" s="545">
        <v>2.124449514834957E-5</v>
      </c>
      <c r="BZ107" s="545">
        <v>1.6731868427999498E-4</v>
      </c>
      <c r="CA107" s="545">
        <v>8.0104681729166124E-5</v>
      </c>
      <c r="CB107" s="545">
        <v>1.0464336697943052E-4</v>
      </c>
      <c r="CC107" s="545">
        <v>9.283293640400968E-5</v>
      </c>
      <c r="CD107" s="545">
        <v>3.1552781902386063E-4</v>
      </c>
      <c r="CE107" s="545">
        <v>3.2535597539879609E-5</v>
      </c>
      <c r="CF107" s="545">
        <v>7.112684462511629E-5</v>
      </c>
      <c r="CG107" s="545">
        <v>3.8531235626275472E-4</v>
      </c>
      <c r="CH107" s="545">
        <v>6.5260872878152701E-5</v>
      </c>
      <c r="CI107" s="545">
        <v>5.0823544266357333E-4</v>
      </c>
      <c r="CJ107" s="545">
        <v>2.1067220626301481E-2</v>
      </c>
      <c r="CK107" s="545">
        <v>1.5430617641347004E-4</v>
      </c>
      <c r="CL107" s="545">
        <v>6.6577685403787707E-4</v>
      </c>
      <c r="CM107" s="545">
        <v>2.4527599322143032E-2</v>
      </c>
      <c r="CN107" s="545">
        <v>1.2441417501693561E-4</v>
      </c>
      <c r="CO107" s="545">
        <v>1.6613876729242364E-4</v>
      </c>
      <c r="CP107" s="545">
        <v>3.3127235118976859E-4</v>
      </c>
      <c r="CQ107" s="545">
        <v>7.0524450639645558E-5</v>
      </c>
      <c r="CR107" s="545">
        <v>1.7087821387186904E-4</v>
      </c>
      <c r="CS107" s="545">
        <v>1.2354381482312943E-4</v>
      </c>
      <c r="CT107" s="545">
        <v>6.1039657270926185E-5</v>
      </c>
      <c r="CU107" s="545">
        <v>4.8583006103713235E-4</v>
      </c>
      <c r="CV107" s="545">
        <v>2.3556887386277177E-4</v>
      </c>
      <c r="CW107" s="545">
        <v>1.7381219559188081E-2</v>
      </c>
      <c r="CX107" s="545">
        <v>3.760529456921695E-5</v>
      </c>
      <c r="CY107" s="545">
        <v>2.1043943142929158E-4</v>
      </c>
      <c r="CZ107" s="545">
        <v>1.6465185004114684E-3</v>
      </c>
      <c r="DA107" s="545">
        <v>3.735766456141087E-4</v>
      </c>
      <c r="DB107" s="545">
        <v>3.7219517089575731E-4</v>
      </c>
      <c r="DC107" s="545">
        <v>1.0071001514920044</v>
      </c>
      <c r="DD107" s="545">
        <v>1.0312634975281392E-4</v>
      </c>
      <c r="DE107" s="545">
        <v>9.1745070993728907E-4</v>
      </c>
      <c r="DF107" s="545">
        <v>3.121405891921156E-5</v>
      </c>
      <c r="DG107" s="545">
        <v>5.0190925086730624E-4</v>
      </c>
      <c r="DH107" s="546">
        <v>1.0854622611003568</v>
      </c>
      <c r="DI107" s="236"/>
    </row>
    <row r="108" spans="2:113" x14ac:dyDescent="0.15">
      <c r="B108" s="358" t="s">
        <v>246</v>
      </c>
      <c r="C108" s="547" t="s">
        <v>826</v>
      </c>
      <c r="D108" s="548">
        <v>2.1350729512896893E-5</v>
      </c>
      <c r="E108" s="548">
        <v>2.8653054950989604E-3</v>
      </c>
      <c r="F108" s="548">
        <v>6.4007761459410119E-5</v>
      </c>
      <c r="G108" s="548">
        <v>1.4639793672968748E-6</v>
      </c>
      <c r="H108" s="548">
        <v>5.8492679691134129E-6</v>
      </c>
      <c r="I108" s="548">
        <v>1.001012868958985E-7</v>
      </c>
      <c r="J108" s="548">
        <v>9.7346699721049751E-8</v>
      </c>
      <c r="K108" s="548">
        <v>6.7692010491636706E-4</v>
      </c>
      <c r="L108" s="548">
        <v>1.1842342897251884E-5</v>
      </c>
      <c r="M108" s="548">
        <v>3.3618500895330248E-5</v>
      </c>
      <c r="N108" s="548">
        <v>0</v>
      </c>
      <c r="O108" s="548">
        <v>1.5324428796727823E-6</v>
      </c>
      <c r="P108" s="548">
        <v>1.7878097422735561E-6</v>
      </c>
      <c r="Q108" s="548">
        <v>3.840775578552873E-7</v>
      </c>
      <c r="R108" s="548">
        <v>1.3420517293063782E-7</v>
      </c>
      <c r="S108" s="548">
        <v>6.0280956209962085E-7</v>
      </c>
      <c r="T108" s="548">
        <v>1.1792816695199144E-7</v>
      </c>
      <c r="U108" s="548">
        <v>5.2774668232905937E-8</v>
      </c>
      <c r="V108" s="548">
        <v>1.2412851775257455E-6</v>
      </c>
      <c r="W108" s="548">
        <v>1.4018562830113984E-7</v>
      </c>
      <c r="X108" s="548">
        <v>0</v>
      </c>
      <c r="Y108" s="548">
        <v>7.9536538032670106E-7</v>
      </c>
      <c r="Z108" s="548">
        <v>1.4987277635320738E-7</v>
      </c>
      <c r="AA108" s="548">
        <v>8.0966138289553431E-8</v>
      </c>
      <c r="AB108" s="548">
        <v>2.2378056923955367E-6</v>
      </c>
      <c r="AC108" s="548">
        <v>1.4681392692853497E-6</v>
      </c>
      <c r="AD108" s="548">
        <v>3.4138669593373936E-9</v>
      </c>
      <c r="AE108" s="548">
        <v>6.6323745778888108E-8</v>
      </c>
      <c r="AF108" s="548">
        <v>8.8881476970135389E-8</v>
      </c>
      <c r="AG108" s="548">
        <v>9.6236476850283474E-7</v>
      </c>
      <c r="AH108" s="548">
        <v>1.8398474909046706E-4</v>
      </c>
      <c r="AI108" s="548">
        <v>4.8830001767833452E-8</v>
      </c>
      <c r="AJ108" s="548">
        <v>9.3810494989328973E-8</v>
      </c>
      <c r="AK108" s="548">
        <v>3.5407464000761582E-7</v>
      </c>
      <c r="AL108" s="548">
        <v>2.5117755626394174E-7</v>
      </c>
      <c r="AM108" s="548">
        <v>9.0874564256749971E-8</v>
      </c>
      <c r="AN108" s="548">
        <v>2.962955518967508E-8</v>
      </c>
      <c r="AO108" s="548">
        <v>1.9812315961470264E-7</v>
      </c>
      <c r="AP108" s="548">
        <v>3.0854952748285812E-8</v>
      </c>
      <c r="AQ108" s="548">
        <v>6.0573344838740931E-8</v>
      </c>
      <c r="AR108" s="548">
        <v>3.6485521655416813E-8</v>
      </c>
      <c r="AS108" s="548">
        <v>2.1140763702673643E-7</v>
      </c>
      <c r="AT108" s="548">
        <v>9.5524525046133703E-8</v>
      </c>
      <c r="AU108" s="548">
        <v>2.2162703768364464E-7</v>
      </c>
      <c r="AV108" s="548">
        <v>2.1163062551643404E-7</v>
      </c>
      <c r="AW108" s="548">
        <v>9.7642275725805036E-8</v>
      </c>
      <c r="AX108" s="548">
        <v>4.0545353310557326E-7</v>
      </c>
      <c r="AY108" s="548">
        <v>3.5258219519556616E-7</v>
      </c>
      <c r="AZ108" s="548">
        <v>2.9070620887250047E-7</v>
      </c>
      <c r="BA108" s="548">
        <v>3.446027037691027E-7</v>
      </c>
      <c r="BB108" s="548">
        <v>7.9525054556030678E-8</v>
      </c>
      <c r="BC108" s="548">
        <v>2.2813158337645756E-7</v>
      </c>
      <c r="BD108" s="548">
        <v>6.9724192583933573E-8</v>
      </c>
      <c r="BE108" s="548">
        <v>1.1421940052988239E-7</v>
      </c>
      <c r="BF108" s="548">
        <v>0</v>
      </c>
      <c r="BG108" s="548">
        <v>9.3425672591373344E-8</v>
      </c>
      <c r="BH108" s="548">
        <v>8.3687223515461439E-8</v>
      </c>
      <c r="BI108" s="548">
        <v>1.1776008762902009E-7</v>
      </c>
      <c r="BJ108" s="548">
        <v>5.577541976324763E-8</v>
      </c>
      <c r="BK108" s="548">
        <v>4.1634180406602538E-7</v>
      </c>
      <c r="BL108" s="548">
        <v>3.7237081802858188E-8</v>
      </c>
      <c r="BM108" s="548">
        <v>1.1065469826433131E-7</v>
      </c>
      <c r="BN108" s="548">
        <v>5.9186190400476693E-8</v>
      </c>
      <c r="BO108" s="548">
        <v>1.09768388309012E-7</v>
      </c>
      <c r="BP108" s="548">
        <v>1.1616032789867211E-7</v>
      </c>
      <c r="BQ108" s="548">
        <v>3.0011032108841574E-7</v>
      </c>
      <c r="BR108" s="548">
        <v>1.3396555831067954E-7</v>
      </c>
      <c r="BS108" s="548">
        <v>1.0663066018591572E-7</v>
      </c>
      <c r="BT108" s="548">
        <v>1.2047153162290558E-7</v>
      </c>
      <c r="BU108" s="548">
        <v>7.336694596421307E-8</v>
      </c>
      <c r="BV108" s="548">
        <v>1.26047130984509E-7</v>
      </c>
      <c r="BW108" s="548">
        <v>5.2579808225830091E-8</v>
      </c>
      <c r="BX108" s="548">
        <v>3.8243118037298128E-8</v>
      </c>
      <c r="BY108" s="548">
        <v>7.681922135382509E-9</v>
      </c>
      <c r="BZ108" s="548">
        <v>1.3263470180964908E-6</v>
      </c>
      <c r="CA108" s="548">
        <v>9.305836171503861E-8</v>
      </c>
      <c r="CB108" s="548">
        <v>2.9900783327283355E-7</v>
      </c>
      <c r="CC108" s="548">
        <v>1.5492824629226603E-7</v>
      </c>
      <c r="CD108" s="548">
        <v>8.1776441902815371E-7</v>
      </c>
      <c r="CE108" s="548">
        <v>6.1146319624278862E-8</v>
      </c>
      <c r="CF108" s="548">
        <v>1.1747293493512098E-7</v>
      </c>
      <c r="CG108" s="548">
        <v>1.4816916429024724E-6</v>
      </c>
      <c r="CH108" s="548">
        <v>9.246373419881486E-8</v>
      </c>
      <c r="CI108" s="548">
        <v>1.7959856695236458E-6</v>
      </c>
      <c r="CJ108" s="548">
        <v>1.1725005248553578E-6</v>
      </c>
      <c r="CK108" s="548">
        <v>5.6841865663287745E-7</v>
      </c>
      <c r="CL108" s="548">
        <v>1.8944053362584252E-6</v>
      </c>
      <c r="CM108" s="548">
        <v>1.4608778614487391E-6</v>
      </c>
      <c r="CN108" s="548">
        <v>1.3219739567780763E-7</v>
      </c>
      <c r="CO108" s="548">
        <v>2.0319632228332291E-4</v>
      </c>
      <c r="CP108" s="548">
        <v>2.5658083590581535E-6</v>
      </c>
      <c r="CQ108" s="548">
        <v>6.502007168574615E-7</v>
      </c>
      <c r="CR108" s="548">
        <v>7.4606485866405715E-8</v>
      </c>
      <c r="CS108" s="548">
        <v>2.0610333710606771E-6</v>
      </c>
      <c r="CT108" s="548">
        <v>4.110401636760883E-6</v>
      </c>
      <c r="CU108" s="548">
        <v>5.9522890897791507E-7</v>
      </c>
      <c r="CV108" s="548">
        <v>2.1806819181471332E-7</v>
      </c>
      <c r="CW108" s="548">
        <v>1.1841293646620888E-6</v>
      </c>
      <c r="CX108" s="548">
        <v>2.6599561952097851E-8</v>
      </c>
      <c r="CY108" s="548">
        <v>1.5561045111382375E-7</v>
      </c>
      <c r="CZ108" s="548">
        <v>1.5595775047347457E-5</v>
      </c>
      <c r="DA108" s="548">
        <v>3.315063666757461E-5</v>
      </c>
      <c r="DB108" s="548">
        <v>3.2143335898554083E-7</v>
      </c>
      <c r="DC108" s="548">
        <v>4.7899307219820449E-5</v>
      </c>
      <c r="DD108" s="548">
        <v>1.000000318538032</v>
      </c>
      <c r="DE108" s="548">
        <v>1.6934408007102015E-6</v>
      </c>
      <c r="DF108" s="548">
        <v>6.9774346740407908E-8</v>
      </c>
      <c r="DG108" s="548">
        <v>6.2902654689010656E-7</v>
      </c>
      <c r="DH108" s="549">
        <v>1.0042084475428255</v>
      </c>
      <c r="DI108" s="236"/>
    </row>
    <row r="109" spans="2:113" x14ac:dyDescent="0.15">
      <c r="B109" s="10" t="s">
        <v>247</v>
      </c>
      <c r="C109" s="544" t="s">
        <v>984</v>
      </c>
      <c r="D109" s="545">
        <v>1.6719113398223819E-4</v>
      </c>
      <c r="E109" s="545">
        <v>2.1440710950998892E-4</v>
      </c>
      <c r="F109" s="545">
        <v>2.3738609008967532E-3</v>
      </c>
      <c r="G109" s="545">
        <v>1.9208305921952781E-4</v>
      </c>
      <c r="H109" s="545">
        <v>1.0899415506848617E-3</v>
      </c>
      <c r="I109" s="545">
        <v>2.309903958386728E-4</v>
      </c>
      <c r="J109" s="545">
        <v>2.9035869541379025E-4</v>
      </c>
      <c r="K109" s="545">
        <v>2.9596981757623727E-4</v>
      </c>
      <c r="L109" s="545">
        <v>1.9425182339662293E-4</v>
      </c>
      <c r="M109" s="545">
        <v>1.328531953474066E-4</v>
      </c>
      <c r="N109" s="545">
        <v>0</v>
      </c>
      <c r="O109" s="545">
        <v>1.6656701748635864E-4</v>
      </c>
      <c r="P109" s="545">
        <v>2.1100188158988244E-4</v>
      </c>
      <c r="Q109" s="545">
        <v>1.7989337254127014E-4</v>
      </c>
      <c r="R109" s="545">
        <v>1.9833843524374561E-4</v>
      </c>
      <c r="S109" s="545">
        <v>1.2570882119168828E-4</v>
      </c>
      <c r="T109" s="545">
        <v>9.7113869754107077E-5</v>
      </c>
      <c r="U109" s="545">
        <v>1.5941561172555876E-4</v>
      </c>
      <c r="V109" s="545">
        <v>5.0361221773294362E-4</v>
      </c>
      <c r="W109" s="545">
        <v>4.0095533961395668E-4</v>
      </c>
      <c r="X109" s="545">
        <v>0</v>
      </c>
      <c r="Y109" s="545">
        <v>1.2211977422916219E-4</v>
      </c>
      <c r="Z109" s="545">
        <v>9.3490568265637252E-5</v>
      </c>
      <c r="AA109" s="545">
        <v>2.3183104422849977E-4</v>
      </c>
      <c r="AB109" s="545">
        <v>2.151514112722398E-4</v>
      </c>
      <c r="AC109" s="545">
        <v>4.5912337487629583E-4</v>
      </c>
      <c r="AD109" s="545">
        <v>9.3513743173296354E-6</v>
      </c>
      <c r="AE109" s="545">
        <v>1.8635987319480033E-4</v>
      </c>
      <c r="AF109" s="545">
        <v>1.2845129525119065E-4</v>
      </c>
      <c r="AG109" s="545">
        <v>2.0405244844542495E-4</v>
      </c>
      <c r="AH109" s="545">
        <v>1.8290230167138227E-4</v>
      </c>
      <c r="AI109" s="545">
        <v>2.0855233059045706E-4</v>
      </c>
      <c r="AJ109" s="545">
        <v>2.0331037989676268E-4</v>
      </c>
      <c r="AK109" s="545">
        <v>1.6227961355193618E-4</v>
      </c>
      <c r="AL109" s="545">
        <v>2.506093934530998E-4</v>
      </c>
      <c r="AM109" s="545">
        <v>1.8753677491357469E-4</v>
      </c>
      <c r="AN109" s="545">
        <v>1.0673780747383688E-4</v>
      </c>
      <c r="AO109" s="545">
        <v>1.7505823312891436E-4</v>
      </c>
      <c r="AP109" s="545">
        <v>9.5854209048602248E-5</v>
      </c>
      <c r="AQ109" s="545">
        <v>1.3170257557756383E-4</v>
      </c>
      <c r="AR109" s="545">
        <v>1.1474809084197749E-4</v>
      </c>
      <c r="AS109" s="545">
        <v>1.165503040504506E-4</v>
      </c>
      <c r="AT109" s="545">
        <v>1.3368744410719349E-4</v>
      </c>
      <c r="AU109" s="545">
        <v>2.6691060029791801E-4</v>
      </c>
      <c r="AV109" s="545">
        <v>6.3353350406799452E-4</v>
      </c>
      <c r="AW109" s="545">
        <v>1.2264601909270649E-4</v>
      </c>
      <c r="AX109" s="545">
        <v>2.4367184867668732E-4</v>
      </c>
      <c r="AY109" s="545">
        <v>2.6366245139267531E-4</v>
      </c>
      <c r="AZ109" s="545">
        <v>1.7624124644084933E-4</v>
      </c>
      <c r="BA109" s="545">
        <v>1.5317881678056982E-4</v>
      </c>
      <c r="BB109" s="545">
        <v>4.6307658733568827E-5</v>
      </c>
      <c r="BC109" s="545">
        <v>3.2630381414291743E-4</v>
      </c>
      <c r="BD109" s="545">
        <v>1.5810302943162691E-4</v>
      </c>
      <c r="BE109" s="545">
        <v>5.8950498186574279E-5</v>
      </c>
      <c r="BF109" s="545">
        <v>0</v>
      </c>
      <c r="BG109" s="545">
        <v>5.1292095932925892E-5</v>
      </c>
      <c r="BH109" s="545">
        <v>1.1419655384509515E-4</v>
      </c>
      <c r="BI109" s="545">
        <v>6.3289607599611707E-5</v>
      </c>
      <c r="BJ109" s="545">
        <v>1.2105806286479973E-4</v>
      </c>
      <c r="BK109" s="545">
        <v>4.1513728366265705E-4</v>
      </c>
      <c r="BL109" s="545">
        <v>1.668823783706335E-4</v>
      </c>
      <c r="BM109" s="545">
        <v>3.5337004458340542E-4</v>
      </c>
      <c r="BN109" s="545">
        <v>2.39305780915735E-4</v>
      </c>
      <c r="BO109" s="545">
        <v>5.9213714057298138E-4</v>
      </c>
      <c r="BP109" s="545">
        <v>5.8388970314272013E-4</v>
      </c>
      <c r="BQ109" s="545">
        <v>3.5887715404657651E-4</v>
      </c>
      <c r="BR109" s="545">
        <v>1.4139533802785608E-4</v>
      </c>
      <c r="BS109" s="545">
        <v>7.2564662119977319E-4</v>
      </c>
      <c r="BT109" s="545">
        <v>1.4952168199044294E-4</v>
      </c>
      <c r="BU109" s="545">
        <v>3.9398158154780059E-4</v>
      </c>
      <c r="BV109" s="545">
        <v>3.7881027574838944E-4</v>
      </c>
      <c r="BW109" s="545">
        <v>1.4975077484330464E-3</v>
      </c>
      <c r="BX109" s="545">
        <v>1.0040011299861115E-3</v>
      </c>
      <c r="BY109" s="545">
        <v>4.3854624177412118E-4</v>
      </c>
      <c r="BZ109" s="545">
        <v>4.6507301064662598E-4</v>
      </c>
      <c r="CA109" s="545">
        <v>4.9413162294047143E-4</v>
      </c>
      <c r="CB109" s="545">
        <v>4.9246471680649423E-4</v>
      </c>
      <c r="CC109" s="545">
        <v>5.0171241323883505E-4</v>
      </c>
      <c r="CD109" s="545">
        <v>1.4153483821260635E-3</v>
      </c>
      <c r="CE109" s="545">
        <v>9.5404879519005948E-5</v>
      </c>
      <c r="CF109" s="545">
        <v>3.9408037829041749E-4</v>
      </c>
      <c r="CG109" s="545">
        <v>2.4171631771414083E-3</v>
      </c>
      <c r="CH109" s="545">
        <v>4.0352752890826033E-4</v>
      </c>
      <c r="CI109" s="545">
        <v>6.8938823679993381E-4</v>
      </c>
      <c r="CJ109" s="545">
        <v>9.7330946699477716E-4</v>
      </c>
      <c r="CK109" s="545">
        <v>5.7811354729519994E-4</v>
      </c>
      <c r="CL109" s="545">
        <v>4.0782220262760378E-4</v>
      </c>
      <c r="CM109" s="545">
        <v>3.4197150579267626E-3</v>
      </c>
      <c r="CN109" s="545">
        <v>5.2181548986416704E-4</v>
      </c>
      <c r="CO109" s="545">
        <v>2.1129954561668312E-3</v>
      </c>
      <c r="CP109" s="545">
        <v>4.3278200959673118E-3</v>
      </c>
      <c r="CQ109" s="545">
        <v>3.5087553238173928E-4</v>
      </c>
      <c r="CR109" s="545">
        <v>4.5969093255631625E-4</v>
      </c>
      <c r="CS109" s="545">
        <v>2.7257607600374926E-4</v>
      </c>
      <c r="CT109" s="545">
        <v>3.1508797441664538E-4</v>
      </c>
      <c r="CU109" s="545">
        <v>3.6768542141026581E-3</v>
      </c>
      <c r="CV109" s="545">
        <v>9.1454455863174198E-4</v>
      </c>
      <c r="CW109" s="545">
        <v>1.7587843543883268E-3</v>
      </c>
      <c r="CX109" s="545">
        <v>3.0699649301399229E-4</v>
      </c>
      <c r="CY109" s="545">
        <v>8.6364893164315808E-4</v>
      </c>
      <c r="CZ109" s="545">
        <v>1.8823436586384969E-3</v>
      </c>
      <c r="DA109" s="545">
        <v>5.9288200785887889E-4</v>
      </c>
      <c r="DB109" s="545">
        <v>1.6382655625484823E-3</v>
      </c>
      <c r="DC109" s="545">
        <v>2.0958813358499394E-3</v>
      </c>
      <c r="DD109" s="545">
        <v>1.4087702293024351E-3</v>
      </c>
      <c r="DE109" s="545">
        <v>1.004239952137759</v>
      </c>
      <c r="DF109" s="545">
        <v>1.0768369034319578E-4</v>
      </c>
      <c r="DG109" s="545">
        <v>1.5083012746910506E-3</v>
      </c>
      <c r="DH109" s="546">
        <v>1.0632853554100106</v>
      </c>
      <c r="DI109" s="236"/>
    </row>
    <row r="110" spans="2:113" x14ac:dyDescent="0.15">
      <c r="B110" s="10" t="s">
        <v>248</v>
      </c>
      <c r="C110" s="544" t="s">
        <v>985</v>
      </c>
      <c r="D110" s="545">
        <v>5.4518147552650212E-4</v>
      </c>
      <c r="E110" s="545">
        <v>7.0852575770244397E-4</v>
      </c>
      <c r="F110" s="545">
        <v>1.1943002672521841E-3</v>
      </c>
      <c r="G110" s="545">
        <v>6.1133766556885306E-3</v>
      </c>
      <c r="H110" s="545">
        <v>1.3101338318051831E-3</v>
      </c>
      <c r="I110" s="545">
        <v>1.2487132612477487E-3</v>
      </c>
      <c r="J110" s="545">
        <v>1.8596683721222658E-3</v>
      </c>
      <c r="K110" s="545">
        <v>1.4048805971387205E-3</v>
      </c>
      <c r="L110" s="545">
        <v>8.1133517211983146E-4</v>
      </c>
      <c r="M110" s="545">
        <v>3.9881167074155659E-4</v>
      </c>
      <c r="N110" s="545">
        <v>0</v>
      </c>
      <c r="O110" s="545">
        <v>1.2091065710039628E-3</v>
      </c>
      <c r="P110" s="545">
        <v>1.8797946208390605E-3</v>
      </c>
      <c r="Q110" s="545">
        <v>1.9327410684727437E-3</v>
      </c>
      <c r="R110" s="545">
        <v>1.5293253777377235E-3</v>
      </c>
      <c r="S110" s="545">
        <v>1.2615646459791447E-3</v>
      </c>
      <c r="T110" s="545">
        <v>1.0376683348884922E-3</v>
      </c>
      <c r="U110" s="545">
        <v>1.2617691807648558E-3</v>
      </c>
      <c r="V110" s="545">
        <v>1.4216989270149185E-3</v>
      </c>
      <c r="W110" s="545">
        <v>1.0189498078770757E-3</v>
      </c>
      <c r="X110" s="545">
        <v>0</v>
      </c>
      <c r="Y110" s="545">
        <v>6.1264048922674843E-4</v>
      </c>
      <c r="Z110" s="545">
        <v>4.3570349697652407E-4</v>
      </c>
      <c r="AA110" s="545">
        <v>9.466880077572046E-4</v>
      </c>
      <c r="AB110" s="545">
        <v>6.030441050116147E-4</v>
      </c>
      <c r="AC110" s="545">
        <v>1.292647580565816E-3</v>
      </c>
      <c r="AD110" s="545">
        <v>4.8155250734615723E-5</v>
      </c>
      <c r="AE110" s="545">
        <v>7.2131805358782155E-4</v>
      </c>
      <c r="AF110" s="545">
        <v>4.1275338993096216E-4</v>
      </c>
      <c r="AG110" s="545">
        <v>6.1071003061466411E-4</v>
      </c>
      <c r="AH110" s="545">
        <v>1.4820654138579048E-3</v>
      </c>
      <c r="AI110" s="545">
        <v>2.6864412761534429E-3</v>
      </c>
      <c r="AJ110" s="545">
        <v>1.208054145538398E-3</v>
      </c>
      <c r="AK110" s="545">
        <v>1.6690581420588256E-3</v>
      </c>
      <c r="AL110" s="545">
        <v>1.1433018346814192E-3</v>
      </c>
      <c r="AM110" s="545">
        <v>5.1523965600503764E-4</v>
      </c>
      <c r="AN110" s="545">
        <v>3.3506899220246136E-4</v>
      </c>
      <c r="AO110" s="545">
        <v>5.3033264056745455E-4</v>
      </c>
      <c r="AP110" s="545">
        <v>1.1468610125842358E-3</v>
      </c>
      <c r="AQ110" s="545">
        <v>4.342209352252375E-4</v>
      </c>
      <c r="AR110" s="545">
        <v>7.5495179969156266E-4</v>
      </c>
      <c r="AS110" s="545">
        <v>1.1438143526060784E-3</v>
      </c>
      <c r="AT110" s="545">
        <v>7.1007735950336136E-4</v>
      </c>
      <c r="AU110" s="545">
        <v>9.0783696077594272E-4</v>
      </c>
      <c r="AV110" s="545">
        <v>1.7099062292312462E-3</v>
      </c>
      <c r="AW110" s="545">
        <v>1.7554400139738477E-3</v>
      </c>
      <c r="AX110" s="545">
        <v>1.009494300651293E-3</v>
      </c>
      <c r="AY110" s="545">
        <v>2.1789936315357817E-3</v>
      </c>
      <c r="AZ110" s="545">
        <v>1.3618924177420102E-3</v>
      </c>
      <c r="BA110" s="545">
        <v>7.6779257167314437E-4</v>
      </c>
      <c r="BB110" s="545">
        <v>8.5418727039966247E-4</v>
      </c>
      <c r="BC110" s="545">
        <v>7.8752833872386744E-4</v>
      </c>
      <c r="BD110" s="545">
        <v>3.5589166015960108E-4</v>
      </c>
      <c r="BE110" s="545">
        <v>1.4277588380846619E-3</v>
      </c>
      <c r="BF110" s="545">
        <v>0</v>
      </c>
      <c r="BG110" s="545">
        <v>1.9206936623304344E-4</v>
      </c>
      <c r="BH110" s="545">
        <v>5.5042207470411243E-4</v>
      </c>
      <c r="BI110" s="545">
        <v>9.8300263479164781E-4</v>
      </c>
      <c r="BJ110" s="545">
        <v>1.1667399858803485E-3</v>
      </c>
      <c r="BK110" s="545">
        <v>3.0331308843657072E-3</v>
      </c>
      <c r="BL110" s="545">
        <v>8.7342999854713246E-4</v>
      </c>
      <c r="BM110" s="545">
        <v>1.2950813799356164E-3</v>
      </c>
      <c r="BN110" s="545">
        <v>4.6791248971826753E-4</v>
      </c>
      <c r="BO110" s="545">
        <v>2.9446893291707821E-3</v>
      </c>
      <c r="BP110" s="545">
        <v>7.1697760529751853E-4</v>
      </c>
      <c r="BQ110" s="545">
        <v>7.6014715866012884E-4</v>
      </c>
      <c r="BR110" s="545">
        <v>4.2994009765525099E-4</v>
      </c>
      <c r="BS110" s="545">
        <v>1.901503641122504E-3</v>
      </c>
      <c r="BT110" s="545">
        <v>3.5434339888842136E-3</v>
      </c>
      <c r="BU110" s="545">
        <v>2.5297634431010749E-3</v>
      </c>
      <c r="BV110" s="545">
        <v>3.8816047400960733E-3</v>
      </c>
      <c r="BW110" s="545">
        <v>1.6992317116355535E-3</v>
      </c>
      <c r="BX110" s="545">
        <v>9.2478207468867351E-4</v>
      </c>
      <c r="BY110" s="545">
        <v>1.8445795267498712E-4</v>
      </c>
      <c r="BZ110" s="545">
        <v>5.2286020210360077E-3</v>
      </c>
      <c r="CA110" s="545">
        <v>2.2961272619796838E-3</v>
      </c>
      <c r="CB110" s="545">
        <v>2.9520801126267167E-3</v>
      </c>
      <c r="CC110" s="545">
        <v>3.3152856147736554E-3</v>
      </c>
      <c r="CD110" s="545">
        <v>6.9554152028295521E-3</v>
      </c>
      <c r="CE110" s="545">
        <v>1.8139504452017619E-3</v>
      </c>
      <c r="CF110" s="545">
        <v>3.8565211620877325E-3</v>
      </c>
      <c r="CG110" s="545">
        <v>1.0532734134082011E-2</v>
      </c>
      <c r="CH110" s="545">
        <v>4.0170902639946509E-3</v>
      </c>
      <c r="CI110" s="545">
        <v>4.1805489073901917E-3</v>
      </c>
      <c r="CJ110" s="545">
        <v>2.8770221524570022E-3</v>
      </c>
      <c r="CK110" s="545">
        <v>9.532150051615089E-4</v>
      </c>
      <c r="CL110" s="545">
        <v>2.7343618822140551E-3</v>
      </c>
      <c r="CM110" s="545">
        <v>2.927981949499248E-3</v>
      </c>
      <c r="CN110" s="545">
        <v>3.3830913562413905E-3</v>
      </c>
      <c r="CO110" s="545">
        <v>2.0709655304653441E-3</v>
      </c>
      <c r="CP110" s="545">
        <v>8.4841850383426311E-3</v>
      </c>
      <c r="CQ110" s="545">
        <v>1.8072503051802743E-3</v>
      </c>
      <c r="CR110" s="545">
        <v>6.2591778451051589E-3</v>
      </c>
      <c r="CS110" s="545">
        <v>5.8041185910394436E-3</v>
      </c>
      <c r="CT110" s="545">
        <v>5.6392979373005546E-3</v>
      </c>
      <c r="CU110" s="545">
        <v>6.2016627458242254E-3</v>
      </c>
      <c r="CV110" s="545">
        <v>2.0643704284980182E-3</v>
      </c>
      <c r="CW110" s="545">
        <v>2.9213740221327132E-3</v>
      </c>
      <c r="CX110" s="545">
        <v>1.1419604944376636E-3</v>
      </c>
      <c r="CY110" s="545">
        <v>1.6030327801718177E-3</v>
      </c>
      <c r="CZ110" s="545">
        <v>3.6037452727464506E-3</v>
      </c>
      <c r="DA110" s="545">
        <v>1.2992896364203053E-3</v>
      </c>
      <c r="DB110" s="545">
        <v>4.7299814000667691E-3</v>
      </c>
      <c r="DC110" s="545">
        <v>2.6820167757001597E-3</v>
      </c>
      <c r="DD110" s="545">
        <v>3.458503125013591E-3</v>
      </c>
      <c r="DE110" s="545">
        <v>2.9360064877907094E-3</v>
      </c>
      <c r="DF110" s="545">
        <v>1.0007081554596928</v>
      </c>
      <c r="DG110" s="545">
        <v>8.3928311712882814E-4</v>
      </c>
      <c r="DH110" s="546">
        <v>1.2110641408157508</v>
      </c>
      <c r="DI110" s="236"/>
    </row>
    <row r="111" spans="2:113" x14ac:dyDescent="0.15">
      <c r="B111" s="10" t="s">
        <v>249</v>
      </c>
      <c r="C111" s="544" t="s">
        <v>986</v>
      </c>
      <c r="D111" s="548">
        <v>7.2278104665431534E-3</v>
      </c>
      <c r="E111" s="548">
        <v>1.264916443767603E-3</v>
      </c>
      <c r="F111" s="548">
        <v>1.1260067203419154E-3</v>
      </c>
      <c r="G111" s="548">
        <v>1.0442902429888829E-3</v>
      </c>
      <c r="H111" s="548">
        <v>8.1089422732010981E-3</v>
      </c>
      <c r="I111" s="548">
        <v>9.9826113290321112E-3</v>
      </c>
      <c r="J111" s="548">
        <v>2.6243414306615104E-3</v>
      </c>
      <c r="K111" s="548">
        <v>9.7687526718078909E-3</v>
      </c>
      <c r="L111" s="548">
        <v>4.9778237546142202E-3</v>
      </c>
      <c r="M111" s="548">
        <v>3.0686857781660457E-3</v>
      </c>
      <c r="N111" s="548">
        <v>0</v>
      </c>
      <c r="O111" s="548">
        <v>3.2555623270592192E-3</v>
      </c>
      <c r="P111" s="548">
        <v>3.611736852971721E-3</v>
      </c>
      <c r="Q111" s="548">
        <v>9.7433186592984326E-3</v>
      </c>
      <c r="R111" s="548">
        <v>2.4003293763536671E-3</v>
      </c>
      <c r="S111" s="548">
        <v>1.8960259121515279E-3</v>
      </c>
      <c r="T111" s="548">
        <v>1.9054874670161052E-3</v>
      </c>
      <c r="U111" s="548">
        <v>1.8633878039194796E-3</v>
      </c>
      <c r="V111" s="548">
        <v>1.1614529617530306E-3</v>
      </c>
      <c r="W111" s="548">
        <v>1.7965770205182314E-3</v>
      </c>
      <c r="X111" s="548">
        <v>0</v>
      </c>
      <c r="Y111" s="548">
        <v>8.5449568664068608E-4</v>
      </c>
      <c r="Z111" s="548">
        <v>1.2588805027521192E-3</v>
      </c>
      <c r="AA111" s="548">
        <v>1.0008871727198826E-2</v>
      </c>
      <c r="AB111" s="548">
        <v>1.1358569325560528E-3</v>
      </c>
      <c r="AC111" s="548">
        <v>1.7700703012160425E-3</v>
      </c>
      <c r="AD111" s="548">
        <v>2.6050524438948815E-4</v>
      </c>
      <c r="AE111" s="548">
        <v>1.7573008509723723E-2</v>
      </c>
      <c r="AF111" s="548">
        <v>1.8761164183314786E-3</v>
      </c>
      <c r="AG111" s="548">
        <v>5.061459734340276E-3</v>
      </c>
      <c r="AH111" s="548">
        <v>4.6796828482958061E-3</v>
      </c>
      <c r="AI111" s="548">
        <v>2.6857114342605068E-3</v>
      </c>
      <c r="AJ111" s="548">
        <v>6.9450632344661744E-3</v>
      </c>
      <c r="AK111" s="548">
        <v>1.3806987389596455E-3</v>
      </c>
      <c r="AL111" s="548">
        <v>3.8506375102746442E-3</v>
      </c>
      <c r="AM111" s="548">
        <v>3.8406434795853778E-3</v>
      </c>
      <c r="AN111" s="548">
        <v>8.7868745627491685E-3</v>
      </c>
      <c r="AO111" s="548">
        <v>1.2249477653363722E-2</v>
      </c>
      <c r="AP111" s="548">
        <v>1.5795654364051878E-2</v>
      </c>
      <c r="AQ111" s="548">
        <v>3.5245244694523947E-3</v>
      </c>
      <c r="AR111" s="548">
        <v>3.9090734059815703E-3</v>
      </c>
      <c r="AS111" s="548">
        <v>3.1445658382793619E-3</v>
      </c>
      <c r="AT111" s="548">
        <v>6.0200574449709391E-3</v>
      </c>
      <c r="AU111" s="548">
        <v>7.0407501096643281E-3</v>
      </c>
      <c r="AV111" s="548">
        <v>7.2006673539186531E-3</v>
      </c>
      <c r="AW111" s="548">
        <v>1.7903556595684135E-3</v>
      </c>
      <c r="AX111" s="548">
        <v>1.1334941493720092E-3</v>
      </c>
      <c r="AY111" s="548">
        <v>8.5400289647548952E-4</v>
      </c>
      <c r="AZ111" s="548">
        <v>2.3991149930658057E-3</v>
      </c>
      <c r="BA111" s="548">
        <v>7.0457923285784237E-4</v>
      </c>
      <c r="BB111" s="548">
        <v>2.4736585533909701E-4</v>
      </c>
      <c r="BC111" s="548">
        <v>1.9293002207242339E-3</v>
      </c>
      <c r="BD111" s="548">
        <v>1.0845250032530524E-3</v>
      </c>
      <c r="BE111" s="548">
        <v>7.2880880658332601E-4</v>
      </c>
      <c r="BF111" s="548">
        <v>0</v>
      </c>
      <c r="BG111" s="548">
        <v>3.8351300885890779E-4</v>
      </c>
      <c r="BH111" s="548">
        <v>9.7443291542732E-4</v>
      </c>
      <c r="BI111" s="548">
        <v>3.4824854279490976E-3</v>
      </c>
      <c r="BJ111" s="548">
        <v>4.4926781992598464E-3</v>
      </c>
      <c r="BK111" s="548">
        <v>2.2495819762965107E-3</v>
      </c>
      <c r="BL111" s="548">
        <v>1.3750880361673003E-3</v>
      </c>
      <c r="BM111" s="548">
        <v>1.0861098842010534E-2</v>
      </c>
      <c r="BN111" s="548">
        <v>1.3879360680209342E-2</v>
      </c>
      <c r="BO111" s="548">
        <v>1.0390334504021981E-2</v>
      </c>
      <c r="BP111" s="548">
        <v>1.184191219580049E-2</v>
      </c>
      <c r="BQ111" s="548">
        <v>4.3283921607529694E-3</v>
      </c>
      <c r="BR111" s="548">
        <v>2.0854055156451124E-3</v>
      </c>
      <c r="BS111" s="548">
        <v>8.2093556152283923E-3</v>
      </c>
      <c r="BT111" s="548">
        <v>7.4507962373436395E-3</v>
      </c>
      <c r="BU111" s="548">
        <v>2.4278033304311474E-3</v>
      </c>
      <c r="BV111" s="548">
        <v>5.2463478376823655E-3</v>
      </c>
      <c r="BW111" s="548">
        <v>7.9694096118552455E-3</v>
      </c>
      <c r="BX111" s="548">
        <v>5.8379900361096183E-3</v>
      </c>
      <c r="BY111" s="548">
        <v>5.1318973715145137E-4</v>
      </c>
      <c r="BZ111" s="548">
        <v>9.277014030341613E-3</v>
      </c>
      <c r="CA111" s="548">
        <v>1.8834658066794136E-3</v>
      </c>
      <c r="CB111" s="548">
        <v>2.6839541266991396E-3</v>
      </c>
      <c r="CC111" s="548">
        <v>1.2000638516435163E-2</v>
      </c>
      <c r="CD111" s="548">
        <v>6.6655137126746923E-3</v>
      </c>
      <c r="CE111" s="548">
        <v>1.5003458832829871E-3</v>
      </c>
      <c r="CF111" s="548">
        <v>2.9242329810011299E-3</v>
      </c>
      <c r="CG111" s="548">
        <v>8.997993535369472E-3</v>
      </c>
      <c r="CH111" s="548">
        <v>1.1658072087142E-3</v>
      </c>
      <c r="CI111" s="548">
        <v>7.5227962233934001E-3</v>
      </c>
      <c r="CJ111" s="548">
        <v>2.8485145523333565E-3</v>
      </c>
      <c r="CK111" s="548">
        <v>9.3794350534346662E-4</v>
      </c>
      <c r="CL111" s="548">
        <v>1.1216197619569421E-2</v>
      </c>
      <c r="CM111" s="548">
        <v>3.2574434456412041E-3</v>
      </c>
      <c r="CN111" s="548">
        <v>1.6087370664744284E-3</v>
      </c>
      <c r="CO111" s="548">
        <v>8.5972043173205542E-3</v>
      </c>
      <c r="CP111" s="548">
        <v>1.9228860429736021E-3</v>
      </c>
      <c r="CQ111" s="548">
        <v>1.6344440843104669E-3</v>
      </c>
      <c r="CR111" s="548">
        <v>1.6882877788160382E-2</v>
      </c>
      <c r="CS111" s="548">
        <v>4.6956500396779181E-3</v>
      </c>
      <c r="CT111" s="548">
        <v>2.9186669049707185E-3</v>
      </c>
      <c r="CU111" s="548">
        <v>1.8366877262069811E-2</v>
      </c>
      <c r="CV111" s="548">
        <v>3.4331645995188034E-3</v>
      </c>
      <c r="CW111" s="548">
        <v>3.0166407023226446E-3</v>
      </c>
      <c r="CX111" s="548">
        <v>2.8269475382611113E-3</v>
      </c>
      <c r="CY111" s="548">
        <v>4.0610892151527371E-3</v>
      </c>
      <c r="CZ111" s="548">
        <v>1.6330953760505681E-2</v>
      </c>
      <c r="DA111" s="548">
        <v>2.6198164509763366E-3</v>
      </c>
      <c r="DB111" s="548">
        <v>7.5116995806334312E-3</v>
      </c>
      <c r="DC111" s="548">
        <v>1.7518200699007424E-3</v>
      </c>
      <c r="DD111" s="548">
        <v>1.6101602552744088E-3</v>
      </c>
      <c r="DE111" s="548">
        <v>6.0830324634268086E-3</v>
      </c>
      <c r="DF111" s="548">
        <v>1.2942738693952187E-3</v>
      </c>
      <c r="DG111" s="548">
        <v>1.0008284976669455</v>
      </c>
      <c r="DH111" s="546">
        <v>1.5034294305087794</v>
      </c>
      <c r="DI111" s="236"/>
    </row>
    <row r="112" spans="2:113" x14ac:dyDescent="0.15">
      <c r="B112" s="12" t="s">
        <v>1028</v>
      </c>
      <c r="C112" s="552" t="s">
        <v>1065</v>
      </c>
      <c r="D112" s="549">
        <v>1.345499412002876</v>
      </c>
      <c r="E112" s="549">
        <v>1.4498261292784063</v>
      </c>
      <c r="F112" s="549">
        <v>1.2721706632053233</v>
      </c>
      <c r="G112" s="549">
        <v>1.3615809960759904</v>
      </c>
      <c r="H112" s="549">
        <v>1.274323110280152</v>
      </c>
      <c r="I112" s="549">
        <v>1.4574528195269734</v>
      </c>
      <c r="J112" s="549">
        <v>1.5321779839361174</v>
      </c>
      <c r="K112" s="549">
        <v>1.5418166246406235</v>
      </c>
      <c r="L112" s="549">
        <v>1.2805927978738945</v>
      </c>
      <c r="M112" s="549">
        <v>1.3724884556577244</v>
      </c>
      <c r="N112" s="549">
        <v>1</v>
      </c>
      <c r="O112" s="549">
        <v>1.3354341724281484</v>
      </c>
      <c r="P112" s="549">
        <v>1.2407753147454113</v>
      </c>
      <c r="Q112" s="549">
        <v>1.398049098251156</v>
      </c>
      <c r="R112" s="549">
        <v>1.2371542539899256</v>
      </c>
      <c r="S112" s="549">
        <v>1.514324517447782</v>
      </c>
      <c r="T112" s="549">
        <v>1.3213829775940875</v>
      </c>
      <c r="U112" s="549">
        <v>1.2119433777790005</v>
      </c>
      <c r="V112" s="549">
        <v>1.3232467770587701</v>
      </c>
      <c r="W112" s="549">
        <v>1.3369106504349384</v>
      </c>
      <c r="X112" s="549">
        <v>1</v>
      </c>
      <c r="Y112" s="549">
        <v>1.2439485640453667</v>
      </c>
      <c r="Z112" s="549">
        <v>1.1957886395386903</v>
      </c>
      <c r="AA112" s="549">
        <v>1.2764600710916514</v>
      </c>
      <c r="AB112" s="549">
        <v>1.3110147433005024</v>
      </c>
      <c r="AC112" s="549">
        <v>1.2863370813351029</v>
      </c>
      <c r="AD112" s="549">
        <v>1.0295495119001841</v>
      </c>
      <c r="AE112" s="549">
        <v>1.2984103100189524</v>
      </c>
      <c r="AF112" s="549">
        <v>1.2476459793579397</v>
      </c>
      <c r="AG112" s="549">
        <v>1.2659546913713304</v>
      </c>
      <c r="AH112" s="549">
        <v>1.4088765842478415</v>
      </c>
      <c r="AI112" s="549">
        <v>1.3085862294355299</v>
      </c>
      <c r="AJ112" s="549">
        <v>1.4100692852763008</v>
      </c>
      <c r="AK112" s="549">
        <v>1.3084493996466604</v>
      </c>
      <c r="AL112" s="549">
        <v>1.4091867642888367</v>
      </c>
      <c r="AM112" s="549">
        <v>1.5322766143794386</v>
      </c>
      <c r="AN112" s="549">
        <v>1.2058676553405223</v>
      </c>
      <c r="AO112" s="549">
        <v>1.3403088907032319</v>
      </c>
      <c r="AP112" s="549">
        <v>1.1870873041830028</v>
      </c>
      <c r="AQ112" s="549">
        <v>1.4680593475367198</v>
      </c>
      <c r="AR112" s="549">
        <v>1.587604731612138</v>
      </c>
      <c r="AS112" s="549">
        <v>1.1699324038973584</v>
      </c>
      <c r="AT112" s="549">
        <v>1.2201714156045225</v>
      </c>
      <c r="AU112" s="549">
        <v>1.1969816943390765</v>
      </c>
      <c r="AV112" s="549">
        <v>1.2351903906334001</v>
      </c>
      <c r="AW112" s="549">
        <v>1.1784517933295278</v>
      </c>
      <c r="AX112" s="549">
        <v>1.2365452245978399</v>
      </c>
      <c r="AY112" s="549">
        <v>1.2363402249080226</v>
      </c>
      <c r="AZ112" s="549">
        <v>1.1851186041894082</v>
      </c>
      <c r="BA112" s="549">
        <v>1.191635164776955</v>
      </c>
      <c r="BB112" s="549">
        <v>1.0698396233257035</v>
      </c>
      <c r="BC112" s="549">
        <v>1.2123926751370708</v>
      </c>
      <c r="BD112" s="549">
        <v>1.1335365980725998</v>
      </c>
      <c r="BE112" s="549">
        <v>1.1601740418047894</v>
      </c>
      <c r="BF112" s="549">
        <v>1</v>
      </c>
      <c r="BG112" s="549">
        <v>1.2223910883745022</v>
      </c>
      <c r="BH112" s="549">
        <v>1.2471223516899759</v>
      </c>
      <c r="BI112" s="549">
        <v>1.1593359182363847</v>
      </c>
      <c r="BJ112" s="549">
        <v>1.3071157244348031</v>
      </c>
      <c r="BK112" s="549">
        <v>1.4233544992535208</v>
      </c>
      <c r="BL112" s="549">
        <v>1.3068184724950096</v>
      </c>
      <c r="BM112" s="549">
        <v>1.3087313480156109</v>
      </c>
      <c r="BN112" s="549">
        <v>1.3000067906543278</v>
      </c>
      <c r="BO112" s="549">
        <v>1.3662138503738792</v>
      </c>
      <c r="BP112" s="549">
        <v>1.2952665216363612</v>
      </c>
      <c r="BQ112" s="549">
        <v>1.4445303926765809</v>
      </c>
      <c r="BR112" s="549">
        <v>1.2145075952962157</v>
      </c>
      <c r="BS112" s="549">
        <v>1.5060456586040321</v>
      </c>
      <c r="BT112" s="549">
        <v>1.3241416740816321</v>
      </c>
      <c r="BU112" s="549">
        <v>1.1905712182962225</v>
      </c>
      <c r="BV112" s="549">
        <v>1.2931568385894654</v>
      </c>
      <c r="BW112" s="549">
        <v>1.2217554090452276</v>
      </c>
      <c r="BX112" s="549">
        <v>1.2253451105844593</v>
      </c>
      <c r="BY112" s="549">
        <v>1.0824545445425438</v>
      </c>
      <c r="BZ112" s="549">
        <v>2.0549689360775552</v>
      </c>
      <c r="CA112" s="549">
        <v>1.1475564624234105</v>
      </c>
      <c r="CB112" s="549">
        <v>1.721275735888331</v>
      </c>
      <c r="CC112" s="549">
        <v>1.3998080408055089</v>
      </c>
      <c r="CD112" s="549">
        <v>1.9491532439405548</v>
      </c>
      <c r="CE112" s="549">
        <v>1.0665330136281144</v>
      </c>
      <c r="CF112" s="549">
        <v>1.2572946726911594</v>
      </c>
      <c r="CG112" s="549">
        <v>1.5200896805008581</v>
      </c>
      <c r="CH112" s="549">
        <v>1.2023950052805459</v>
      </c>
      <c r="CI112" s="549">
        <v>1.6149605009571371</v>
      </c>
      <c r="CJ112" s="549">
        <v>1.3071156676853983</v>
      </c>
      <c r="CK112" s="549">
        <v>1.1733941306757287</v>
      </c>
      <c r="CL112" s="549">
        <v>1.4972167361907869</v>
      </c>
      <c r="CM112" s="549">
        <v>1.4237435859001932</v>
      </c>
      <c r="CN112" s="549">
        <v>1.2858297128657263</v>
      </c>
      <c r="CO112" s="549">
        <v>1.1642089373437328</v>
      </c>
      <c r="CP112" s="549">
        <v>1.497265857680425</v>
      </c>
      <c r="CQ112" s="549">
        <v>1.1787368323044967</v>
      </c>
      <c r="CR112" s="549">
        <v>1.3603752032808956</v>
      </c>
      <c r="CS112" s="549">
        <v>1.1959163347558734</v>
      </c>
      <c r="CT112" s="549">
        <v>1.1612390817558997</v>
      </c>
      <c r="CU112" s="549">
        <v>1.4247193225760657</v>
      </c>
      <c r="CV112" s="549">
        <v>1.2964452162871996</v>
      </c>
      <c r="CW112" s="549">
        <v>1.8529806825119113</v>
      </c>
      <c r="CX112" s="549">
        <v>1.1709883773871947</v>
      </c>
      <c r="CY112" s="549">
        <v>1.2059195091794395</v>
      </c>
      <c r="CZ112" s="549">
        <v>1.5528809660527321</v>
      </c>
      <c r="DA112" s="549">
        <v>1.3801662405449742</v>
      </c>
      <c r="DB112" s="549">
        <v>1.2752898591325235</v>
      </c>
      <c r="DC112" s="549">
        <v>1.2729370530066018</v>
      </c>
      <c r="DD112" s="549">
        <v>1.1499525987888661</v>
      </c>
      <c r="DE112" s="549">
        <v>1.2664674928572839</v>
      </c>
      <c r="DF112" s="549">
        <v>1.4455626189237065</v>
      </c>
      <c r="DG112" s="549">
        <v>1.2992832619323862</v>
      </c>
      <c r="DH112" s="682"/>
    </row>
    <row r="113" spans="2:114" x14ac:dyDescent="0.15">
      <c r="F113" s="21"/>
      <c r="CK113" s="21">
        <f>SUM(CK4:CK111)</f>
        <v>1.1733941306757287</v>
      </c>
    </row>
    <row r="115" spans="2:114" x14ac:dyDescent="0.15">
      <c r="B115" s="4" t="s">
        <v>1059</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2:114" x14ac:dyDescent="0.15">
      <c r="B116" s="6"/>
      <c r="C116" s="7"/>
      <c r="D116" s="165" t="str">
        <f>'[1]逆行列係数（外生化）'!D116</f>
        <v>001</v>
      </c>
      <c r="E116" s="165" t="str">
        <f>'[1]逆行列係数（外生化）'!E116</f>
        <v>002</v>
      </c>
      <c r="F116" s="165" t="str">
        <f>'[1]逆行列係数（外生化）'!F116</f>
        <v>003</v>
      </c>
      <c r="G116" s="165" t="str">
        <f>'[1]逆行列係数（外生化）'!G116</f>
        <v>004</v>
      </c>
      <c r="H116" s="165" t="str">
        <f>'[1]逆行列係数（外生化）'!H116</f>
        <v>005</v>
      </c>
      <c r="I116" s="165" t="str">
        <f>'[1]逆行列係数（外生化）'!I116</f>
        <v>006</v>
      </c>
      <c r="J116" s="165" t="str">
        <f>'[1]逆行列係数（外生化）'!J116</f>
        <v>007</v>
      </c>
      <c r="K116" s="165" t="str">
        <f>'[1]逆行列係数（外生化）'!K116</f>
        <v>008</v>
      </c>
      <c r="L116" s="165" t="str">
        <f>'[1]逆行列係数（外生化）'!L116</f>
        <v>009</v>
      </c>
      <c r="M116" s="165" t="str">
        <f>'[1]逆行列係数（外生化）'!M116</f>
        <v>010</v>
      </c>
      <c r="N116" s="165" t="str">
        <f>'[1]逆行列係数（外生化）'!N116</f>
        <v>011</v>
      </c>
      <c r="O116" s="165" t="str">
        <f>'[1]逆行列係数（外生化）'!O116</f>
        <v>012</v>
      </c>
      <c r="P116" s="165" t="str">
        <f>'[1]逆行列係数（外生化）'!P116</f>
        <v>013</v>
      </c>
      <c r="Q116" s="165" t="str">
        <f>'[1]逆行列係数（外生化）'!Q116</f>
        <v>014</v>
      </c>
      <c r="R116" s="165" t="str">
        <f>'[1]逆行列係数（外生化）'!R116</f>
        <v>015</v>
      </c>
      <c r="S116" s="165" t="str">
        <f>'[1]逆行列係数（外生化）'!S116</f>
        <v>016</v>
      </c>
      <c r="T116" s="165" t="str">
        <f>'[1]逆行列係数（外生化）'!T116</f>
        <v>017</v>
      </c>
      <c r="U116" s="165" t="str">
        <f>'[1]逆行列係数（外生化）'!U116</f>
        <v>018</v>
      </c>
      <c r="V116" s="165" t="str">
        <f>'[1]逆行列係数（外生化）'!V116</f>
        <v>019</v>
      </c>
      <c r="W116" s="165" t="str">
        <f>'[1]逆行列係数（外生化）'!W116</f>
        <v>020</v>
      </c>
      <c r="X116" s="165" t="str">
        <f>'[1]逆行列係数（外生化）'!X116</f>
        <v>021</v>
      </c>
      <c r="Y116" s="165" t="str">
        <f>'[1]逆行列係数（外生化）'!Y116</f>
        <v>022</v>
      </c>
      <c r="Z116" s="165" t="str">
        <f>'[1]逆行列係数（外生化）'!Z116</f>
        <v>023</v>
      </c>
      <c r="AA116" s="165" t="str">
        <f>'[1]逆行列係数（外生化）'!AA116</f>
        <v>024</v>
      </c>
      <c r="AB116" s="165" t="str">
        <f>'[1]逆行列係数（外生化）'!AB116</f>
        <v>025</v>
      </c>
      <c r="AC116" s="165" t="str">
        <f>'[1]逆行列係数（外生化）'!AC116</f>
        <v>026</v>
      </c>
      <c r="AD116" s="165" t="str">
        <f>'[1]逆行列係数（外生化）'!AD116</f>
        <v>027</v>
      </c>
      <c r="AE116" s="165" t="str">
        <f>'[1]逆行列係数（外生化）'!AE116</f>
        <v>028</v>
      </c>
      <c r="AF116" s="165" t="str">
        <f>'[1]逆行列係数（外生化）'!AF116</f>
        <v>029</v>
      </c>
      <c r="AG116" s="165" t="str">
        <f>'[1]逆行列係数（外生化）'!AG116</f>
        <v>030</v>
      </c>
      <c r="AH116" s="165" t="str">
        <f>'[1]逆行列係数（外生化）'!AH116</f>
        <v>031</v>
      </c>
      <c r="AI116" s="165" t="str">
        <f>'[1]逆行列係数（外生化）'!AI116</f>
        <v>032</v>
      </c>
      <c r="AJ116" s="165" t="str">
        <f>'[1]逆行列係数（外生化）'!AJ116</f>
        <v>033</v>
      </c>
      <c r="AK116" s="165" t="str">
        <f>'[1]逆行列係数（外生化）'!AK116</f>
        <v>034</v>
      </c>
      <c r="AL116" s="165" t="str">
        <f>'[1]逆行列係数（外生化）'!AL116</f>
        <v>035</v>
      </c>
      <c r="AM116" s="165" t="str">
        <f>'[1]逆行列係数（外生化）'!AM116</f>
        <v>036</v>
      </c>
      <c r="AN116" s="165" t="str">
        <f>'[1]逆行列係数（外生化）'!AN116</f>
        <v>037</v>
      </c>
      <c r="AO116" s="165" t="str">
        <f>'[1]逆行列係数（外生化）'!AO116</f>
        <v>038</v>
      </c>
      <c r="AP116" s="165" t="str">
        <f>'[1]逆行列係数（外生化）'!AP116</f>
        <v>039</v>
      </c>
      <c r="AQ116" s="165" t="str">
        <f>'[1]逆行列係数（外生化）'!AQ116</f>
        <v>040</v>
      </c>
      <c r="AR116" s="165" t="str">
        <f>'[1]逆行列係数（外生化）'!AR116</f>
        <v>041</v>
      </c>
      <c r="AS116" s="165" t="str">
        <f>'[1]逆行列係数（外生化）'!AS116</f>
        <v>042</v>
      </c>
      <c r="AT116" s="165" t="str">
        <f>'[1]逆行列係数（外生化）'!AT116</f>
        <v>043</v>
      </c>
      <c r="AU116" s="165" t="str">
        <f>'[1]逆行列係数（外生化）'!AU116</f>
        <v>044</v>
      </c>
      <c r="AV116" s="165" t="str">
        <f>'[1]逆行列係数（外生化）'!AV116</f>
        <v>045</v>
      </c>
      <c r="AW116" s="165" t="str">
        <f>'[1]逆行列係数（外生化）'!AW116</f>
        <v>046</v>
      </c>
      <c r="AX116" s="165" t="str">
        <f>'[1]逆行列係数（外生化）'!AX116</f>
        <v>047</v>
      </c>
      <c r="AY116" s="165" t="str">
        <f>'[1]逆行列係数（外生化）'!AY116</f>
        <v>048</v>
      </c>
      <c r="AZ116" s="165" t="str">
        <f>'[1]逆行列係数（外生化）'!AZ116</f>
        <v>049</v>
      </c>
      <c r="BA116" s="165" t="str">
        <f>'[1]逆行列係数（外生化）'!BA116</f>
        <v>050</v>
      </c>
      <c r="BB116" s="165" t="str">
        <f>'[1]逆行列係数（外生化）'!BB116</f>
        <v>051</v>
      </c>
      <c r="BC116" s="165" t="str">
        <f>'[1]逆行列係数（外生化）'!BC116</f>
        <v>052</v>
      </c>
      <c r="BD116" s="165" t="str">
        <f>'[1]逆行列係数（外生化）'!BD116</f>
        <v>053</v>
      </c>
      <c r="BE116" s="165" t="str">
        <f>'[1]逆行列係数（外生化）'!BE116</f>
        <v>054</v>
      </c>
      <c r="BF116" s="165" t="str">
        <f>'[1]逆行列係数（外生化）'!BF116</f>
        <v>055</v>
      </c>
      <c r="BG116" s="165" t="str">
        <f>'[1]逆行列係数（外生化）'!BG116</f>
        <v>056</v>
      </c>
      <c r="BH116" s="165" t="str">
        <f>'[1]逆行列係数（外生化）'!BH116</f>
        <v>057</v>
      </c>
      <c r="BI116" s="165" t="str">
        <f>'[1]逆行列係数（外生化）'!BI116</f>
        <v>058</v>
      </c>
      <c r="BJ116" s="165" t="str">
        <f>'[1]逆行列係数（外生化）'!BJ116</f>
        <v>059</v>
      </c>
      <c r="BK116" s="165" t="str">
        <f>'[1]逆行列係数（外生化）'!BK116</f>
        <v>060</v>
      </c>
      <c r="BL116" s="165" t="str">
        <f>'[1]逆行列係数（外生化）'!BL116</f>
        <v>061</v>
      </c>
      <c r="BM116" s="165" t="str">
        <f>'[1]逆行列係数（外生化）'!BM116</f>
        <v>062</v>
      </c>
      <c r="BN116" s="165" t="str">
        <f>'[1]逆行列係数（外生化）'!BN116</f>
        <v>063</v>
      </c>
      <c r="BO116" s="165" t="str">
        <f>'[1]逆行列係数（外生化）'!BO116</f>
        <v>064</v>
      </c>
      <c r="BP116" s="165" t="str">
        <f>'[1]逆行列係数（外生化）'!BP116</f>
        <v>065</v>
      </c>
      <c r="BQ116" s="165" t="str">
        <f>'[1]逆行列係数（外生化）'!BQ116</f>
        <v>066</v>
      </c>
      <c r="BR116" s="165" t="str">
        <f>'[1]逆行列係数（外生化）'!BR116</f>
        <v>067</v>
      </c>
      <c r="BS116" s="165" t="str">
        <f>'[1]逆行列係数（外生化）'!BS116</f>
        <v>068</v>
      </c>
      <c r="BT116" s="165" t="str">
        <f>'[1]逆行列係数（外生化）'!BT116</f>
        <v>069</v>
      </c>
      <c r="BU116" s="165" t="str">
        <f>'[1]逆行列係数（外生化）'!BU116</f>
        <v>070</v>
      </c>
      <c r="BV116" s="165" t="str">
        <f>'[1]逆行列係数（外生化）'!BV116</f>
        <v>071</v>
      </c>
      <c r="BW116" s="165" t="str">
        <f>'[1]逆行列係数（外生化）'!BW116</f>
        <v>072</v>
      </c>
      <c r="BX116" s="165" t="str">
        <f>'[1]逆行列係数（外生化）'!BX116</f>
        <v>073</v>
      </c>
      <c r="BY116" s="165" t="str">
        <f>'[1]逆行列係数（外生化）'!BY116</f>
        <v>074</v>
      </c>
      <c r="BZ116" s="165" t="str">
        <f>'[1]逆行列係数（外生化）'!BZ116</f>
        <v>075</v>
      </c>
      <c r="CA116" s="165" t="str">
        <f>'[1]逆行列係数（外生化）'!CA116</f>
        <v>076</v>
      </c>
      <c r="CB116" s="165" t="str">
        <f>'[1]逆行列係数（外生化）'!CB116</f>
        <v>077</v>
      </c>
      <c r="CC116" s="165" t="str">
        <f>'[1]逆行列係数（外生化）'!CC116</f>
        <v>078</v>
      </c>
      <c r="CD116" s="165" t="str">
        <f>'[1]逆行列係数（外生化）'!CD116</f>
        <v>079</v>
      </c>
      <c r="CE116" s="165" t="str">
        <f>'[1]逆行列係数（外生化）'!CE116</f>
        <v>080</v>
      </c>
      <c r="CF116" s="165" t="str">
        <f>'[1]逆行列係数（外生化）'!CF116</f>
        <v>081</v>
      </c>
      <c r="CG116" s="165" t="str">
        <f>'[1]逆行列係数（外生化）'!CG116</f>
        <v>082</v>
      </c>
      <c r="CH116" s="165" t="str">
        <f>'[1]逆行列係数（外生化）'!CH116</f>
        <v>083</v>
      </c>
      <c r="CI116" s="165" t="str">
        <f>'[1]逆行列係数（外生化）'!CI116</f>
        <v>084</v>
      </c>
      <c r="CJ116" s="165" t="str">
        <f>'[1]逆行列係数（外生化）'!CJ116</f>
        <v>085</v>
      </c>
      <c r="CK116" s="165" t="str">
        <f>'[1]逆行列係数（外生化）'!CK116</f>
        <v>086</v>
      </c>
      <c r="CL116" s="165" t="str">
        <f>'[1]逆行列係数（外生化）'!CL116</f>
        <v>087</v>
      </c>
      <c r="CM116" s="165" t="str">
        <f>'[1]逆行列係数（外生化）'!CM116</f>
        <v>088</v>
      </c>
      <c r="CN116" s="165" t="str">
        <f>'[1]逆行列係数（外生化）'!CN116</f>
        <v>089</v>
      </c>
      <c r="CO116" s="165" t="str">
        <f>'[1]逆行列係数（外生化）'!CO116</f>
        <v>090</v>
      </c>
      <c r="CP116" s="165" t="str">
        <f>'[1]逆行列係数（外生化）'!CP116</f>
        <v>091</v>
      </c>
      <c r="CQ116" s="165" t="str">
        <f>'[1]逆行列係数（外生化）'!CQ116</f>
        <v>092</v>
      </c>
      <c r="CR116" s="165" t="str">
        <f>'[1]逆行列係数（外生化）'!CR116</f>
        <v>093</v>
      </c>
      <c r="CS116" s="165" t="str">
        <f>'[1]逆行列係数（外生化）'!CS116</f>
        <v>094</v>
      </c>
      <c r="CT116" s="165" t="str">
        <f>'[1]逆行列係数（外生化）'!CT116</f>
        <v>095</v>
      </c>
      <c r="CU116" s="165" t="str">
        <f>'[1]逆行列係数（外生化）'!CU116</f>
        <v>096</v>
      </c>
      <c r="CV116" s="165" t="str">
        <f>'[1]逆行列係数（外生化）'!CV116</f>
        <v>097</v>
      </c>
      <c r="CW116" s="165" t="str">
        <f>'[1]逆行列係数（外生化）'!CW116</f>
        <v>098</v>
      </c>
      <c r="CX116" s="165" t="str">
        <f>'[1]逆行列係数（外生化）'!CX116</f>
        <v>099</v>
      </c>
      <c r="CY116" s="165" t="str">
        <f>'[1]逆行列係数（外生化）'!CY116</f>
        <v>100</v>
      </c>
      <c r="CZ116" s="165" t="str">
        <f>'[1]逆行列係数（外生化）'!CZ116</f>
        <v>101</v>
      </c>
      <c r="DA116" s="165" t="str">
        <f>'[1]逆行列係数（外生化）'!DA116</f>
        <v>102</v>
      </c>
      <c r="DB116" s="165" t="str">
        <f>'[1]逆行列係数（外生化）'!DB116</f>
        <v>103</v>
      </c>
      <c r="DC116" s="165" t="str">
        <f>'[1]逆行列係数（外生化）'!DC116</f>
        <v>104</v>
      </c>
      <c r="DD116" s="165" t="str">
        <f>'[1]逆行列係数（外生化）'!DD116</f>
        <v>105</v>
      </c>
      <c r="DE116" s="165" t="str">
        <f>'[1]逆行列係数（外生化）'!DE116</f>
        <v>106</v>
      </c>
      <c r="DF116" s="165" t="str">
        <f>'[1]逆行列係数（外生化）'!DF116</f>
        <v>107</v>
      </c>
      <c r="DG116" s="165" t="str">
        <f>'[1]逆行列係数（外生化）'!DG116</f>
        <v>108</v>
      </c>
      <c r="DH116" s="683"/>
      <c r="DI116" s="60"/>
    </row>
    <row r="117" spans="2:114" ht="34.9" customHeight="1" x14ac:dyDescent="0.15">
      <c r="B117" s="15" t="s">
        <v>1060</v>
      </c>
      <c r="C117" s="16"/>
      <c r="D117" s="232" t="s">
        <v>257</v>
      </c>
      <c r="E117" s="232" t="s">
        <v>261</v>
      </c>
      <c r="F117" s="232" t="s">
        <v>258</v>
      </c>
      <c r="G117" s="232" t="s">
        <v>263</v>
      </c>
      <c r="H117" s="232" t="s">
        <v>265</v>
      </c>
      <c r="I117" s="232" t="s">
        <v>746</v>
      </c>
      <c r="J117" s="542" t="s">
        <v>749</v>
      </c>
      <c r="K117" s="232" t="s">
        <v>272</v>
      </c>
      <c r="L117" s="541" t="s">
        <v>273</v>
      </c>
      <c r="M117" s="543" t="s">
        <v>756</v>
      </c>
      <c r="N117" s="232" t="s">
        <v>275</v>
      </c>
      <c r="O117" s="232" t="s">
        <v>278</v>
      </c>
      <c r="P117" s="232" t="s">
        <v>279</v>
      </c>
      <c r="Q117" s="232" t="s">
        <v>766</v>
      </c>
      <c r="R117" s="232" t="s">
        <v>283</v>
      </c>
      <c r="S117" s="232" t="s">
        <v>284</v>
      </c>
      <c r="T117" s="232" t="s">
        <v>285</v>
      </c>
      <c r="U117" s="232" t="s">
        <v>772</v>
      </c>
      <c r="V117" s="232" t="s">
        <v>288</v>
      </c>
      <c r="W117" s="232" t="s">
        <v>289</v>
      </c>
      <c r="X117" s="232" t="s">
        <v>777</v>
      </c>
      <c r="Y117" s="232" t="s">
        <v>781</v>
      </c>
      <c r="Z117" s="232" t="s">
        <v>292</v>
      </c>
      <c r="AA117" s="232" t="s">
        <v>293</v>
      </c>
      <c r="AB117" s="232" t="s">
        <v>294</v>
      </c>
      <c r="AC117" s="232" t="s">
        <v>789</v>
      </c>
      <c r="AD117" s="232" t="s">
        <v>298</v>
      </c>
      <c r="AE117" s="232" t="s">
        <v>299</v>
      </c>
      <c r="AF117" s="232" t="s">
        <v>302</v>
      </c>
      <c r="AG117" s="232" t="s">
        <v>303</v>
      </c>
      <c r="AH117" s="232" t="s">
        <v>798</v>
      </c>
      <c r="AI117" s="232" t="s">
        <v>306</v>
      </c>
      <c r="AJ117" s="232" t="s">
        <v>307</v>
      </c>
      <c r="AK117" s="232" t="s">
        <v>308</v>
      </c>
      <c r="AL117" s="232" t="s">
        <v>309</v>
      </c>
      <c r="AM117" s="232" t="s">
        <v>312</v>
      </c>
      <c r="AN117" s="232" t="s">
        <v>313</v>
      </c>
      <c r="AO117" s="232" t="s">
        <v>804</v>
      </c>
      <c r="AP117" s="232" t="s">
        <v>315</v>
      </c>
      <c r="AQ117" s="232" t="s">
        <v>318</v>
      </c>
      <c r="AR117" s="232" t="s">
        <v>319</v>
      </c>
      <c r="AS117" s="232" t="s">
        <v>805</v>
      </c>
      <c r="AT117" s="232" t="s">
        <v>323</v>
      </c>
      <c r="AU117" s="232" t="s">
        <v>806</v>
      </c>
      <c r="AV117" s="232" t="s">
        <v>807</v>
      </c>
      <c r="AW117" s="232" t="s">
        <v>808</v>
      </c>
      <c r="AX117" s="232" t="s">
        <v>809</v>
      </c>
      <c r="AY117" s="232" t="s">
        <v>810</v>
      </c>
      <c r="AZ117" s="232" t="s">
        <v>336</v>
      </c>
      <c r="BA117" s="232" t="s">
        <v>337</v>
      </c>
      <c r="BB117" s="232" t="s">
        <v>811</v>
      </c>
      <c r="BC117" s="232" t="s">
        <v>812</v>
      </c>
      <c r="BD117" s="232" t="s">
        <v>813</v>
      </c>
      <c r="BE117" s="232" t="s">
        <v>814</v>
      </c>
      <c r="BF117" s="232" t="s">
        <v>346</v>
      </c>
      <c r="BG117" s="232" t="s">
        <v>347</v>
      </c>
      <c r="BH117" s="232" t="s">
        <v>815</v>
      </c>
      <c r="BI117" s="232" t="s">
        <v>349</v>
      </c>
      <c r="BJ117" s="232" t="s">
        <v>350</v>
      </c>
      <c r="BK117" s="232" t="s">
        <v>352</v>
      </c>
      <c r="BL117" s="232" t="s">
        <v>356</v>
      </c>
      <c r="BM117" s="232" t="s">
        <v>618</v>
      </c>
      <c r="BN117" s="232" t="s">
        <v>366</v>
      </c>
      <c r="BO117" s="232" t="s">
        <v>361</v>
      </c>
      <c r="BP117" s="232" t="s">
        <v>368</v>
      </c>
      <c r="BQ117" s="232" t="s">
        <v>816</v>
      </c>
      <c r="BR117" s="232" t="s">
        <v>374</v>
      </c>
      <c r="BS117" s="232" t="s">
        <v>378</v>
      </c>
      <c r="BT117" s="232" t="s">
        <v>382</v>
      </c>
      <c r="BU117" s="232" t="s">
        <v>688</v>
      </c>
      <c r="BV117" s="232" t="s">
        <v>388</v>
      </c>
      <c r="BW117" s="232" t="s">
        <v>393</v>
      </c>
      <c r="BX117" s="232" t="s">
        <v>395</v>
      </c>
      <c r="BY117" s="232" t="s">
        <v>397</v>
      </c>
      <c r="BZ117" s="232" t="s">
        <v>399</v>
      </c>
      <c r="CA117" s="232" t="s">
        <v>817</v>
      </c>
      <c r="CB117" s="232" t="s">
        <v>405</v>
      </c>
      <c r="CC117" s="232" t="s">
        <v>408</v>
      </c>
      <c r="CD117" s="232" t="s">
        <v>411</v>
      </c>
      <c r="CE117" s="232" t="s">
        <v>416</v>
      </c>
      <c r="CF117" s="232" t="s">
        <v>418</v>
      </c>
      <c r="CG117" s="232" t="s">
        <v>818</v>
      </c>
      <c r="CH117" s="232" t="s">
        <v>819</v>
      </c>
      <c r="CI117" s="232" t="s">
        <v>428</v>
      </c>
      <c r="CJ117" s="232" t="s">
        <v>430</v>
      </c>
      <c r="CK117" s="232" t="s">
        <v>432</v>
      </c>
      <c r="CL117" s="232" t="s">
        <v>434</v>
      </c>
      <c r="CM117" s="232" t="s">
        <v>820</v>
      </c>
      <c r="CN117" s="232" t="s">
        <v>821</v>
      </c>
      <c r="CO117" s="232" t="s">
        <v>444</v>
      </c>
      <c r="CP117" s="232" t="s">
        <v>971</v>
      </c>
      <c r="CQ117" s="232" t="s">
        <v>448</v>
      </c>
      <c r="CR117" s="232" t="s">
        <v>822</v>
      </c>
      <c r="CS117" s="232" t="s">
        <v>823</v>
      </c>
      <c r="CT117" s="232" t="s">
        <v>459</v>
      </c>
      <c r="CU117" s="232" t="s">
        <v>464</v>
      </c>
      <c r="CV117" s="232" t="s">
        <v>466</v>
      </c>
      <c r="CW117" s="232" t="s">
        <v>471</v>
      </c>
      <c r="CX117" s="232" t="s">
        <v>824</v>
      </c>
      <c r="CY117" s="232" t="s">
        <v>469</v>
      </c>
      <c r="CZ117" s="232" t="s">
        <v>476</v>
      </c>
      <c r="DA117" s="232" t="s">
        <v>825</v>
      </c>
      <c r="DB117" s="232" t="s">
        <v>490</v>
      </c>
      <c r="DC117" s="232" t="s">
        <v>786</v>
      </c>
      <c r="DD117" s="232" t="s">
        <v>826</v>
      </c>
      <c r="DE117" s="232" t="s">
        <v>488</v>
      </c>
      <c r="DF117" s="232" t="s">
        <v>1055</v>
      </c>
      <c r="DG117" s="232" t="s">
        <v>1056</v>
      </c>
      <c r="DH117" s="541" t="s">
        <v>1061</v>
      </c>
      <c r="DI117" s="61"/>
    </row>
    <row r="118" spans="2:114" ht="12" customHeight="1" x14ac:dyDescent="0.15">
      <c r="B118" s="17"/>
      <c r="C118" s="18" t="s">
        <v>1066</v>
      </c>
      <c r="D118" s="529" cm="1">
        <f t="array" ref="D118:DG118">TRANSPOSE(計算!L10:L117)</f>
        <v>0</v>
      </c>
      <c r="E118" s="529">
        <v>0</v>
      </c>
      <c r="F118" s="529">
        <v>0</v>
      </c>
      <c r="G118" s="529">
        <v>0</v>
      </c>
      <c r="H118" s="529">
        <v>0</v>
      </c>
      <c r="I118" s="529">
        <v>0</v>
      </c>
      <c r="J118" s="529">
        <v>0</v>
      </c>
      <c r="K118" s="529">
        <v>0</v>
      </c>
      <c r="L118" s="529">
        <v>0</v>
      </c>
      <c r="M118" s="529">
        <v>0</v>
      </c>
      <c r="N118" s="529">
        <v>0</v>
      </c>
      <c r="O118" s="529">
        <v>0</v>
      </c>
      <c r="P118" s="529">
        <v>0</v>
      </c>
      <c r="Q118" s="529">
        <v>0</v>
      </c>
      <c r="R118" s="529">
        <v>0</v>
      </c>
      <c r="S118" s="529">
        <v>0</v>
      </c>
      <c r="T118" s="529">
        <v>0</v>
      </c>
      <c r="U118" s="529">
        <v>0</v>
      </c>
      <c r="V118" s="529">
        <v>0</v>
      </c>
      <c r="W118" s="529">
        <v>0</v>
      </c>
      <c r="X118" s="529">
        <v>0</v>
      </c>
      <c r="Y118" s="529">
        <v>0</v>
      </c>
      <c r="Z118" s="529">
        <v>0</v>
      </c>
      <c r="AA118" s="529">
        <v>0</v>
      </c>
      <c r="AB118" s="529">
        <v>0</v>
      </c>
      <c r="AC118" s="529">
        <v>0</v>
      </c>
      <c r="AD118" s="529">
        <v>0</v>
      </c>
      <c r="AE118" s="529">
        <v>0</v>
      </c>
      <c r="AF118" s="529">
        <v>0</v>
      </c>
      <c r="AG118" s="529">
        <v>0</v>
      </c>
      <c r="AH118" s="529">
        <v>0</v>
      </c>
      <c r="AI118" s="529">
        <v>0</v>
      </c>
      <c r="AJ118" s="529">
        <v>0</v>
      </c>
      <c r="AK118" s="529">
        <v>0</v>
      </c>
      <c r="AL118" s="529">
        <v>0</v>
      </c>
      <c r="AM118" s="529">
        <v>0</v>
      </c>
      <c r="AN118" s="529">
        <v>0</v>
      </c>
      <c r="AO118" s="529">
        <v>0</v>
      </c>
      <c r="AP118" s="529">
        <v>0</v>
      </c>
      <c r="AQ118" s="529">
        <v>0</v>
      </c>
      <c r="AR118" s="529">
        <v>0</v>
      </c>
      <c r="AS118" s="529">
        <v>0</v>
      </c>
      <c r="AT118" s="529">
        <v>0</v>
      </c>
      <c r="AU118" s="529">
        <v>0</v>
      </c>
      <c r="AV118" s="529">
        <v>0</v>
      </c>
      <c r="AW118" s="529">
        <v>0</v>
      </c>
      <c r="AX118" s="529">
        <v>0</v>
      </c>
      <c r="AY118" s="529">
        <v>0</v>
      </c>
      <c r="AZ118" s="529">
        <v>0</v>
      </c>
      <c r="BA118" s="529">
        <v>0</v>
      </c>
      <c r="BB118" s="529">
        <v>0</v>
      </c>
      <c r="BC118" s="529">
        <v>0</v>
      </c>
      <c r="BD118" s="529">
        <v>0</v>
      </c>
      <c r="BE118" s="529">
        <v>0</v>
      </c>
      <c r="BF118" s="529">
        <v>0</v>
      </c>
      <c r="BG118" s="529">
        <v>0</v>
      </c>
      <c r="BH118" s="529">
        <v>0</v>
      </c>
      <c r="BI118" s="529">
        <v>0</v>
      </c>
      <c r="BJ118" s="529">
        <v>0</v>
      </c>
      <c r="BK118" s="529">
        <v>0</v>
      </c>
      <c r="BL118" s="529">
        <v>0</v>
      </c>
      <c r="BM118" s="529">
        <v>0</v>
      </c>
      <c r="BN118" s="529">
        <v>0</v>
      </c>
      <c r="BO118" s="529">
        <v>0</v>
      </c>
      <c r="BP118" s="529">
        <v>0</v>
      </c>
      <c r="BQ118" s="529">
        <v>0</v>
      </c>
      <c r="BR118" s="529">
        <v>0</v>
      </c>
      <c r="BS118" s="529">
        <v>0</v>
      </c>
      <c r="BT118" s="529">
        <v>0</v>
      </c>
      <c r="BU118" s="529">
        <v>0</v>
      </c>
      <c r="BV118" s="529">
        <v>0</v>
      </c>
      <c r="BW118" s="529">
        <v>0</v>
      </c>
      <c r="BX118" s="529">
        <v>0</v>
      </c>
      <c r="BY118" s="529">
        <v>0</v>
      </c>
      <c r="BZ118" s="529">
        <v>0</v>
      </c>
      <c r="CA118" s="529">
        <v>0</v>
      </c>
      <c r="CB118" s="529">
        <v>0</v>
      </c>
      <c r="CC118" s="529">
        <v>0</v>
      </c>
      <c r="CD118" s="529">
        <v>0</v>
      </c>
      <c r="CE118" s="529">
        <v>0</v>
      </c>
      <c r="CF118" s="529">
        <v>0</v>
      </c>
      <c r="CG118" s="529">
        <v>0</v>
      </c>
      <c r="CH118" s="529">
        <v>0</v>
      </c>
      <c r="CI118" s="529">
        <v>0</v>
      </c>
      <c r="CJ118" s="529">
        <v>0</v>
      </c>
      <c r="CK118" s="529">
        <v>0</v>
      </c>
      <c r="CL118" s="529">
        <v>0</v>
      </c>
      <c r="CM118" s="529">
        <v>0</v>
      </c>
      <c r="CN118" s="529">
        <v>0</v>
      </c>
      <c r="CO118" s="529">
        <v>0</v>
      </c>
      <c r="CP118" s="529">
        <v>0</v>
      </c>
      <c r="CQ118" s="529">
        <v>0</v>
      </c>
      <c r="CR118" s="529">
        <v>0</v>
      </c>
      <c r="CS118" s="529">
        <v>0</v>
      </c>
      <c r="CT118" s="529">
        <v>0</v>
      </c>
      <c r="CU118" s="529">
        <v>0</v>
      </c>
      <c r="CV118" s="529">
        <v>0</v>
      </c>
      <c r="CW118" s="529">
        <v>0</v>
      </c>
      <c r="CX118" s="529">
        <v>0</v>
      </c>
      <c r="CY118" s="529">
        <v>0</v>
      </c>
      <c r="CZ118" s="529">
        <v>0</v>
      </c>
      <c r="DA118" s="529">
        <v>0</v>
      </c>
      <c r="DB118" s="529">
        <v>0</v>
      </c>
      <c r="DC118" s="529">
        <v>0</v>
      </c>
      <c r="DD118" s="529">
        <v>0</v>
      </c>
      <c r="DE118" s="529">
        <v>0</v>
      </c>
      <c r="DF118" s="529">
        <v>0</v>
      </c>
      <c r="DG118" s="529">
        <v>0</v>
      </c>
      <c r="DH118" s="684">
        <f>SUM(_xlfn.ANCHORARRAY(D118))</f>
        <v>0</v>
      </c>
      <c r="DI118" s="239"/>
    </row>
    <row r="119" spans="2:114" x14ac:dyDescent="0.15">
      <c r="B119" s="12" t="s">
        <v>117</v>
      </c>
      <c r="C119" s="357" t="s">
        <v>887</v>
      </c>
      <c r="D119" s="685">
        <f t="shared" ref="D119:AI119" si="0">D$118*D4</f>
        <v>0</v>
      </c>
      <c r="E119" s="685">
        <f t="shared" si="0"/>
        <v>0</v>
      </c>
      <c r="F119" s="685">
        <f t="shared" si="0"/>
        <v>0</v>
      </c>
      <c r="G119" s="685">
        <f t="shared" si="0"/>
        <v>0</v>
      </c>
      <c r="H119" s="685">
        <f t="shared" si="0"/>
        <v>0</v>
      </c>
      <c r="I119" s="685">
        <f t="shared" si="0"/>
        <v>0</v>
      </c>
      <c r="J119" s="685">
        <f t="shared" si="0"/>
        <v>0</v>
      </c>
      <c r="K119" s="685">
        <f t="shared" si="0"/>
        <v>0</v>
      </c>
      <c r="L119" s="685">
        <f t="shared" si="0"/>
        <v>0</v>
      </c>
      <c r="M119" s="685">
        <f t="shared" si="0"/>
        <v>0</v>
      </c>
      <c r="N119" s="685">
        <f t="shared" si="0"/>
        <v>0</v>
      </c>
      <c r="O119" s="685">
        <f t="shared" si="0"/>
        <v>0</v>
      </c>
      <c r="P119" s="685">
        <f t="shared" si="0"/>
        <v>0</v>
      </c>
      <c r="Q119" s="685">
        <f t="shared" si="0"/>
        <v>0</v>
      </c>
      <c r="R119" s="685">
        <f t="shared" si="0"/>
        <v>0</v>
      </c>
      <c r="S119" s="685">
        <f t="shared" si="0"/>
        <v>0</v>
      </c>
      <c r="T119" s="685">
        <f t="shared" si="0"/>
        <v>0</v>
      </c>
      <c r="U119" s="685">
        <f t="shared" si="0"/>
        <v>0</v>
      </c>
      <c r="V119" s="685">
        <f t="shared" si="0"/>
        <v>0</v>
      </c>
      <c r="W119" s="685">
        <f t="shared" si="0"/>
        <v>0</v>
      </c>
      <c r="X119" s="685">
        <f t="shared" si="0"/>
        <v>0</v>
      </c>
      <c r="Y119" s="685">
        <f t="shared" si="0"/>
        <v>0</v>
      </c>
      <c r="Z119" s="685">
        <f t="shared" si="0"/>
        <v>0</v>
      </c>
      <c r="AA119" s="685">
        <f t="shared" si="0"/>
        <v>0</v>
      </c>
      <c r="AB119" s="685">
        <f t="shared" si="0"/>
        <v>0</v>
      </c>
      <c r="AC119" s="685">
        <f t="shared" si="0"/>
        <v>0</v>
      </c>
      <c r="AD119" s="685">
        <f t="shared" si="0"/>
        <v>0</v>
      </c>
      <c r="AE119" s="685">
        <f t="shared" si="0"/>
        <v>0</v>
      </c>
      <c r="AF119" s="685">
        <f t="shared" si="0"/>
        <v>0</v>
      </c>
      <c r="AG119" s="685">
        <f t="shared" si="0"/>
        <v>0</v>
      </c>
      <c r="AH119" s="685">
        <f t="shared" si="0"/>
        <v>0</v>
      </c>
      <c r="AI119" s="685">
        <f t="shared" si="0"/>
        <v>0</v>
      </c>
      <c r="AJ119" s="685">
        <f t="shared" ref="AJ119:BO119" si="1">AJ$118*AJ4</f>
        <v>0</v>
      </c>
      <c r="AK119" s="685">
        <f t="shared" si="1"/>
        <v>0</v>
      </c>
      <c r="AL119" s="685">
        <f t="shared" si="1"/>
        <v>0</v>
      </c>
      <c r="AM119" s="685">
        <f t="shared" si="1"/>
        <v>0</v>
      </c>
      <c r="AN119" s="685">
        <f t="shared" si="1"/>
        <v>0</v>
      </c>
      <c r="AO119" s="685">
        <f t="shared" si="1"/>
        <v>0</v>
      </c>
      <c r="AP119" s="685">
        <f t="shared" si="1"/>
        <v>0</v>
      </c>
      <c r="AQ119" s="685">
        <f t="shared" si="1"/>
        <v>0</v>
      </c>
      <c r="AR119" s="685">
        <f t="shared" si="1"/>
        <v>0</v>
      </c>
      <c r="AS119" s="685">
        <f t="shared" si="1"/>
        <v>0</v>
      </c>
      <c r="AT119" s="685">
        <f t="shared" si="1"/>
        <v>0</v>
      </c>
      <c r="AU119" s="685">
        <f t="shared" si="1"/>
        <v>0</v>
      </c>
      <c r="AV119" s="685">
        <f t="shared" si="1"/>
        <v>0</v>
      </c>
      <c r="AW119" s="685">
        <f t="shared" si="1"/>
        <v>0</v>
      </c>
      <c r="AX119" s="685">
        <f t="shared" si="1"/>
        <v>0</v>
      </c>
      <c r="AY119" s="685">
        <f t="shared" si="1"/>
        <v>0</v>
      </c>
      <c r="AZ119" s="685">
        <f t="shared" si="1"/>
        <v>0</v>
      </c>
      <c r="BA119" s="685">
        <f t="shared" si="1"/>
        <v>0</v>
      </c>
      <c r="BB119" s="685">
        <f t="shared" si="1"/>
        <v>0</v>
      </c>
      <c r="BC119" s="685">
        <f t="shared" si="1"/>
        <v>0</v>
      </c>
      <c r="BD119" s="685">
        <f t="shared" si="1"/>
        <v>0</v>
      </c>
      <c r="BE119" s="685">
        <f t="shared" si="1"/>
        <v>0</v>
      </c>
      <c r="BF119" s="685">
        <f t="shared" si="1"/>
        <v>0</v>
      </c>
      <c r="BG119" s="685">
        <f t="shared" si="1"/>
        <v>0</v>
      </c>
      <c r="BH119" s="685">
        <f t="shared" si="1"/>
        <v>0</v>
      </c>
      <c r="BI119" s="685">
        <f t="shared" si="1"/>
        <v>0</v>
      </c>
      <c r="BJ119" s="685">
        <f t="shared" si="1"/>
        <v>0</v>
      </c>
      <c r="BK119" s="685">
        <f t="shared" si="1"/>
        <v>0</v>
      </c>
      <c r="BL119" s="685">
        <f t="shared" si="1"/>
        <v>0</v>
      </c>
      <c r="BM119" s="685">
        <f t="shared" si="1"/>
        <v>0</v>
      </c>
      <c r="BN119" s="685">
        <f t="shared" si="1"/>
        <v>0</v>
      </c>
      <c r="BO119" s="685">
        <f t="shared" si="1"/>
        <v>0</v>
      </c>
      <c r="BP119" s="685">
        <f t="shared" ref="BP119:CU119" si="2">BP$118*BP4</f>
        <v>0</v>
      </c>
      <c r="BQ119" s="685">
        <f t="shared" si="2"/>
        <v>0</v>
      </c>
      <c r="BR119" s="685">
        <f t="shared" si="2"/>
        <v>0</v>
      </c>
      <c r="BS119" s="685">
        <f t="shared" si="2"/>
        <v>0</v>
      </c>
      <c r="BT119" s="685">
        <f t="shared" si="2"/>
        <v>0</v>
      </c>
      <c r="BU119" s="685">
        <f t="shared" si="2"/>
        <v>0</v>
      </c>
      <c r="BV119" s="685">
        <f t="shared" si="2"/>
        <v>0</v>
      </c>
      <c r="BW119" s="685">
        <f t="shared" si="2"/>
        <v>0</v>
      </c>
      <c r="BX119" s="685">
        <f t="shared" si="2"/>
        <v>0</v>
      </c>
      <c r="BY119" s="685">
        <f t="shared" si="2"/>
        <v>0</v>
      </c>
      <c r="BZ119" s="685">
        <f t="shared" si="2"/>
        <v>0</v>
      </c>
      <c r="CA119" s="685">
        <f t="shared" si="2"/>
        <v>0</v>
      </c>
      <c r="CB119" s="685">
        <f t="shared" si="2"/>
        <v>0</v>
      </c>
      <c r="CC119" s="685">
        <f t="shared" si="2"/>
        <v>0</v>
      </c>
      <c r="CD119" s="685">
        <f t="shared" si="2"/>
        <v>0</v>
      </c>
      <c r="CE119" s="685">
        <f t="shared" si="2"/>
        <v>0</v>
      </c>
      <c r="CF119" s="685">
        <f t="shared" si="2"/>
        <v>0</v>
      </c>
      <c r="CG119" s="685">
        <f t="shared" si="2"/>
        <v>0</v>
      </c>
      <c r="CH119" s="685">
        <f t="shared" si="2"/>
        <v>0</v>
      </c>
      <c r="CI119" s="685">
        <f t="shared" si="2"/>
        <v>0</v>
      </c>
      <c r="CJ119" s="685">
        <f t="shared" si="2"/>
        <v>0</v>
      </c>
      <c r="CK119" s="685">
        <f t="shared" si="2"/>
        <v>0</v>
      </c>
      <c r="CL119" s="685">
        <f t="shared" si="2"/>
        <v>0</v>
      </c>
      <c r="CM119" s="685">
        <f t="shared" si="2"/>
        <v>0</v>
      </c>
      <c r="CN119" s="685">
        <f t="shared" si="2"/>
        <v>0</v>
      </c>
      <c r="CO119" s="685">
        <f t="shared" si="2"/>
        <v>0</v>
      </c>
      <c r="CP119" s="685">
        <f t="shared" si="2"/>
        <v>0</v>
      </c>
      <c r="CQ119" s="685">
        <f t="shared" si="2"/>
        <v>0</v>
      </c>
      <c r="CR119" s="685">
        <f t="shared" si="2"/>
        <v>0</v>
      </c>
      <c r="CS119" s="685">
        <f t="shared" si="2"/>
        <v>0</v>
      </c>
      <c r="CT119" s="685">
        <f t="shared" si="2"/>
        <v>0</v>
      </c>
      <c r="CU119" s="685">
        <f t="shared" si="2"/>
        <v>0</v>
      </c>
      <c r="CV119" s="685">
        <f t="shared" ref="CV119:DG119" si="3">CV$118*CV4</f>
        <v>0</v>
      </c>
      <c r="CW119" s="685">
        <f t="shared" si="3"/>
        <v>0</v>
      </c>
      <c r="CX119" s="685">
        <f t="shared" si="3"/>
        <v>0</v>
      </c>
      <c r="CY119" s="685">
        <f t="shared" si="3"/>
        <v>0</v>
      </c>
      <c r="CZ119" s="685">
        <f t="shared" si="3"/>
        <v>0</v>
      </c>
      <c r="DA119" s="685">
        <f t="shared" si="3"/>
        <v>0</v>
      </c>
      <c r="DB119" s="685">
        <f t="shared" si="3"/>
        <v>0</v>
      </c>
      <c r="DC119" s="685">
        <f t="shared" si="3"/>
        <v>0</v>
      </c>
      <c r="DD119" s="685">
        <f t="shared" si="3"/>
        <v>0</v>
      </c>
      <c r="DE119" s="685">
        <f t="shared" si="3"/>
        <v>0</v>
      </c>
      <c r="DF119" s="685">
        <f t="shared" si="3"/>
        <v>0</v>
      </c>
      <c r="DG119" s="685">
        <f t="shared" si="3"/>
        <v>0</v>
      </c>
      <c r="DH119" s="583">
        <f t="shared" ref="DH119:DH182" si="4">SUM(_xlfn.ANCHORARRAY(D119))</f>
        <v>0</v>
      </c>
      <c r="DI119" s="240"/>
      <c r="DJ119" s="21"/>
    </row>
    <row r="120" spans="2:114" x14ac:dyDescent="0.15">
      <c r="B120" s="10" t="s">
        <v>120</v>
      </c>
      <c r="C120" s="4" t="s">
        <v>888</v>
      </c>
      <c r="D120" s="526">
        <f t="shared" ref="D120:AI120" si="5">D$118*D5</f>
        <v>0</v>
      </c>
      <c r="E120" s="526">
        <f t="shared" si="5"/>
        <v>0</v>
      </c>
      <c r="F120" s="526">
        <f t="shared" si="5"/>
        <v>0</v>
      </c>
      <c r="G120" s="526">
        <f t="shared" si="5"/>
        <v>0</v>
      </c>
      <c r="H120" s="526">
        <f t="shared" si="5"/>
        <v>0</v>
      </c>
      <c r="I120" s="526">
        <f t="shared" si="5"/>
        <v>0</v>
      </c>
      <c r="J120" s="526">
        <f t="shared" si="5"/>
        <v>0</v>
      </c>
      <c r="K120" s="526">
        <f t="shared" si="5"/>
        <v>0</v>
      </c>
      <c r="L120" s="526">
        <f t="shared" si="5"/>
        <v>0</v>
      </c>
      <c r="M120" s="526">
        <f t="shared" si="5"/>
        <v>0</v>
      </c>
      <c r="N120" s="526">
        <f t="shared" si="5"/>
        <v>0</v>
      </c>
      <c r="O120" s="526">
        <f t="shared" si="5"/>
        <v>0</v>
      </c>
      <c r="P120" s="526">
        <f t="shared" si="5"/>
        <v>0</v>
      </c>
      <c r="Q120" s="526">
        <f t="shared" si="5"/>
        <v>0</v>
      </c>
      <c r="R120" s="526">
        <f t="shared" si="5"/>
        <v>0</v>
      </c>
      <c r="S120" s="526">
        <f t="shared" si="5"/>
        <v>0</v>
      </c>
      <c r="T120" s="526">
        <f t="shared" si="5"/>
        <v>0</v>
      </c>
      <c r="U120" s="526">
        <f t="shared" si="5"/>
        <v>0</v>
      </c>
      <c r="V120" s="526">
        <f t="shared" si="5"/>
        <v>0</v>
      </c>
      <c r="W120" s="526">
        <f t="shared" si="5"/>
        <v>0</v>
      </c>
      <c r="X120" s="526">
        <f t="shared" si="5"/>
        <v>0</v>
      </c>
      <c r="Y120" s="526">
        <f t="shared" si="5"/>
        <v>0</v>
      </c>
      <c r="Z120" s="526">
        <f t="shared" si="5"/>
        <v>0</v>
      </c>
      <c r="AA120" s="526">
        <f t="shared" si="5"/>
        <v>0</v>
      </c>
      <c r="AB120" s="526">
        <f t="shared" si="5"/>
        <v>0</v>
      </c>
      <c r="AC120" s="526">
        <f t="shared" si="5"/>
        <v>0</v>
      </c>
      <c r="AD120" s="526">
        <f t="shared" si="5"/>
        <v>0</v>
      </c>
      <c r="AE120" s="526">
        <f t="shared" si="5"/>
        <v>0</v>
      </c>
      <c r="AF120" s="526">
        <f t="shared" si="5"/>
        <v>0</v>
      </c>
      <c r="AG120" s="526">
        <f t="shared" si="5"/>
        <v>0</v>
      </c>
      <c r="AH120" s="526">
        <f t="shared" si="5"/>
        <v>0</v>
      </c>
      <c r="AI120" s="526">
        <f t="shared" si="5"/>
        <v>0</v>
      </c>
      <c r="AJ120" s="526">
        <f t="shared" ref="AJ120:BO120" si="6">AJ$118*AJ5</f>
        <v>0</v>
      </c>
      <c r="AK120" s="526">
        <f t="shared" si="6"/>
        <v>0</v>
      </c>
      <c r="AL120" s="526">
        <f t="shared" si="6"/>
        <v>0</v>
      </c>
      <c r="AM120" s="526">
        <f t="shared" si="6"/>
        <v>0</v>
      </c>
      <c r="AN120" s="526">
        <f t="shared" si="6"/>
        <v>0</v>
      </c>
      <c r="AO120" s="526">
        <f t="shared" si="6"/>
        <v>0</v>
      </c>
      <c r="AP120" s="526">
        <f t="shared" si="6"/>
        <v>0</v>
      </c>
      <c r="AQ120" s="526">
        <f t="shared" si="6"/>
        <v>0</v>
      </c>
      <c r="AR120" s="526">
        <f t="shared" si="6"/>
        <v>0</v>
      </c>
      <c r="AS120" s="526">
        <f t="shared" si="6"/>
        <v>0</v>
      </c>
      <c r="AT120" s="526">
        <f t="shared" si="6"/>
        <v>0</v>
      </c>
      <c r="AU120" s="526">
        <f t="shared" si="6"/>
        <v>0</v>
      </c>
      <c r="AV120" s="526">
        <f t="shared" si="6"/>
        <v>0</v>
      </c>
      <c r="AW120" s="526">
        <f t="shared" si="6"/>
        <v>0</v>
      </c>
      <c r="AX120" s="526">
        <f t="shared" si="6"/>
        <v>0</v>
      </c>
      <c r="AY120" s="526">
        <f t="shared" si="6"/>
        <v>0</v>
      </c>
      <c r="AZ120" s="526">
        <f t="shared" si="6"/>
        <v>0</v>
      </c>
      <c r="BA120" s="526">
        <f t="shared" si="6"/>
        <v>0</v>
      </c>
      <c r="BB120" s="526">
        <f t="shared" si="6"/>
        <v>0</v>
      </c>
      <c r="BC120" s="526">
        <f t="shared" si="6"/>
        <v>0</v>
      </c>
      <c r="BD120" s="526">
        <f t="shared" si="6"/>
        <v>0</v>
      </c>
      <c r="BE120" s="526">
        <f t="shared" si="6"/>
        <v>0</v>
      </c>
      <c r="BF120" s="526">
        <f t="shared" si="6"/>
        <v>0</v>
      </c>
      <c r="BG120" s="526">
        <f t="shared" si="6"/>
        <v>0</v>
      </c>
      <c r="BH120" s="526">
        <f t="shared" si="6"/>
        <v>0</v>
      </c>
      <c r="BI120" s="526">
        <f t="shared" si="6"/>
        <v>0</v>
      </c>
      <c r="BJ120" s="526">
        <f t="shared" si="6"/>
        <v>0</v>
      </c>
      <c r="BK120" s="526">
        <f t="shared" si="6"/>
        <v>0</v>
      </c>
      <c r="BL120" s="526">
        <f t="shared" si="6"/>
        <v>0</v>
      </c>
      <c r="BM120" s="526">
        <f t="shared" si="6"/>
        <v>0</v>
      </c>
      <c r="BN120" s="526">
        <f t="shared" si="6"/>
        <v>0</v>
      </c>
      <c r="BO120" s="526">
        <f t="shared" si="6"/>
        <v>0</v>
      </c>
      <c r="BP120" s="526">
        <f t="shared" ref="BP120:CU120" si="7">BP$118*BP5</f>
        <v>0</v>
      </c>
      <c r="BQ120" s="526">
        <f t="shared" si="7"/>
        <v>0</v>
      </c>
      <c r="BR120" s="526">
        <f t="shared" si="7"/>
        <v>0</v>
      </c>
      <c r="BS120" s="526">
        <f t="shared" si="7"/>
        <v>0</v>
      </c>
      <c r="BT120" s="526">
        <f t="shared" si="7"/>
        <v>0</v>
      </c>
      <c r="BU120" s="526">
        <f t="shared" si="7"/>
        <v>0</v>
      </c>
      <c r="BV120" s="526">
        <f t="shared" si="7"/>
        <v>0</v>
      </c>
      <c r="BW120" s="526">
        <f t="shared" si="7"/>
        <v>0</v>
      </c>
      <c r="BX120" s="526">
        <f t="shared" si="7"/>
        <v>0</v>
      </c>
      <c r="BY120" s="526">
        <f t="shared" si="7"/>
        <v>0</v>
      </c>
      <c r="BZ120" s="526">
        <f t="shared" si="7"/>
        <v>0</v>
      </c>
      <c r="CA120" s="526">
        <f t="shared" si="7"/>
        <v>0</v>
      </c>
      <c r="CB120" s="526">
        <f t="shared" si="7"/>
        <v>0</v>
      </c>
      <c r="CC120" s="526">
        <f t="shared" si="7"/>
        <v>0</v>
      </c>
      <c r="CD120" s="526">
        <f t="shared" si="7"/>
        <v>0</v>
      </c>
      <c r="CE120" s="526">
        <f t="shared" si="7"/>
        <v>0</v>
      </c>
      <c r="CF120" s="526">
        <f t="shared" si="7"/>
        <v>0</v>
      </c>
      <c r="CG120" s="526">
        <f t="shared" si="7"/>
        <v>0</v>
      </c>
      <c r="CH120" s="526">
        <f t="shared" si="7"/>
        <v>0</v>
      </c>
      <c r="CI120" s="526">
        <f t="shared" si="7"/>
        <v>0</v>
      </c>
      <c r="CJ120" s="526">
        <f t="shared" si="7"/>
        <v>0</v>
      </c>
      <c r="CK120" s="526">
        <f t="shared" si="7"/>
        <v>0</v>
      </c>
      <c r="CL120" s="526">
        <f t="shared" si="7"/>
        <v>0</v>
      </c>
      <c r="CM120" s="526">
        <f t="shared" si="7"/>
        <v>0</v>
      </c>
      <c r="CN120" s="526">
        <f t="shared" si="7"/>
        <v>0</v>
      </c>
      <c r="CO120" s="526">
        <f t="shared" si="7"/>
        <v>0</v>
      </c>
      <c r="CP120" s="526">
        <f t="shared" si="7"/>
        <v>0</v>
      </c>
      <c r="CQ120" s="526">
        <f t="shared" si="7"/>
        <v>0</v>
      </c>
      <c r="CR120" s="526">
        <f t="shared" si="7"/>
        <v>0</v>
      </c>
      <c r="CS120" s="526">
        <f t="shared" si="7"/>
        <v>0</v>
      </c>
      <c r="CT120" s="526">
        <f t="shared" si="7"/>
        <v>0</v>
      </c>
      <c r="CU120" s="526">
        <f t="shared" si="7"/>
        <v>0</v>
      </c>
      <c r="CV120" s="526">
        <f t="shared" ref="CV120:DG120" si="8">CV$118*CV5</f>
        <v>0</v>
      </c>
      <c r="CW120" s="526">
        <f t="shared" si="8"/>
        <v>0</v>
      </c>
      <c r="CX120" s="526">
        <f t="shared" si="8"/>
        <v>0</v>
      </c>
      <c r="CY120" s="526">
        <f t="shared" si="8"/>
        <v>0</v>
      </c>
      <c r="CZ120" s="526">
        <f t="shared" si="8"/>
        <v>0</v>
      </c>
      <c r="DA120" s="526">
        <f t="shared" si="8"/>
        <v>0</v>
      </c>
      <c r="DB120" s="526">
        <f t="shared" si="8"/>
        <v>0</v>
      </c>
      <c r="DC120" s="526">
        <f t="shared" si="8"/>
        <v>0</v>
      </c>
      <c r="DD120" s="526">
        <f t="shared" si="8"/>
        <v>0</v>
      </c>
      <c r="DE120" s="526">
        <f t="shared" si="8"/>
        <v>0</v>
      </c>
      <c r="DF120" s="526">
        <f t="shared" si="8"/>
        <v>0</v>
      </c>
      <c r="DG120" s="526">
        <f t="shared" si="8"/>
        <v>0</v>
      </c>
      <c r="DH120" s="583">
        <f t="shared" si="4"/>
        <v>0</v>
      </c>
      <c r="DI120" s="240"/>
      <c r="DJ120" s="21"/>
    </row>
    <row r="121" spans="2:114" x14ac:dyDescent="0.15">
      <c r="B121" s="10" t="s">
        <v>124</v>
      </c>
      <c r="C121" s="4" t="s">
        <v>889</v>
      </c>
      <c r="D121" s="526">
        <f t="shared" ref="D121:AI121" si="9">D$118*D6</f>
        <v>0</v>
      </c>
      <c r="E121" s="526">
        <f t="shared" si="9"/>
        <v>0</v>
      </c>
      <c r="F121" s="526">
        <f t="shared" si="9"/>
        <v>0</v>
      </c>
      <c r="G121" s="526">
        <f t="shared" si="9"/>
        <v>0</v>
      </c>
      <c r="H121" s="526">
        <f t="shared" si="9"/>
        <v>0</v>
      </c>
      <c r="I121" s="526">
        <f t="shared" si="9"/>
        <v>0</v>
      </c>
      <c r="J121" s="526">
        <f t="shared" si="9"/>
        <v>0</v>
      </c>
      <c r="K121" s="526">
        <f t="shared" si="9"/>
        <v>0</v>
      </c>
      <c r="L121" s="526">
        <f t="shared" si="9"/>
        <v>0</v>
      </c>
      <c r="M121" s="526">
        <f t="shared" si="9"/>
        <v>0</v>
      </c>
      <c r="N121" s="526">
        <f t="shared" si="9"/>
        <v>0</v>
      </c>
      <c r="O121" s="526">
        <f t="shared" si="9"/>
        <v>0</v>
      </c>
      <c r="P121" s="526">
        <f t="shared" si="9"/>
        <v>0</v>
      </c>
      <c r="Q121" s="526">
        <f t="shared" si="9"/>
        <v>0</v>
      </c>
      <c r="R121" s="526">
        <f t="shared" si="9"/>
        <v>0</v>
      </c>
      <c r="S121" s="526">
        <f t="shared" si="9"/>
        <v>0</v>
      </c>
      <c r="T121" s="526">
        <f t="shared" si="9"/>
        <v>0</v>
      </c>
      <c r="U121" s="526">
        <f t="shared" si="9"/>
        <v>0</v>
      </c>
      <c r="V121" s="526">
        <f t="shared" si="9"/>
        <v>0</v>
      </c>
      <c r="W121" s="526">
        <f t="shared" si="9"/>
        <v>0</v>
      </c>
      <c r="X121" s="526">
        <f t="shared" si="9"/>
        <v>0</v>
      </c>
      <c r="Y121" s="526">
        <f t="shared" si="9"/>
        <v>0</v>
      </c>
      <c r="Z121" s="526">
        <f t="shared" si="9"/>
        <v>0</v>
      </c>
      <c r="AA121" s="526">
        <f t="shared" si="9"/>
        <v>0</v>
      </c>
      <c r="AB121" s="526">
        <f t="shared" si="9"/>
        <v>0</v>
      </c>
      <c r="AC121" s="526">
        <f t="shared" si="9"/>
        <v>0</v>
      </c>
      <c r="AD121" s="526">
        <f t="shared" si="9"/>
        <v>0</v>
      </c>
      <c r="AE121" s="526">
        <f t="shared" si="9"/>
        <v>0</v>
      </c>
      <c r="AF121" s="526">
        <f t="shared" si="9"/>
        <v>0</v>
      </c>
      <c r="AG121" s="526">
        <f t="shared" si="9"/>
        <v>0</v>
      </c>
      <c r="AH121" s="526">
        <f t="shared" si="9"/>
        <v>0</v>
      </c>
      <c r="AI121" s="526">
        <f t="shared" si="9"/>
        <v>0</v>
      </c>
      <c r="AJ121" s="526">
        <f t="shared" ref="AJ121:BO121" si="10">AJ$118*AJ6</f>
        <v>0</v>
      </c>
      <c r="AK121" s="526">
        <f t="shared" si="10"/>
        <v>0</v>
      </c>
      <c r="AL121" s="526">
        <f t="shared" si="10"/>
        <v>0</v>
      </c>
      <c r="AM121" s="526">
        <f t="shared" si="10"/>
        <v>0</v>
      </c>
      <c r="AN121" s="526">
        <f t="shared" si="10"/>
        <v>0</v>
      </c>
      <c r="AO121" s="526">
        <f t="shared" si="10"/>
        <v>0</v>
      </c>
      <c r="AP121" s="526">
        <f t="shared" si="10"/>
        <v>0</v>
      </c>
      <c r="AQ121" s="526">
        <f t="shared" si="10"/>
        <v>0</v>
      </c>
      <c r="AR121" s="526">
        <f t="shared" si="10"/>
        <v>0</v>
      </c>
      <c r="AS121" s="526">
        <f t="shared" si="10"/>
        <v>0</v>
      </c>
      <c r="AT121" s="526">
        <f t="shared" si="10"/>
        <v>0</v>
      </c>
      <c r="AU121" s="526">
        <f t="shared" si="10"/>
        <v>0</v>
      </c>
      <c r="AV121" s="526">
        <f t="shared" si="10"/>
        <v>0</v>
      </c>
      <c r="AW121" s="526">
        <f t="shared" si="10"/>
        <v>0</v>
      </c>
      <c r="AX121" s="526">
        <f t="shared" si="10"/>
        <v>0</v>
      </c>
      <c r="AY121" s="526">
        <f t="shared" si="10"/>
        <v>0</v>
      </c>
      <c r="AZ121" s="526">
        <f t="shared" si="10"/>
        <v>0</v>
      </c>
      <c r="BA121" s="526">
        <f t="shared" si="10"/>
        <v>0</v>
      </c>
      <c r="BB121" s="526">
        <f t="shared" si="10"/>
        <v>0</v>
      </c>
      <c r="BC121" s="526">
        <f t="shared" si="10"/>
        <v>0</v>
      </c>
      <c r="BD121" s="526">
        <f t="shared" si="10"/>
        <v>0</v>
      </c>
      <c r="BE121" s="526">
        <f t="shared" si="10"/>
        <v>0</v>
      </c>
      <c r="BF121" s="526">
        <f t="shared" si="10"/>
        <v>0</v>
      </c>
      <c r="BG121" s="526">
        <f t="shared" si="10"/>
        <v>0</v>
      </c>
      <c r="BH121" s="526">
        <f t="shared" si="10"/>
        <v>0</v>
      </c>
      <c r="BI121" s="526">
        <f t="shared" si="10"/>
        <v>0</v>
      </c>
      <c r="BJ121" s="526">
        <f t="shared" si="10"/>
        <v>0</v>
      </c>
      <c r="BK121" s="526">
        <f t="shared" si="10"/>
        <v>0</v>
      </c>
      <c r="BL121" s="526">
        <f t="shared" si="10"/>
        <v>0</v>
      </c>
      <c r="BM121" s="526">
        <f t="shared" si="10"/>
        <v>0</v>
      </c>
      <c r="BN121" s="526">
        <f t="shared" si="10"/>
        <v>0</v>
      </c>
      <c r="BO121" s="526">
        <f t="shared" si="10"/>
        <v>0</v>
      </c>
      <c r="BP121" s="526">
        <f t="shared" ref="BP121:CU121" si="11">BP$118*BP6</f>
        <v>0</v>
      </c>
      <c r="BQ121" s="526">
        <f t="shared" si="11"/>
        <v>0</v>
      </c>
      <c r="BR121" s="526">
        <f t="shared" si="11"/>
        <v>0</v>
      </c>
      <c r="BS121" s="526">
        <f t="shared" si="11"/>
        <v>0</v>
      </c>
      <c r="BT121" s="526">
        <f t="shared" si="11"/>
        <v>0</v>
      </c>
      <c r="BU121" s="526">
        <f t="shared" si="11"/>
        <v>0</v>
      </c>
      <c r="BV121" s="526">
        <f t="shared" si="11"/>
        <v>0</v>
      </c>
      <c r="BW121" s="526">
        <f t="shared" si="11"/>
        <v>0</v>
      </c>
      <c r="BX121" s="526">
        <f t="shared" si="11"/>
        <v>0</v>
      </c>
      <c r="BY121" s="526">
        <f t="shared" si="11"/>
        <v>0</v>
      </c>
      <c r="BZ121" s="526">
        <f t="shared" si="11"/>
        <v>0</v>
      </c>
      <c r="CA121" s="526">
        <f t="shared" si="11"/>
        <v>0</v>
      </c>
      <c r="CB121" s="526">
        <f t="shared" si="11"/>
        <v>0</v>
      </c>
      <c r="CC121" s="526">
        <f t="shared" si="11"/>
        <v>0</v>
      </c>
      <c r="CD121" s="526">
        <f t="shared" si="11"/>
        <v>0</v>
      </c>
      <c r="CE121" s="526">
        <f t="shared" si="11"/>
        <v>0</v>
      </c>
      <c r="CF121" s="526">
        <f t="shared" si="11"/>
        <v>0</v>
      </c>
      <c r="CG121" s="526">
        <f t="shared" si="11"/>
        <v>0</v>
      </c>
      <c r="CH121" s="526">
        <f t="shared" si="11"/>
        <v>0</v>
      </c>
      <c r="CI121" s="526">
        <f t="shared" si="11"/>
        <v>0</v>
      </c>
      <c r="CJ121" s="526">
        <f t="shared" si="11"/>
        <v>0</v>
      </c>
      <c r="CK121" s="526">
        <f t="shared" si="11"/>
        <v>0</v>
      </c>
      <c r="CL121" s="526">
        <f t="shared" si="11"/>
        <v>0</v>
      </c>
      <c r="CM121" s="526">
        <f t="shared" si="11"/>
        <v>0</v>
      </c>
      <c r="CN121" s="526">
        <f t="shared" si="11"/>
        <v>0</v>
      </c>
      <c r="CO121" s="526">
        <f t="shared" si="11"/>
        <v>0</v>
      </c>
      <c r="CP121" s="526">
        <f t="shared" si="11"/>
        <v>0</v>
      </c>
      <c r="CQ121" s="526">
        <f t="shared" si="11"/>
        <v>0</v>
      </c>
      <c r="CR121" s="526">
        <f t="shared" si="11"/>
        <v>0</v>
      </c>
      <c r="CS121" s="526">
        <f t="shared" si="11"/>
        <v>0</v>
      </c>
      <c r="CT121" s="526">
        <f t="shared" si="11"/>
        <v>0</v>
      </c>
      <c r="CU121" s="526">
        <f t="shared" si="11"/>
        <v>0</v>
      </c>
      <c r="CV121" s="526">
        <f t="shared" ref="CV121:DG121" si="12">CV$118*CV6</f>
        <v>0</v>
      </c>
      <c r="CW121" s="526">
        <f t="shared" si="12"/>
        <v>0</v>
      </c>
      <c r="CX121" s="526">
        <f t="shared" si="12"/>
        <v>0</v>
      </c>
      <c r="CY121" s="526">
        <f t="shared" si="12"/>
        <v>0</v>
      </c>
      <c r="CZ121" s="526">
        <f t="shared" si="12"/>
        <v>0</v>
      </c>
      <c r="DA121" s="526">
        <f t="shared" si="12"/>
        <v>0</v>
      </c>
      <c r="DB121" s="526">
        <f t="shared" si="12"/>
        <v>0</v>
      </c>
      <c r="DC121" s="526">
        <f t="shared" si="12"/>
        <v>0</v>
      </c>
      <c r="DD121" s="526">
        <f t="shared" si="12"/>
        <v>0</v>
      </c>
      <c r="DE121" s="526">
        <f t="shared" si="12"/>
        <v>0</v>
      </c>
      <c r="DF121" s="526">
        <f t="shared" si="12"/>
        <v>0</v>
      </c>
      <c r="DG121" s="526">
        <f t="shared" si="12"/>
        <v>0</v>
      </c>
      <c r="DH121" s="583">
        <f t="shared" si="4"/>
        <v>0</v>
      </c>
      <c r="DI121" s="240"/>
      <c r="DJ121" s="21"/>
    </row>
    <row r="122" spans="2:114" x14ac:dyDescent="0.15">
      <c r="B122" s="10" t="s">
        <v>127</v>
      </c>
      <c r="C122" s="4" t="s">
        <v>890</v>
      </c>
      <c r="D122" s="526">
        <f t="shared" ref="D122:AI122" si="13">D$118*D7</f>
        <v>0</v>
      </c>
      <c r="E122" s="526">
        <f t="shared" si="13"/>
        <v>0</v>
      </c>
      <c r="F122" s="526">
        <f t="shared" si="13"/>
        <v>0</v>
      </c>
      <c r="G122" s="526">
        <f t="shared" si="13"/>
        <v>0</v>
      </c>
      <c r="H122" s="526">
        <f t="shared" si="13"/>
        <v>0</v>
      </c>
      <c r="I122" s="526">
        <f t="shared" si="13"/>
        <v>0</v>
      </c>
      <c r="J122" s="526">
        <f t="shared" si="13"/>
        <v>0</v>
      </c>
      <c r="K122" s="526">
        <f t="shared" si="13"/>
        <v>0</v>
      </c>
      <c r="L122" s="526">
        <f t="shared" si="13"/>
        <v>0</v>
      </c>
      <c r="M122" s="526">
        <f t="shared" si="13"/>
        <v>0</v>
      </c>
      <c r="N122" s="526">
        <f t="shared" si="13"/>
        <v>0</v>
      </c>
      <c r="O122" s="526">
        <f t="shared" si="13"/>
        <v>0</v>
      </c>
      <c r="P122" s="526">
        <f t="shared" si="13"/>
        <v>0</v>
      </c>
      <c r="Q122" s="526">
        <f t="shared" si="13"/>
        <v>0</v>
      </c>
      <c r="R122" s="526">
        <f t="shared" si="13"/>
        <v>0</v>
      </c>
      <c r="S122" s="526">
        <f t="shared" si="13"/>
        <v>0</v>
      </c>
      <c r="T122" s="526">
        <f t="shared" si="13"/>
        <v>0</v>
      </c>
      <c r="U122" s="526">
        <f t="shared" si="13"/>
        <v>0</v>
      </c>
      <c r="V122" s="526">
        <f t="shared" si="13"/>
        <v>0</v>
      </c>
      <c r="W122" s="526">
        <f t="shared" si="13"/>
        <v>0</v>
      </c>
      <c r="X122" s="526">
        <f t="shared" si="13"/>
        <v>0</v>
      </c>
      <c r="Y122" s="526">
        <f t="shared" si="13"/>
        <v>0</v>
      </c>
      <c r="Z122" s="526">
        <f t="shared" si="13"/>
        <v>0</v>
      </c>
      <c r="AA122" s="526">
        <f t="shared" si="13"/>
        <v>0</v>
      </c>
      <c r="AB122" s="526">
        <f t="shared" si="13"/>
        <v>0</v>
      </c>
      <c r="AC122" s="526">
        <f t="shared" si="13"/>
        <v>0</v>
      </c>
      <c r="AD122" s="526">
        <f t="shared" si="13"/>
        <v>0</v>
      </c>
      <c r="AE122" s="526">
        <f t="shared" si="13"/>
        <v>0</v>
      </c>
      <c r="AF122" s="526">
        <f t="shared" si="13"/>
        <v>0</v>
      </c>
      <c r="AG122" s="526">
        <f t="shared" si="13"/>
        <v>0</v>
      </c>
      <c r="AH122" s="526">
        <f t="shared" si="13"/>
        <v>0</v>
      </c>
      <c r="AI122" s="526">
        <f t="shared" si="13"/>
        <v>0</v>
      </c>
      <c r="AJ122" s="526">
        <f t="shared" ref="AJ122:BO122" si="14">AJ$118*AJ7</f>
        <v>0</v>
      </c>
      <c r="AK122" s="526">
        <f t="shared" si="14"/>
        <v>0</v>
      </c>
      <c r="AL122" s="526">
        <f t="shared" si="14"/>
        <v>0</v>
      </c>
      <c r="AM122" s="526">
        <f t="shared" si="14"/>
        <v>0</v>
      </c>
      <c r="AN122" s="526">
        <f t="shared" si="14"/>
        <v>0</v>
      </c>
      <c r="AO122" s="526">
        <f t="shared" si="14"/>
        <v>0</v>
      </c>
      <c r="AP122" s="526">
        <f t="shared" si="14"/>
        <v>0</v>
      </c>
      <c r="AQ122" s="526">
        <f t="shared" si="14"/>
        <v>0</v>
      </c>
      <c r="AR122" s="526">
        <f t="shared" si="14"/>
        <v>0</v>
      </c>
      <c r="AS122" s="526">
        <f t="shared" si="14"/>
        <v>0</v>
      </c>
      <c r="AT122" s="526">
        <f t="shared" si="14"/>
        <v>0</v>
      </c>
      <c r="AU122" s="526">
        <f t="shared" si="14"/>
        <v>0</v>
      </c>
      <c r="AV122" s="526">
        <f t="shared" si="14"/>
        <v>0</v>
      </c>
      <c r="AW122" s="526">
        <f t="shared" si="14"/>
        <v>0</v>
      </c>
      <c r="AX122" s="526">
        <f t="shared" si="14"/>
        <v>0</v>
      </c>
      <c r="AY122" s="526">
        <f t="shared" si="14"/>
        <v>0</v>
      </c>
      <c r="AZ122" s="526">
        <f t="shared" si="14"/>
        <v>0</v>
      </c>
      <c r="BA122" s="526">
        <f t="shared" si="14"/>
        <v>0</v>
      </c>
      <c r="BB122" s="526">
        <f t="shared" si="14"/>
        <v>0</v>
      </c>
      <c r="BC122" s="526">
        <f t="shared" si="14"/>
        <v>0</v>
      </c>
      <c r="BD122" s="526">
        <f t="shared" si="14"/>
        <v>0</v>
      </c>
      <c r="BE122" s="526">
        <f t="shared" si="14"/>
        <v>0</v>
      </c>
      <c r="BF122" s="526">
        <f t="shared" si="14"/>
        <v>0</v>
      </c>
      <c r="BG122" s="526">
        <f t="shared" si="14"/>
        <v>0</v>
      </c>
      <c r="BH122" s="526">
        <f t="shared" si="14"/>
        <v>0</v>
      </c>
      <c r="BI122" s="526">
        <f t="shared" si="14"/>
        <v>0</v>
      </c>
      <c r="BJ122" s="526">
        <f t="shared" si="14"/>
        <v>0</v>
      </c>
      <c r="BK122" s="526">
        <f t="shared" si="14"/>
        <v>0</v>
      </c>
      <c r="BL122" s="526">
        <f t="shared" si="14"/>
        <v>0</v>
      </c>
      <c r="BM122" s="526">
        <f t="shared" si="14"/>
        <v>0</v>
      </c>
      <c r="BN122" s="526">
        <f t="shared" si="14"/>
        <v>0</v>
      </c>
      <c r="BO122" s="526">
        <f t="shared" si="14"/>
        <v>0</v>
      </c>
      <c r="BP122" s="526">
        <f t="shared" ref="BP122:CU122" si="15">BP$118*BP7</f>
        <v>0</v>
      </c>
      <c r="BQ122" s="526">
        <f t="shared" si="15"/>
        <v>0</v>
      </c>
      <c r="BR122" s="526">
        <f t="shared" si="15"/>
        <v>0</v>
      </c>
      <c r="BS122" s="526">
        <f t="shared" si="15"/>
        <v>0</v>
      </c>
      <c r="BT122" s="526">
        <f t="shared" si="15"/>
        <v>0</v>
      </c>
      <c r="BU122" s="526">
        <f t="shared" si="15"/>
        <v>0</v>
      </c>
      <c r="BV122" s="526">
        <f t="shared" si="15"/>
        <v>0</v>
      </c>
      <c r="BW122" s="526">
        <f t="shared" si="15"/>
        <v>0</v>
      </c>
      <c r="BX122" s="526">
        <f t="shared" si="15"/>
        <v>0</v>
      </c>
      <c r="BY122" s="526">
        <f t="shared" si="15"/>
        <v>0</v>
      </c>
      <c r="BZ122" s="526">
        <f t="shared" si="15"/>
        <v>0</v>
      </c>
      <c r="CA122" s="526">
        <f t="shared" si="15"/>
        <v>0</v>
      </c>
      <c r="CB122" s="526">
        <f t="shared" si="15"/>
        <v>0</v>
      </c>
      <c r="CC122" s="526">
        <f t="shared" si="15"/>
        <v>0</v>
      </c>
      <c r="CD122" s="526">
        <f t="shared" si="15"/>
        <v>0</v>
      </c>
      <c r="CE122" s="526">
        <f t="shared" si="15"/>
        <v>0</v>
      </c>
      <c r="CF122" s="526">
        <f t="shared" si="15"/>
        <v>0</v>
      </c>
      <c r="CG122" s="526">
        <f t="shared" si="15"/>
        <v>0</v>
      </c>
      <c r="CH122" s="526">
        <f t="shared" si="15"/>
        <v>0</v>
      </c>
      <c r="CI122" s="526">
        <f t="shared" si="15"/>
        <v>0</v>
      </c>
      <c r="CJ122" s="526">
        <f t="shared" si="15"/>
        <v>0</v>
      </c>
      <c r="CK122" s="526">
        <f t="shared" si="15"/>
        <v>0</v>
      </c>
      <c r="CL122" s="526">
        <f t="shared" si="15"/>
        <v>0</v>
      </c>
      <c r="CM122" s="526">
        <f t="shared" si="15"/>
        <v>0</v>
      </c>
      <c r="CN122" s="526">
        <f t="shared" si="15"/>
        <v>0</v>
      </c>
      <c r="CO122" s="526">
        <f t="shared" si="15"/>
        <v>0</v>
      </c>
      <c r="CP122" s="526">
        <f t="shared" si="15"/>
        <v>0</v>
      </c>
      <c r="CQ122" s="526">
        <f t="shared" si="15"/>
        <v>0</v>
      </c>
      <c r="CR122" s="526">
        <f t="shared" si="15"/>
        <v>0</v>
      </c>
      <c r="CS122" s="526">
        <f t="shared" si="15"/>
        <v>0</v>
      </c>
      <c r="CT122" s="526">
        <f t="shared" si="15"/>
        <v>0</v>
      </c>
      <c r="CU122" s="526">
        <f t="shared" si="15"/>
        <v>0</v>
      </c>
      <c r="CV122" s="526">
        <f t="shared" ref="CV122:DG122" si="16">CV$118*CV7</f>
        <v>0</v>
      </c>
      <c r="CW122" s="526">
        <f t="shared" si="16"/>
        <v>0</v>
      </c>
      <c r="CX122" s="526">
        <f t="shared" si="16"/>
        <v>0</v>
      </c>
      <c r="CY122" s="526">
        <f t="shared" si="16"/>
        <v>0</v>
      </c>
      <c r="CZ122" s="526">
        <f t="shared" si="16"/>
        <v>0</v>
      </c>
      <c r="DA122" s="526">
        <f t="shared" si="16"/>
        <v>0</v>
      </c>
      <c r="DB122" s="526">
        <f t="shared" si="16"/>
        <v>0</v>
      </c>
      <c r="DC122" s="526">
        <f t="shared" si="16"/>
        <v>0</v>
      </c>
      <c r="DD122" s="526">
        <f t="shared" si="16"/>
        <v>0</v>
      </c>
      <c r="DE122" s="526">
        <f t="shared" si="16"/>
        <v>0</v>
      </c>
      <c r="DF122" s="526">
        <f t="shared" si="16"/>
        <v>0</v>
      </c>
      <c r="DG122" s="526">
        <f t="shared" si="16"/>
        <v>0</v>
      </c>
      <c r="DH122" s="583">
        <f t="shared" si="4"/>
        <v>0</v>
      </c>
      <c r="DI122" s="240"/>
      <c r="DJ122" s="21"/>
    </row>
    <row r="123" spans="2:114" x14ac:dyDescent="0.15">
      <c r="B123" s="358" t="s">
        <v>130</v>
      </c>
      <c r="C123" s="14" t="s">
        <v>891</v>
      </c>
      <c r="D123" s="553">
        <f t="shared" ref="D123:AI123" si="17">D$118*D8</f>
        <v>0</v>
      </c>
      <c r="E123" s="553">
        <f t="shared" si="17"/>
        <v>0</v>
      </c>
      <c r="F123" s="553">
        <f t="shared" si="17"/>
        <v>0</v>
      </c>
      <c r="G123" s="553">
        <f t="shared" si="17"/>
        <v>0</v>
      </c>
      <c r="H123" s="553">
        <f t="shared" si="17"/>
        <v>0</v>
      </c>
      <c r="I123" s="553">
        <f t="shared" si="17"/>
        <v>0</v>
      </c>
      <c r="J123" s="553">
        <f t="shared" si="17"/>
        <v>0</v>
      </c>
      <c r="K123" s="553">
        <f t="shared" si="17"/>
        <v>0</v>
      </c>
      <c r="L123" s="553">
        <f t="shared" si="17"/>
        <v>0</v>
      </c>
      <c r="M123" s="553">
        <f t="shared" si="17"/>
        <v>0</v>
      </c>
      <c r="N123" s="553">
        <f t="shared" si="17"/>
        <v>0</v>
      </c>
      <c r="O123" s="553">
        <f t="shared" si="17"/>
        <v>0</v>
      </c>
      <c r="P123" s="553">
        <f t="shared" si="17"/>
        <v>0</v>
      </c>
      <c r="Q123" s="553">
        <f t="shared" si="17"/>
        <v>0</v>
      </c>
      <c r="R123" s="553">
        <f t="shared" si="17"/>
        <v>0</v>
      </c>
      <c r="S123" s="553">
        <f t="shared" si="17"/>
        <v>0</v>
      </c>
      <c r="T123" s="553">
        <f t="shared" si="17"/>
        <v>0</v>
      </c>
      <c r="U123" s="526">
        <f t="shared" si="17"/>
        <v>0</v>
      </c>
      <c r="V123" s="526">
        <f t="shared" si="17"/>
        <v>0</v>
      </c>
      <c r="W123" s="526">
        <f t="shared" si="17"/>
        <v>0</v>
      </c>
      <c r="X123" s="526">
        <f t="shared" si="17"/>
        <v>0</v>
      </c>
      <c r="Y123" s="526">
        <f t="shared" si="17"/>
        <v>0</v>
      </c>
      <c r="Z123" s="526">
        <f t="shared" si="17"/>
        <v>0</v>
      </c>
      <c r="AA123" s="526">
        <f t="shared" si="17"/>
        <v>0</v>
      </c>
      <c r="AB123" s="526">
        <f t="shared" si="17"/>
        <v>0</v>
      </c>
      <c r="AC123" s="526">
        <f t="shared" si="17"/>
        <v>0</v>
      </c>
      <c r="AD123" s="526">
        <f t="shared" si="17"/>
        <v>0</v>
      </c>
      <c r="AE123" s="526">
        <f t="shared" si="17"/>
        <v>0</v>
      </c>
      <c r="AF123" s="526">
        <f t="shared" si="17"/>
        <v>0</v>
      </c>
      <c r="AG123" s="526">
        <f t="shared" si="17"/>
        <v>0</v>
      </c>
      <c r="AH123" s="526">
        <f t="shared" si="17"/>
        <v>0</v>
      </c>
      <c r="AI123" s="526">
        <f t="shared" si="17"/>
        <v>0</v>
      </c>
      <c r="AJ123" s="526">
        <f t="shared" ref="AJ123:BO123" si="18">AJ$118*AJ8</f>
        <v>0</v>
      </c>
      <c r="AK123" s="526">
        <f t="shared" si="18"/>
        <v>0</v>
      </c>
      <c r="AL123" s="526">
        <f t="shared" si="18"/>
        <v>0</v>
      </c>
      <c r="AM123" s="526">
        <f t="shared" si="18"/>
        <v>0</v>
      </c>
      <c r="AN123" s="526">
        <f t="shared" si="18"/>
        <v>0</v>
      </c>
      <c r="AO123" s="526">
        <f t="shared" si="18"/>
        <v>0</v>
      </c>
      <c r="AP123" s="526">
        <f t="shared" si="18"/>
        <v>0</v>
      </c>
      <c r="AQ123" s="526">
        <f t="shared" si="18"/>
        <v>0</v>
      </c>
      <c r="AR123" s="526">
        <f t="shared" si="18"/>
        <v>0</v>
      </c>
      <c r="AS123" s="526">
        <f t="shared" si="18"/>
        <v>0</v>
      </c>
      <c r="AT123" s="526">
        <f t="shared" si="18"/>
        <v>0</v>
      </c>
      <c r="AU123" s="526">
        <f t="shared" si="18"/>
        <v>0</v>
      </c>
      <c r="AV123" s="526">
        <f t="shared" si="18"/>
        <v>0</v>
      </c>
      <c r="AW123" s="526">
        <f t="shared" si="18"/>
        <v>0</v>
      </c>
      <c r="AX123" s="526">
        <f t="shared" si="18"/>
        <v>0</v>
      </c>
      <c r="AY123" s="526">
        <f t="shared" si="18"/>
        <v>0</v>
      </c>
      <c r="AZ123" s="526">
        <f t="shared" si="18"/>
        <v>0</v>
      </c>
      <c r="BA123" s="526">
        <f t="shared" si="18"/>
        <v>0</v>
      </c>
      <c r="BB123" s="526">
        <f t="shared" si="18"/>
        <v>0</v>
      </c>
      <c r="BC123" s="526">
        <f t="shared" si="18"/>
        <v>0</v>
      </c>
      <c r="BD123" s="526">
        <f t="shared" si="18"/>
        <v>0</v>
      </c>
      <c r="BE123" s="526">
        <f t="shared" si="18"/>
        <v>0</v>
      </c>
      <c r="BF123" s="526">
        <f t="shared" si="18"/>
        <v>0</v>
      </c>
      <c r="BG123" s="526">
        <f t="shared" si="18"/>
        <v>0</v>
      </c>
      <c r="BH123" s="526">
        <f t="shared" si="18"/>
        <v>0</v>
      </c>
      <c r="BI123" s="526">
        <f t="shared" si="18"/>
        <v>0</v>
      </c>
      <c r="BJ123" s="526">
        <f t="shared" si="18"/>
        <v>0</v>
      </c>
      <c r="BK123" s="526">
        <f t="shared" si="18"/>
        <v>0</v>
      </c>
      <c r="BL123" s="526">
        <f t="shared" si="18"/>
        <v>0</v>
      </c>
      <c r="BM123" s="526">
        <f t="shared" si="18"/>
        <v>0</v>
      </c>
      <c r="BN123" s="526">
        <f t="shared" si="18"/>
        <v>0</v>
      </c>
      <c r="BO123" s="526">
        <f t="shared" si="18"/>
        <v>0</v>
      </c>
      <c r="BP123" s="526">
        <f t="shared" ref="BP123:CU123" si="19">BP$118*BP8</f>
        <v>0</v>
      </c>
      <c r="BQ123" s="526">
        <f t="shared" si="19"/>
        <v>0</v>
      </c>
      <c r="BR123" s="526">
        <f t="shared" si="19"/>
        <v>0</v>
      </c>
      <c r="BS123" s="526">
        <f t="shared" si="19"/>
        <v>0</v>
      </c>
      <c r="BT123" s="526">
        <f t="shared" si="19"/>
        <v>0</v>
      </c>
      <c r="BU123" s="526">
        <f t="shared" si="19"/>
        <v>0</v>
      </c>
      <c r="BV123" s="526">
        <f t="shared" si="19"/>
        <v>0</v>
      </c>
      <c r="BW123" s="526">
        <f t="shared" si="19"/>
        <v>0</v>
      </c>
      <c r="BX123" s="526">
        <f t="shared" si="19"/>
        <v>0</v>
      </c>
      <c r="BY123" s="526">
        <f t="shared" si="19"/>
        <v>0</v>
      </c>
      <c r="BZ123" s="526">
        <f t="shared" si="19"/>
        <v>0</v>
      </c>
      <c r="CA123" s="526">
        <f t="shared" si="19"/>
        <v>0</v>
      </c>
      <c r="CB123" s="526">
        <f t="shared" si="19"/>
        <v>0</v>
      </c>
      <c r="CC123" s="526">
        <f t="shared" si="19"/>
        <v>0</v>
      </c>
      <c r="CD123" s="526">
        <f t="shared" si="19"/>
        <v>0</v>
      </c>
      <c r="CE123" s="526">
        <f t="shared" si="19"/>
        <v>0</v>
      </c>
      <c r="CF123" s="526">
        <f t="shared" si="19"/>
        <v>0</v>
      </c>
      <c r="CG123" s="526">
        <f t="shared" si="19"/>
        <v>0</v>
      </c>
      <c r="CH123" s="526">
        <f t="shared" si="19"/>
        <v>0</v>
      </c>
      <c r="CI123" s="526">
        <f t="shared" si="19"/>
        <v>0</v>
      </c>
      <c r="CJ123" s="526">
        <f t="shared" si="19"/>
        <v>0</v>
      </c>
      <c r="CK123" s="526">
        <f t="shared" si="19"/>
        <v>0</v>
      </c>
      <c r="CL123" s="526">
        <f t="shared" si="19"/>
        <v>0</v>
      </c>
      <c r="CM123" s="526">
        <f t="shared" si="19"/>
        <v>0</v>
      </c>
      <c r="CN123" s="526">
        <f t="shared" si="19"/>
        <v>0</v>
      </c>
      <c r="CO123" s="526">
        <f t="shared" si="19"/>
        <v>0</v>
      </c>
      <c r="CP123" s="526">
        <f t="shared" si="19"/>
        <v>0</v>
      </c>
      <c r="CQ123" s="526">
        <f t="shared" si="19"/>
        <v>0</v>
      </c>
      <c r="CR123" s="526">
        <f t="shared" si="19"/>
        <v>0</v>
      </c>
      <c r="CS123" s="526">
        <f t="shared" si="19"/>
        <v>0</v>
      </c>
      <c r="CT123" s="526">
        <f t="shared" si="19"/>
        <v>0</v>
      </c>
      <c r="CU123" s="526">
        <f t="shared" si="19"/>
        <v>0</v>
      </c>
      <c r="CV123" s="526">
        <f t="shared" ref="CV123:DG123" si="20">CV$118*CV8</f>
        <v>0</v>
      </c>
      <c r="CW123" s="526">
        <f t="shared" si="20"/>
        <v>0</v>
      </c>
      <c r="CX123" s="526">
        <f t="shared" si="20"/>
        <v>0</v>
      </c>
      <c r="CY123" s="526">
        <f t="shared" si="20"/>
        <v>0</v>
      </c>
      <c r="CZ123" s="526">
        <f t="shared" si="20"/>
        <v>0</v>
      </c>
      <c r="DA123" s="526">
        <f t="shared" si="20"/>
        <v>0</v>
      </c>
      <c r="DB123" s="526">
        <f t="shared" si="20"/>
        <v>0</v>
      </c>
      <c r="DC123" s="526">
        <f t="shared" si="20"/>
        <v>0</v>
      </c>
      <c r="DD123" s="526">
        <f t="shared" si="20"/>
        <v>0</v>
      </c>
      <c r="DE123" s="526">
        <f t="shared" si="20"/>
        <v>0</v>
      </c>
      <c r="DF123" s="526">
        <f t="shared" si="20"/>
        <v>0</v>
      </c>
      <c r="DG123" s="526">
        <f t="shared" si="20"/>
        <v>0</v>
      </c>
      <c r="DH123" s="583">
        <f t="shared" si="4"/>
        <v>0</v>
      </c>
      <c r="DI123" s="240"/>
      <c r="DJ123" s="21"/>
    </row>
    <row r="124" spans="2:114" x14ac:dyDescent="0.15">
      <c r="B124" s="10" t="s">
        <v>133</v>
      </c>
      <c r="C124" s="4" t="s">
        <v>892</v>
      </c>
      <c r="D124" s="526">
        <f t="shared" ref="D124:AI124" si="21">D$118*D9</f>
        <v>0</v>
      </c>
      <c r="E124" s="526">
        <f t="shared" si="21"/>
        <v>0</v>
      </c>
      <c r="F124" s="526">
        <f t="shared" si="21"/>
        <v>0</v>
      </c>
      <c r="G124" s="526">
        <f t="shared" si="21"/>
        <v>0</v>
      </c>
      <c r="H124" s="526">
        <f t="shared" si="21"/>
        <v>0</v>
      </c>
      <c r="I124" s="526">
        <f t="shared" si="21"/>
        <v>0</v>
      </c>
      <c r="J124" s="526">
        <f t="shared" si="21"/>
        <v>0</v>
      </c>
      <c r="K124" s="526">
        <f t="shared" si="21"/>
        <v>0</v>
      </c>
      <c r="L124" s="526">
        <f t="shared" si="21"/>
        <v>0</v>
      </c>
      <c r="M124" s="526">
        <f t="shared" si="21"/>
        <v>0</v>
      </c>
      <c r="N124" s="526">
        <f t="shared" si="21"/>
        <v>0</v>
      </c>
      <c r="O124" s="526">
        <f t="shared" si="21"/>
        <v>0</v>
      </c>
      <c r="P124" s="526">
        <f t="shared" si="21"/>
        <v>0</v>
      </c>
      <c r="Q124" s="526">
        <f t="shared" si="21"/>
        <v>0</v>
      </c>
      <c r="R124" s="526">
        <f t="shared" si="21"/>
        <v>0</v>
      </c>
      <c r="S124" s="526">
        <f t="shared" si="21"/>
        <v>0</v>
      </c>
      <c r="T124" s="526">
        <f t="shared" si="21"/>
        <v>0</v>
      </c>
      <c r="U124" s="526">
        <f t="shared" si="21"/>
        <v>0</v>
      </c>
      <c r="V124" s="526">
        <f t="shared" si="21"/>
        <v>0</v>
      </c>
      <c r="W124" s="526">
        <f t="shared" si="21"/>
        <v>0</v>
      </c>
      <c r="X124" s="526">
        <f t="shared" si="21"/>
        <v>0</v>
      </c>
      <c r="Y124" s="526">
        <f t="shared" si="21"/>
        <v>0</v>
      </c>
      <c r="Z124" s="526">
        <f t="shared" si="21"/>
        <v>0</v>
      </c>
      <c r="AA124" s="526">
        <f t="shared" si="21"/>
        <v>0</v>
      </c>
      <c r="AB124" s="526">
        <f t="shared" si="21"/>
        <v>0</v>
      </c>
      <c r="AC124" s="526">
        <f t="shared" si="21"/>
        <v>0</v>
      </c>
      <c r="AD124" s="526">
        <f t="shared" si="21"/>
        <v>0</v>
      </c>
      <c r="AE124" s="526">
        <f t="shared" si="21"/>
        <v>0</v>
      </c>
      <c r="AF124" s="526">
        <f t="shared" si="21"/>
        <v>0</v>
      </c>
      <c r="AG124" s="526">
        <f t="shared" si="21"/>
        <v>0</v>
      </c>
      <c r="AH124" s="526">
        <f t="shared" si="21"/>
        <v>0</v>
      </c>
      <c r="AI124" s="526">
        <f t="shared" si="21"/>
        <v>0</v>
      </c>
      <c r="AJ124" s="526">
        <f t="shared" ref="AJ124:BO124" si="22">AJ$118*AJ9</f>
        <v>0</v>
      </c>
      <c r="AK124" s="526">
        <f t="shared" si="22"/>
        <v>0</v>
      </c>
      <c r="AL124" s="526">
        <f t="shared" si="22"/>
        <v>0</v>
      </c>
      <c r="AM124" s="526">
        <f t="shared" si="22"/>
        <v>0</v>
      </c>
      <c r="AN124" s="526">
        <f t="shared" si="22"/>
        <v>0</v>
      </c>
      <c r="AO124" s="526">
        <f t="shared" si="22"/>
        <v>0</v>
      </c>
      <c r="AP124" s="526">
        <f t="shared" si="22"/>
        <v>0</v>
      </c>
      <c r="AQ124" s="526">
        <f t="shared" si="22"/>
        <v>0</v>
      </c>
      <c r="AR124" s="526">
        <f t="shared" si="22"/>
        <v>0</v>
      </c>
      <c r="AS124" s="526">
        <f t="shared" si="22"/>
        <v>0</v>
      </c>
      <c r="AT124" s="526">
        <f t="shared" si="22"/>
        <v>0</v>
      </c>
      <c r="AU124" s="526">
        <f t="shared" si="22"/>
        <v>0</v>
      </c>
      <c r="AV124" s="526">
        <f t="shared" si="22"/>
        <v>0</v>
      </c>
      <c r="AW124" s="526">
        <f t="shared" si="22"/>
        <v>0</v>
      </c>
      <c r="AX124" s="526">
        <f t="shared" si="22"/>
        <v>0</v>
      </c>
      <c r="AY124" s="526">
        <f t="shared" si="22"/>
        <v>0</v>
      </c>
      <c r="AZ124" s="526">
        <f t="shared" si="22"/>
        <v>0</v>
      </c>
      <c r="BA124" s="526">
        <f t="shared" si="22"/>
        <v>0</v>
      </c>
      <c r="BB124" s="526">
        <f t="shared" si="22"/>
        <v>0</v>
      </c>
      <c r="BC124" s="526">
        <f t="shared" si="22"/>
        <v>0</v>
      </c>
      <c r="BD124" s="526">
        <f t="shared" si="22"/>
        <v>0</v>
      </c>
      <c r="BE124" s="526">
        <f t="shared" si="22"/>
        <v>0</v>
      </c>
      <c r="BF124" s="526">
        <f t="shared" si="22"/>
        <v>0</v>
      </c>
      <c r="BG124" s="526">
        <f t="shared" si="22"/>
        <v>0</v>
      </c>
      <c r="BH124" s="526">
        <f t="shared" si="22"/>
        <v>0</v>
      </c>
      <c r="BI124" s="526">
        <f t="shared" si="22"/>
        <v>0</v>
      </c>
      <c r="BJ124" s="526">
        <f t="shared" si="22"/>
        <v>0</v>
      </c>
      <c r="BK124" s="526">
        <f t="shared" si="22"/>
        <v>0</v>
      </c>
      <c r="BL124" s="526">
        <f t="shared" si="22"/>
        <v>0</v>
      </c>
      <c r="BM124" s="526">
        <f t="shared" si="22"/>
        <v>0</v>
      </c>
      <c r="BN124" s="526">
        <f t="shared" si="22"/>
        <v>0</v>
      </c>
      <c r="BO124" s="526">
        <f t="shared" si="22"/>
        <v>0</v>
      </c>
      <c r="BP124" s="526">
        <f t="shared" ref="BP124:CU124" si="23">BP$118*BP9</f>
        <v>0</v>
      </c>
      <c r="BQ124" s="526">
        <f t="shared" si="23"/>
        <v>0</v>
      </c>
      <c r="BR124" s="526">
        <f t="shared" si="23"/>
        <v>0</v>
      </c>
      <c r="BS124" s="526">
        <f t="shared" si="23"/>
        <v>0</v>
      </c>
      <c r="BT124" s="526">
        <f t="shared" si="23"/>
        <v>0</v>
      </c>
      <c r="BU124" s="526">
        <f t="shared" si="23"/>
        <v>0</v>
      </c>
      <c r="BV124" s="526">
        <f t="shared" si="23"/>
        <v>0</v>
      </c>
      <c r="BW124" s="526">
        <f t="shared" si="23"/>
        <v>0</v>
      </c>
      <c r="BX124" s="526">
        <f t="shared" si="23"/>
        <v>0</v>
      </c>
      <c r="BY124" s="526">
        <f t="shared" si="23"/>
        <v>0</v>
      </c>
      <c r="BZ124" s="526">
        <f t="shared" si="23"/>
        <v>0</v>
      </c>
      <c r="CA124" s="526">
        <f t="shared" si="23"/>
        <v>0</v>
      </c>
      <c r="CB124" s="526">
        <f t="shared" si="23"/>
        <v>0</v>
      </c>
      <c r="CC124" s="526">
        <f t="shared" si="23"/>
        <v>0</v>
      </c>
      <c r="CD124" s="526">
        <f t="shared" si="23"/>
        <v>0</v>
      </c>
      <c r="CE124" s="526">
        <f t="shared" si="23"/>
        <v>0</v>
      </c>
      <c r="CF124" s="526">
        <f t="shared" si="23"/>
        <v>0</v>
      </c>
      <c r="CG124" s="526">
        <f t="shared" si="23"/>
        <v>0</v>
      </c>
      <c r="CH124" s="526">
        <f t="shared" si="23"/>
        <v>0</v>
      </c>
      <c r="CI124" s="526">
        <f t="shared" si="23"/>
        <v>0</v>
      </c>
      <c r="CJ124" s="526">
        <f t="shared" si="23"/>
        <v>0</v>
      </c>
      <c r="CK124" s="526">
        <f t="shared" si="23"/>
        <v>0</v>
      </c>
      <c r="CL124" s="526">
        <f t="shared" si="23"/>
        <v>0</v>
      </c>
      <c r="CM124" s="526">
        <f t="shared" si="23"/>
        <v>0</v>
      </c>
      <c r="CN124" s="526">
        <f t="shared" si="23"/>
        <v>0</v>
      </c>
      <c r="CO124" s="526">
        <f t="shared" si="23"/>
        <v>0</v>
      </c>
      <c r="CP124" s="526">
        <f t="shared" si="23"/>
        <v>0</v>
      </c>
      <c r="CQ124" s="526">
        <f t="shared" si="23"/>
        <v>0</v>
      </c>
      <c r="CR124" s="526">
        <f t="shared" si="23"/>
        <v>0</v>
      </c>
      <c r="CS124" s="526">
        <f t="shared" si="23"/>
        <v>0</v>
      </c>
      <c r="CT124" s="526">
        <f t="shared" si="23"/>
        <v>0</v>
      </c>
      <c r="CU124" s="526">
        <f t="shared" si="23"/>
        <v>0</v>
      </c>
      <c r="CV124" s="526">
        <f t="shared" ref="CV124:DG124" si="24">CV$118*CV9</f>
        <v>0</v>
      </c>
      <c r="CW124" s="526">
        <f t="shared" si="24"/>
        <v>0</v>
      </c>
      <c r="CX124" s="526">
        <f t="shared" si="24"/>
        <v>0</v>
      </c>
      <c r="CY124" s="526">
        <f t="shared" si="24"/>
        <v>0</v>
      </c>
      <c r="CZ124" s="526">
        <f t="shared" si="24"/>
        <v>0</v>
      </c>
      <c r="DA124" s="526">
        <f t="shared" si="24"/>
        <v>0</v>
      </c>
      <c r="DB124" s="526">
        <f t="shared" si="24"/>
        <v>0</v>
      </c>
      <c r="DC124" s="526">
        <f t="shared" si="24"/>
        <v>0</v>
      </c>
      <c r="DD124" s="526">
        <f t="shared" si="24"/>
        <v>0</v>
      </c>
      <c r="DE124" s="526">
        <f t="shared" si="24"/>
        <v>0</v>
      </c>
      <c r="DF124" s="526">
        <f t="shared" si="24"/>
        <v>0</v>
      </c>
      <c r="DG124" s="526">
        <f t="shared" si="24"/>
        <v>0</v>
      </c>
      <c r="DH124" s="583">
        <f t="shared" si="4"/>
        <v>0</v>
      </c>
      <c r="DI124" s="240"/>
      <c r="DJ124" s="21"/>
    </row>
    <row r="125" spans="2:114" x14ac:dyDescent="0.15">
      <c r="B125" s="10" t="s">
        <v>135</v>
      </c>
      <c r="C125" s="4" t="s">
        <v>269</v>
      </c>
      <c r="D125" s="526">
        <f t="shared" ref="D125:AI125" si="25">D$118*D10</f>
        <v>0</v>
      </c>
      <c r="E125" s="526">
        <f t="shared" si="25"/>
        <v>0</v>
      </c>
      <c r="F125" s="526">
        <f t="shared" si="25"/>
        <v>0</v>
      </c>
      <c r="G125" s="526">
        <f t="shared" si="25"/>
        <v>0</v>
      </c>
      <c r="H125" s="526">
        <f t="shared" si="25"/>
        <v>0</v>
      </c>
      <c r="I125" s="526">
        <f t="shared" si="25"/>
        <v>0</v>
      </c>
      <c r="J125" s="526">
        <f t="shared" si="25"/>
        <v>0</v>
      </c>
      <c r="K125" s="526">
        <f t="shared" si="25"/>
        <v>0</v>
      </c>
      <c r="L125" s="526">
        <f t="shared" si="25"/>
        <v>0</v>
      </c>
      <c r="M125" s="526">
        <f t="shared" si="25"/>
        <v>0</v>
      </c>
      <c r="N125" s="526">
        <f t="shared" si="25"/>
        <v>0</v>
      </c>
      <c r="O125" s="526">
        <f t="shared" si="25"/>
        <v>0</v>
      </c>
      <c r="P125" s="526">
        <f t="shared" si="25"/>
        <v>0</v>
      </c>
      <c r="Q125" s="526">
        <f t="shared" si="25"/>
        <v>0</v>
      </c>
      <c r="R125" s="526">
        <f t="shared" si="25"/>
        <v>0</v>
      </c>
      <c r="S125" s="526">
        <f t="shared" si="25"/>
        <v>0</v>
      </c>
      <c r="T125" s="526">
        <f t="shared" si="25"/>
        <v>0</v>
      </c>
      <c r="U125" s="526">
        <f t="shared" si="25"/>
        <v>0</v>
      </c>
      <c r="V125" s="526">
        <f t="shared" si="25"/>
        <v>0</v>
      </c>
      <c r="W125" s="526">
        <f t="shared" si="25"/>
        <v>0</v>
      </c>
      <c r="X125" s="526">
        <f t="shared" si="25"/>
        <v>0</v>
      </c>
      <c r="Y125" s="526">
        <f t="shared" si="25"/>
        <v>0</v>
      </c>
      <c r="Z125" s="526">
        <f t="shared" si="25"/>
        <v>0</v>
      </c>
      <c r="AA125" s="526">
        <f t="shared" si="25"/>
        <v>0</v>
      </c>
      <c r="AB125" s="526">
        <f t="shared" si="25"/>
        <v>0</v>
      </c>
      <c r="AC125" s="526">
        <f t="shared" si="25"/>
        <v>0</v>
      </c>
      <c r="AD125" s="526">
        <f t="shared" si="25"/>
        <v>0</v>
      </c>
      <c r="AE125" s="526">
        <f t="shared" si="25"/>
        <v>0</v>
      </c>
      <c r="AF125" s="526">
        <f t="shared" si="25"/>
        <v>0</v>
      </c>
      <c r="AG125" s="526">
        <f t="shared" si="25"/>
        <v>0</v>
      </c>
      <c r="AH125" s="526">
        <f t="shared" si="25"/>
        <v>0</v>
      </c>
      <c r="AI125" s="526">
        <f t="shared" si="25"/>
        <v>0</v>
      </c>
      <c r="AJ125" s="526">
        <f t="shared" ref="AJ125:BO125" si="26">AJ$118*AJ10</f>
        <v>0</v>
      </c>
      <c r="AK125" s="526">
        <f t="shared" si="26"/>
        <v>0</v>
      </c>
      <c r="AL125" s="526">
        <f t="shared" si="26"/>
        <v>0</v>
      </c>
      <c r="AM125" s="526">
        <f t="shared" si="26"/>
        <v>0</v>
      </c>
      <c r="AN125" s="526">
        <f t="shared" si="26"/>
        <v>0</v>
      </c>
      <c r="AO125" s="526">
        <f t="shared" si="26"/>
        <v>0</v>
      </c>
      <c r="AP125" s="526">
        <f t="shared" si="26"/>
        <v>0</v>
      </c>
      <c r="AQ125" s="526">
        <f t="shared" si="26"/>
        <v>0</v>
      </c>
      <c r="AR125" s="526">
        <f t="shared" si="26"/>
        <v>0</v>
      </c>
      <c r="AS125" s="526">
        <f t="shared" si="26"/>
        <v>0</v>
      </c>
      <c r="AT125" s="526">
        <f t="shared" si="26"/>
        <v>0</v>
      </c>
      <c r="AU125" s="526">
        <f t="shared" si="26"/>
        <v>0</v>
      </c>
      <c r="AV125" s="526">
        <f t="shared" si="26"/>
        <v>0</v>
      </c>
      <c r="AW125" s="526">
        <f t="shared" si="26"/>
        <v>0</v>
      </c>
      <c r="AX125" s="526">
        <f t="shared" si="26"/>
        <v>0</v>
      </c>
      <c r="AY125" s="526">
        <f t="shared" si="26"/>
        <v>0</v>
      </c>
      <c r="AZ125" s="526">
        <f t="shared" si="26"/>
        <v>0</v>
      </c>
      <c r="BA125" s="526">
        <f t="shared" si="26"/>
        <v>0</v>
      </c>
      <c r="BB125" s="526">
        <f t="shared" si="26"/>
        <v>0</v>
      </c>
      <c r="BC125" s="526">
        <f t="shared" si="26"/>
        <v>0</v>
      </c>
      <c r="BD125" s="526">
        <f t="shared" si="26"/>
        <v>0</v>
      </c>
      <c r="BE125" s="526">
        <f t="shared" si="26"/>
        <v>0</v>
      </c>
      <c r="BF125" s="526">
        <f t="shared" si="26"/>
        <v>0</v>
      </c>
      <c r="BG125" s="526">
        <f t="shared" si="26"/>
        <v>0</v>
      </c>
      <c r="BH125" s="526">
        <f t="shared" si="26"/>
        <v>0</v>
      </c>
      <c r="BI125" s="526">
        <f t="shared" si="26"/>
        <v>0</v>
      </c>
      <c r="BJ125" s="526">
        <f t="shared" si="26"/>
        <v>0</v>
      </c>
      <c r="BK125" s="526">
        <f t="shared" si="26"/>
        <v>0</v>
      </c>
      <c r="BL125" s="526">
        <f t="shared" si="26"/>
        <v>0</v>
      </c>
      <c r="BM125" s="526">
        <f t="shared" si="26"/>
        <v>0</v>
      </c>
      <c r="BN125" s="526">
        <f t="shared" si="26"/>
        <v>0</v>
      </c>
      <c r="BO125" s="526">
        <f t="shared" si="26"/>
        <v>0</v>
      </c>
      <c r="BP125" s="526">
        <f t="shared" ref="BP125:CU125" si="27">BP$118*BP10</f>
        <v>0</v>
      </c>
      <c r="BQ125" s="526">
        <f t="shared" si="27"/>
        <v>0</v>
      </c>
      <c r="BR125" s="526">
        <f t="shared" si="27"/>
        <v>0</v>
      </c>
      <c r="BS125" s="526">
        <f t="shared" si="27"/>
        <v>0</v>
      </c>
      <c r="BT125" s="526">
        <f t="shared" si="27"/>
        <v>0</v>
      </c>
      <c r="BU125" s="526">
        <f t="shared" si="27"/>
        <v>0</v>
      </c>
      <c r="BV125" s="526">
        <f t="shared" si="27"/>
        <v>0</v>
      </c>
      <c r="BW125" s="526">
        <f t="shared" si="27"/>
        <v>0</v>
      </c>
      <c r="BX125" s="526">
        <f t="shared" si="27"/>
        <v>0</v>
      </c>
      <c r="BY125" s="526">
        <f t="shared" si="27"/>
        <v>0</v>
      </c>
      <c r="BZ125" s="526">
        <f t="shared" si="27"/>
        <v>0</v>
      </c>
      <c r="CA125" s="526">
        <f t="shared" si="27"/>
        <v>0</v>
      </c>
      <c r="CB125" s="526">
        <f t="shared" si="27"/>
        <v>0</v>
      </c>
      <c r="CC125" s="526">
        <f t="shared" si="27"/>
        <v>0</v>
      </c>
      <c r="CD125" s="526">
        <f t="shared" si="27"/>
        <v>0</v>
      </c>
      <c r="CE125" s="526">
        <f t="shared" si="27"/>
        <v>0</v>
      </c>
      <c r="CF125" s="526">
        <f t="shared" si="27"/>
        <v>0</v>
      </c>
      <c r="CG125" s="526">
        <f t="shared" si="27"/>
        <v>0</v>
      </c>
      <c r="CH125" s="526">
        <f t="shared" si="27"/>
        <v>0</v>
      </c>
      <c r="CI125" s="526">
        <f t="shared" si="27"/>
        <v>0</v>
      </c>
      <c r="CJ125" s="526">
        <f t="shared" si="27"/>
        <v>0</v>
      </c>
      <c r="CK125" s="526">
        <f t="shared" si="27"/>
        <v>0</v>
      </c>
      <c r="CL125" s="526">
        <f t="shared" si="27"/>
        <v>0</v>
      </c>
      <c r="CM125" s="526">
        <f t="shared" si="27"/>
        <v>0</v>
      </c>
      <c r="CN125" s="526">
        <f t="shared" si="27"/>
        <v>0</v>
      </c>
      <c r="CO125" s="526">
        <f t="shared" si="27"/>
        <v>0</v>
      </c>
      <c r="CP125" s="526">
        <f t="shared" si="27"/>
        <v>0</v>
      </c>
      <c r="CQ125" s="526">
        <f t="shared" si="27"/>
        <v>0</v>
      </c>
      <c r="CR125" s="526">
        <f t="shared" si="27"/>
        <v>0</v>
      </c>
      <c r="CS125" s="526">
        <f t="shared" si="27"/>
        <v>0</v>
      </c>
      <c r="CT125" s="526">
        <f t="shared" si="27"/>
        <v>0</v>
      </c>
      <c r="CU125" s="526">
        <f t="shared" si="27"/>
        <v>0</v>
      </c>
      <c r="CV125" s="526">
        <f t="shared" ref="CV125:DG125" si="28">CV$118*CV10</f>
        <v>0</v>
      </c>
      <c r="CW125" s="526">
        <f t="shared" si="28"/>
        <v>0</v>
      </c>
      <c r="CX125" s="526">
        <f t="shared" si="28"/>
        <v>0</v>
      </c>
      <c r="CY125" s="526">
        <f t="shared" si="28"/>
        <v>0</v>
      </c>
      <c r="CZ125" s="526">
        <f t="shared" si="28"/>
        <v>0</v>
      </c>
      <c r="DA125" s="526">
        <f t="shared" si="28"/>
        <v>0</v>
      </c>
      <c r="DB125" s="526">
        <f t="shared" si="28"/>
        <v>0</v>
      </c>
      <c r="DC125" s="526">
        <f t="shared" si="28"/>
        <v>0</v>
      </c>
      <c r="DD125" s="526">
        <f t="shared" si="28"/>
        <v>0</v>
      </c>
      <c r="DE125" s="526">
        <f t="shared" si="28"/>
        <v>0</v>
      </c>
      <c r="DF125" s="526">
        <f t="shared" si="28"/>
        <v>0</v>
      </c>
      <c r="DG125" s="526">
        <f t="shared" si="28"/>
        <v>0</v>
      </c>
      <c r="DH125" s="583">
        <f t="shared" si="4"/>
        <v>0</v>
      </c>
      <c r="DI125" s="240"/>
      <c r="DJ125" s="21"/>
    </row>
    <row r="126" spans="2:114" x14ac:dyDescent="0.15">
      <c r="B126" s="10" t="s">
        <v>137</v>
      </c>
      <c r="C126" s="4" t="s">
        <v>893</v>
      </c>
      <c r="D126" s="526">
        <f t="shared" ref="D126:AI126" si="29">D$118*D11</f>
        <v>0</v>
      </c>
      <c r="E126" s="526">
        <f t="shared" si="29"/>
        <v>0</v>
      </c>
      <c r="F126" s="526">
        <f t="shared" si="29"/>
        <v>0</v>
      </c>
      <c r="G126" s="526">
        <f t="shared" si="29"/>
        <v>0</v>
      </c>
      <c r="H126" s="526">
        <f t="shared" si="29"/>
        <v>0</v>
      </c>
      <c r="I126" s="526">
        <f t="shared" si="29"/>
        <v>0</v>
      </c>
      <c r="J126" s="526">
        <f t="shared" si="29"/>
        <v>0</v>
      </c>
      <c r="K126" s="526">
        <f t="shared" si="29"/>
        <v>0</v>
      </c>
      <c r="L126" s="526">
        <f t="shared" si="29"/>
        <v>0</v>
      </c>
      <c r="M126" s="526">
        <f t="shared" si="29"/>
        <v>0</v>
      </c>
      <c r="N126" s="526">
        <f t="shared" si="29"/>
        <v>0</v>
      </c>
      <c r="O126" s="526">
        <f t="shared" si="29"/>
        <v>0</v>
      </c>
      <c r="P126" s="526">
        <f t="shared" si="29"/>
        <v>0</v>
      </c>
      <c r="Q126" s="526">
        <f t="shared" si="29"/>
        <v>0</v>
      </c>
      <c r="R126" s="526">
        <f t="shared" si="29"/>
        <v>0</v>
      </c>
      <c r="S126" s="526">
        <f t="shared" si="29"/>
        <v>0</v>
      </c>
      <c r="T126" s="526">
        <f t="shared" si="29"/>
        <v>0</v>
      </c>
      <c r="U126" s="526">
        <f t="shared" si="29"/>
        <v>0</v>
      </c>
      <c r="V126" s="526">
        <f t="shared" si="29"/>
        <v>0</v>
      </c>
      <c r="W126" s="526">
        <f t="shared" si="29"/>
        <v>0</v>
      </c>
      <c r="X126" s="526">
        <f t="shared" si="29"/>
        <v>0</v>
      </c>
      <c r="Y126" s="526">
        <f t="shared" si="29"/>
        <v>0</v>
      </c>
      <c r="Z126" s="526">
        <f t="shared" si="29"/>
        <v>0</v>
      </c>
      <c r="AA126" s="526">
        <f t="shared" si="29"/>
        <v>0</v>
      </c>
      <c r="AB126" s="526">
        <f t="shared" si="29"/>
        <v>0</v>
      </c>
      <c r="AC126" s="526">
        <f t="shared" si="29"/>
        <v>0</v>
      </c>
      <c r="AD126" s="526">
        <f t="shared" si="29"/>
        <v>0</v>
      </c>
      <c r="AE126" s="526">
        <f t="shared" si="29"/>
        <v>0</v>
      </c>
      <c r="AF126" s="526">
        <f t="shared" si="29"/>
        <v>0</v>
      </c>
      <c r="AG126" s="526">
        <f t="shared" si="29"/>
        <v>0</v>
      </c>
      <c r="AH126" s="526">
        <f t="shared" si="29"/>
        <v>0</v>
      </c>
      <c r="AI126" s="526">
        <f t="shared" si="29"/>
        <v>0</v>
      </c>
      <c r="AJ126" s="526">
        <f t="shared" ref="AJ126:BO126" si="30">AJ$118*AJ11</f>
        <v>0</v>
      </c>
      <c r="AK126" s="526">
        <f t="shared" si="30"/>
        <v>0</v>
      </c>
      <c r="AL126" s="526">
        <f t="shared" si="30"/>
        <v>0</v>
      </c>
      <c r="AM126" s="526">
        <f t="shared" si="30"/>
        <v>0</v>
      </c>
      <c r="AN126" s="526">
        <f t="shared" si="30"/>
        <v>0</v>
      </c>
      <c r="AO126" s="526">
        <f t="shared" si="30"/>
        <v>0</v>
      </c>
      <c r="AP126" s="526">
        <f t="shared" si="30"/>
        <v>0</v>
      </c>
      <c r="AQ126" s="526">
        <f t="shared" si="30"/>
        <v>0</v>
      </c>
      <c r="AR126" s="526">
        <f t="shared" si="30"/>
        <v>0</v>
      </c>
      <c r="AS126" s="526">
        <f t="shared" si="30"/>
        <v>0</v>
      </c>
      <c r="AT126" s="526">
        <f t="shared" si="30"/>
        <v>0</v>
      </c>
      <c r="AU126" s="526">
        <f t="shared" si="30"/>
        <v>0</v>
      </c>
      <c r="AV126" s="526">
        <f t="shared" si="30"/>
        <v>0</v>
      </c>
      <c r="AW126" s="526">
        <f t="shared" si="30"/>
        <v>0</v>
      </c>
      <c r="AX126" s="526">
        <f t="shared" si="30"/>
        <v>0</v>
      </c>
      <c r="AY126" s="526">
        <f t="shared" si="30"/>
        <v>0</v>
      </c>
      <c r="AZ126" s="526">
        <f t="shared" si="30"/>
        <v>0</v>
      </c>
      <c r="BA126" s="526">
        <f t="shared" si="30"/>
        <v>0</v>
      </c>
      <c r="BB126" s="526">
        <f t="shared" si="30"/>
        <v>0</v>
      </c>
      <c r="BC126" s="526">
        <f t="shared" si="30"/>
        <v>0</v>
      </c>
      <c r="BD126" s="526">
        <f t="shared" si="30"/>
        <v>0</v>
      </c>
      <c r="BE126" s="526">
        <f t="shared" si="30"/>
        <v>0</v>
      </c>
      <c r="BF126" s="526">
        <f t="shared" si="30"/>
        <v>0</v>
      </c>
      <c r="BG126" s="526">
        <f t="shared" si="30"/>
        <v>0</v>
      </c>
      <c r="BH126" s="526">
        <f t="shared" si="30"/>
        <v>0</v>
      </c>
      <c r="BI126" s="526">
        <f t="shared" si="30"/>
        <v>0</v>
      </c>
      <c r="BJ126" s="526">
        <f t="shared" si="30"/>
        <v>0</v>
      </c>
      <c r="BK126" s="526">
        <f t="shared" si="30"/>
        <v>0</v>
      </c>
      <c r="BL126" s="526">
        <f t="shared" si="30"/>
        <v>0</v>
      </c>
      <c r="BM126" s="526">
        <f t="shared" si="30"/>
        <v>0</v>
      </c>
      <c r="BN126" s="526">
        <f t="shared" si="30"/>
        <v>0</v>
      </c>
      <c r="BO126" s="526">
        <f t="shared" si="30"/>
        <v>0</v>
      </c>
      <c r="BP126" s="526">
        <f t="shared" ref="BP126:CU126" si="31">BP$118*BP11</f>
        <v>0</v>
      </c>
      <c r="BQ126" s="526">
        <f t="shared" si="31"/>
        <v>0</v>
      </c>
      <c r="BR126" s="526">
        <f t="shared" si="31"/>
        <v>0</v>
      </c>
      <c r="BS126" s="526">
        <f t="shared" si="31"/>
        <v>0</v>
      </c>
      <c r="BT126" s="526">
        <f t="shared" si="31"/>
        <v>0</v>
      </c>
      <c r="BU126" s="526">
        <f t="shared" si="31"/>
        <v>0</v>
      </c>
      <c r="BV126" s="526">
        <f t="shared" si="31"/>
        <v>0</v>
      </c>
      <c r="BW126" s="526">
        <f t="shared" si="31"/>
        <v>0</v>
      </c>
      <c r="BX126" s="526">
        <f t="shared" si="31"/>
        <v>0</v>
      </c>
      <c r="BY126" s="526">
        <f t="shared" si="31"/>
        <v>0</v>
      </c>
      <c r="BZ126" s="526">
        <f t="shared" si="31"/>
        <v>0</v>
      </c>
      <c r="CA126" s="526">
        <f t="shared" si="31"/>
        <v>0</v>
      </c>
      <c r="CB126" s="526">
        <f t="shared" si="31"/>
        <v>0</v>
      </c>
      <c r="CC126" s="526">
        <f t="shared" si="31"/>
        <v>0</v>
      </c>
      <c r="CD126" s="526">
        <f t="shared" si="31"/>
        <v>0</v>
      </c>
      <c r="CE126" s="526">
        <f t="shared" si="31"/>
        <v>0</v>
      </c>
      <c r="CF126" s="526">
        <f t="shared" si="31"/>
        <v>0</v>
      </c>
      <c r="CG126" s="526">
        <f t="shared" si="31"/>
        <v>0</v>
      </c>
      <c r="CH126" s="526">
        <f t="shared" si="31"/>
        <v>0</v>
      </c>
      <c r="CI126" s="526">
        <f t="shared" si="31"/>
        <v>0</v>
      </c>
      <c r="CJ126" s="526">
        <f t="shared" si="31"/>
        <v>0</v>
      </c>
      <c r="CK126" s="526">
        <f t="shared" si="31"/>
        <v>0</v>
      </c>
      <c r="CL126" s="526">
        <f t="shared" si="31"/>
        <v>0</v>
      </c>
      <c r="CM126" s="526">
        <f t="shared" si="31"/>
        <v>0</v>
      </c>
      <c r="CN126" s="526">
        <f t="shared" si="31"/>
        <v>0</v>
      </c>
      <c r="CO126" s="526">
        <f t="shared" si="31"/>
        <v>0</v>
      </c>
      <c r="CP126" s="526">
        <f t="shared" si="31"/>
        <v>0</v>
      </c>
      <c r="CQ126" s="526">
        <f t="shared" si="31"/>
        <v>0</v>
      </c>
      <c r="CR126" s="526">
        <f t="shared" si="31"/>
        <v>0</v>
      </c>
      <c r="CS126" s="526">
        <f t="shared" si="31"/>
        <v>0</v>
      </c>
      <c r="CT126" s="526">
        <f t="shared" si="31"/>
        <v>0</v>
      </c>
      <c r="CU126" s="526">
        <f t="shared" si="31"/>
        <v>0</v>
      </c>
      <c r="CV126" s="526">
        <f t="shared" ref="CV126:DG126" si="32">CV$118*CV11</f>
        <v>0</v>
      </c>
      <c r="CW126" s="526">
        <f t="shared" si="32"/>
        <v>0</v>
      </c>
      <c r="CX126" s="526">
        <f t="shared" si="32"/>
        <v>0</v>
      </c>
      <c r="CY126" s="526">
        <f t="shared" si="32"/>
        <v>0</v>
      </c>
      <c r="CZ126" s="526">
        <f t="shared" si="32"/>
        <v>0</v>
      </c>
      <c r="DA126" s="526">
        <f t="shared" si="32"/>
        <v>0</v>
      </c>
      <c r="DB126" s="526">
        <f t="shared" si="32"/>
        <v>0</v>
      </c>
      <c r="DC126" s="526">
        <f t="shared" si="32"/>
        <v>0</v>
      </c>
      <c r="DD126" s="526">
        <f t="shared" si="32"/>
        <v>0</v>
      </c>
      <c r="DE126" s="526">
        <f t="shared" si="32"/>
        <v>0</v>
      </c>
      <c r="DF126" s="526">
        <f t="shared" si="32"/>
        <v>0</v>
      </c>
      <c r="DG126" s="526">
        <f t="shared" si="32"/>
        <v>0</v>
      </c>
      <c r="DH126" s="583">
        <f t="shared" si="4"/>
        <v>0</v>
      </c>
      <c r="DI126" s="240"/>
      <c r="DJ126" s="21"/>
    </row>
    <row r="127" spans="2:114" x14ac:dyDescent="0.15">
      <c r="B127" s="10" t="s">
        <v>139</v>
      </c>
      <c r="C127" s="4" t="s">
        <v>894</v>
      </c>
      <c r="D127" s="526">
        <f t="shared" ref="D127:AI127" si="33">D$118*D12</f>
        <v>0</v>
      </c>
      <c r="E127" s="526">
        <f t="shared" si="33"/>
        <v>0</v>
      </c>
      <c r="F127" s="526">
        <f t="shared" si="33"/>
        <v>0</v>
      </c>
      <c r="G127" s="526">
        <f t="shared" si="33"/>
        <v>0</v>
      </c>
      <c r="H127" s="526">
        <f t="shared" si="33"/>
        <v>0</v>
      </c>
      <c r="I127" s="526">
        <f t="shared" si="33"/>
        <v>0</v>
      </c>
      <c r="J127" s="526">
        <f t="shared" si="33"/>
        <v>0</v>
      </c>
      <c r="K127" s="526">
        <f t="shared" si="33"/>
        <v>0</v>
      </c>
      <c r="L127" s="526">
        <f t="shared" si="33"/>
        <v>0</v>
      </c>
      <c r="M127" s="526">
        <f t="shared" si="33"/>
        <v>0</v>
      </c>
      <c r="N127" s="526">
        <f t="shared" si="33"/>
        <v>0</v>
      </c>
      <c r="O127" s="526">
        <f t="shared" si="33"/>
        <v>0</v>
      </c>
      <c r="P127" s="526">
        <f t="shared" si="33"/>
        <v>0</v>
      </c>
      <c r="Q127" s="526">
        <f t="shared" si="33"/>
        <v>0</v>
      </c>
      <c r="R127" s="526">
        <f t="shared" si="33"/>
        <v>0</v>
      </c>
      <c r="S127" s="526">
        <f t="shared" si="33"/>
        <v>0</v>
      </c>
      <c r="T127" s="526">
        <f t="shared" si="33"/>
        <v>0</v>
      </c>
      <c r="U127" s="526">
        <f t="shared" si="33"/>
        <v>0</v>
      </c>
      <c r="V127" s="526">
        <f t="shared" si="33"/>
        <v>0</v>
      </c>
      <c r="W127" s="526">
        <f t="shared" si="33"/>
        <v>0</v>
      </c>
      <c r="X127" s="526">
        <f t="shared" si="33"/>
        <v>0</v>
      </c>
      <c r="Y127" s="526">
        <f t="shared" si="33"/>
        <v>0</v>
      </c>
      <c r="Z127" s="526">
        <f t="shared" si="33"/>
        <v>0</v>
      </c>
      <c r="AA127" s="526">
        <f t="shared" si="33"/>
        <v>0</v>
      </c>
      <c r="AB127" s="526">
        <f t="shared" si="33"/>
        <v>0</v>
      </c>
      <c r="AC127" s="526">
        <f t="shared" si="33"/>
        <v>0</v>
      </c>
      <c r="AD127" s="526">
        <f t="shared" si="33"/>
        <v>0</v>
      </c>
      <c r="AE127" s="526">
        <f t="shared" si="33"/>
        <v>0</v>
      </c>
      <c r="AF127" s="526">
        <f t="shared" si="33"/>
        <v>0</v>
      </c>
      <c r="AG127" s="526">
        <f t="shared" si="33"/>
        <v>0</v>
      </c>
      <c r="AH127" s="526">
        <f t="shared" si="33"/>
        <v>0</v>
      </c>
      <c r="AI127" s="526">
        <f t="shared" si="33"/>
        <v>0</v>
      </c>
      <c r="AJ127" s="526">
        <f t="shared" ref="AJ127:BO127" si="34">AJ$118*AJ12</f>
        <v>0</v>
      </c>
      <c r="AK127" s="526">
        <f t="shared" si="34"/>
        <v>0</v>
      </c>
      <c r="AL127" s="526">
        <f t="shared" si="34"/>
        <v>0</v>
      </c>
      <c r="AM127" s="526">
        <f t="shared" si="34"/>
        <v>0</v>
      </c>
      <c r="AN127" s="526">
        <f t="shared" si="34"/>
        <v>0</v>
      </c>
      <c r="AO127" s="526">
        <f t="shared" si="34"/>
        <v>0</v>
      </c>
      <c r="AP127" s="526">
        <f t="shared" si="34"/>
        <v>0</v>
      </c>
      <c r="AQ127" s="526">
        <f t="shared" si="34"/>
        <v>0</v>
      </c>
      <c r="AR127" s="526">
        <f t="shared" si="34"/>
        <v>0</v>
      </c>
      <c r="AS127" s="526">
        <f t="shared" si="34"/>
        <v>0</v>
      </c>
      <c r="AT127" s="526">
        <f t="shared" si="34"/>
        <v>0</v>
      </c>
      <c r="AU127" s="526">
        <f t="shared" si="34"/>
        <v>0</v>
      </c>
      <c r="AV127" s="526">
        <f t="shared" si="34"/>
        <v>0</v>
      </c>
      <c r="AW127" s="526">
        <f t="shared" si="34"/>
        <v>0</v>
      </c>
      <c r="AX127" s="526">
        <f t="shared" si="34"/>
        <v>0</v>
      </c>
      <c r="AY127" s="526">
        <f t="shared" si="34"/>
        <v>0</v>
      </c>
      <c r="AZ127" s="526">
        <f t="shared" si="34"/>
        <v>0</v>
      </c>
      <c r="BA127" s="526">
        <f t="shared" si="34"/>
        <v>0</v>
      </c>
      <c r="BB127" s="526">
        <f t="shared" si="34"/>
        <v>0</v>
      </c>
      <c r="BC127" s="526">
        <f t="shared" si="34"/>
        <v>0</v>
      </c>
      <c r="BD127" s="526">
        <f t="shared" si="34"/>
        <v>0</v>
      </c>
      <c r="BE127" s="526">
        <f t="shared" si="34"/>
        <v>0</v>
      </c>
      <c r="BF127" s="526">
        <f t="shared" si="34"/>
        <v>0</v>
      </c>
      <c r="BG127" s="526">
        <f t="shared" si="34"/>
        <v>0</v>
      </c>
      <c r="BH127" s="526">
        <f t="shared" si="34"/>
        <v>0</v>
      </c>
      <c r="BI127" s="526">
        <f t="shared" si="34"/>
        <v>0</v>
      </c>
      <c r="BJ127" s="526">
        <f t="shared" si="34"/>
        <v>0</v>
      </c>
      <c r="BK127" s="526">
        <f t="shared" si="34"/>
        <v>0</v>
      </c>
      <c r="BL127" s="526">
        <f t="shared" si="34"/>
        <v>0</v>
      </c>
      <c r="BM127" s="526">
        <f t="shared" si="34"/>
        <v>0</v>
      </c>
      <c r="BN127" s="526">
        <f t="shared" si="34"/>
        <v>0</v>
      </c>
      <c r="BO127" s="526">
        <f t="shared" si="34"/>
        <v>0</v>
      </c>
      <c r="BP127" s="526">
        <f t="shared" ref="BP127:CU127" si="35">BP$118*BP12</f>
        <v>0</v>
      </c>
      <c r="BQ127" s="526">
        <f t="shared" si="35"/>
        <v>0</v>
      </c>
      <c r="BR127" s="526">
        <f t="shared" si="35"/>
        <v>0</v>
      </c>
      <c r="BS127" s="526">
        <f t="shared" si="35"/>
        <v>0</v>
      </c>
      <c r="BT127" s="526">
        <f t="shared" si="35"/>
        <v>0</v>
      </c>
      <c r="BU127" s="526">
        <f t="shared" si="35"/>
        <v>0</v>
      </c>
      <c r="BV127" s="526">
        <f t="shared" si="35"/>
        <v>0</v>
      </c>
      <c r="BW127" s="526">
        <f t="shared" si="35"/>
        <v>0</v>
      </c>
      <c r="BX127" s="526">
        <f t="shared" si="35"/>
        <v>0</v>
      </c>
      <c r="BY127" s="526">
        <f t="shared" si="35"/>
        <v>0</v>
      </c>
      <c r="BZ127" s="526">
        <f t="shared" si="35"/>
        <v>0</v>
      </c>
      <c r="CA127" s="526">
        <f t="shared" si="35"/>
        <v>0</v>
      </c>
      <c r="CB127" s="526">
        <f t="shared" si="35"/>
        <v>0</v>
      </c>
      <c r="CC127" s="526">
        <f t="shared" si="35"/>
        <v>0</v>
      </c>
      <c r="CD127" s="526">
        <f t="shared" si="35"/>
        <v>0</v>
      </c>
      <c r="CE127" s="526">
        <f t="shared" si="35"/>
        <v>0</v>
      </c>
      <c r="CF127" s="526">
        <f t="shared" si="35"/>
        <v>0</v>
      </c>
      <c r="CG127" s="526">
        <f t="shared" si="35"/>
        <v>0</v>
      </c>
      <c r="CH127" s="526">
        <f t="shared" si="35"/>
        <v>0</v>
      </c>
      <c r="CI127" s="526">
        <f t="shared" si="35"/>
        <v>0</v>
      </c>
      <c r="CJ127" s="526">
        <f t="shared" si="35"/>
        <v>0</v>
      </c>
      <c r="CK127" s="526">
        <f t="shared" si="35"/>
        <v>0</v>
      </c>
      <c r="CL127" s="526">
        <f t="shared" si="35"/>
        <v>0</v>
      </c>
      <c r="CM127" s="526">
        <f t="shared" si="35"/>
        <v>0</v>
      </c>
      <c r="CN127" s="526">
        <f t="shared" si="35"/>
        <v>0</v>
      </c>
      <c r="CO127" s="526">
        <f t="shared" si="35"/>
        <v>0</v>
      </c>
      <c r="CP127" s="526">
        <f t="shared" si="35"/>
        <v>0</v>
      </c>
      <c r="CQ127" s="526">
        <f t="shared" si="35"/>
        <v>0</v>
      </c>
      <c r="CR127" s="526">
        <f t="shared" si="35"/>
        <v>0</v>
      </c>
      <c r="CS127" s="526">
        <f t="shared" si="35"/>
        <v>0</v>
      </c>
      <c r="CT127" s="526">
        <f t="shared" si="35"/>
        <v>0</v>
      </c>
      <c r="CU127" s="526">
        <f t="shared" si="35"/>
        <v>0</v>
      </c>
      <c r="CV127" s="526">
        <f t="shared" ref="CV127:DG127" si="36">CV$118*CV12</f>
        <v>0</v>
      </c>
      <c r="CW127" s="526">
        <f t="shared" si="36"/>
        <v>0</v>
      </c>
      <c r="CX127" s="526">
        <f t="shared" si="36"/>
        <v>0</v>
      </c>
      <c r="CY127" s="526">
        <f t="shared" si="36"/>
        <v>0</v>
      </c>
      <c r="CZ127" s="526">
        <f t="shared" si="36"/>
        <v>0</v>
      </c>
      <c r="DA127" s="526">
        <f t="shared" si="36"/>
        <v>0</v>
      </c>
      <c r="DB127" s="526">
        <f t="shared" si="36"/>
        <v>0</v>
      </c>
      <c r="DC127" s="526">
        <f t="shared" si="36"/>
        <v>0</v>
      </c>
      <c r="DD127" s="526">
        <f t="shared" si="36"/>
        <v>0</v>
      </c>
      <c r="DE127" s="526">
        <f t="shared" si="36"/>
        <v>0</v>
      </c>
      <c r="DF127" s="526">
        <f t="shared" si="36"/>
        <v>0</v>
      </c>
      <c r="DG127" s="526">
        <f t="shared" si="36"/>
        <v>0</v>
      </c>
      <c r="DH127" s="583">
        <f t="shared" si="4"/>
        <v>0</v>
      </c>
      <c r="DI127" s="240"/>
      <c r="DJ127" s="21"/>
    </row>
    <row r="128" spans="2:114" x14ac:dyDescent="0.15">
      <c r="B128" s="10" t="s">
        <v>140</v>
      </c>
      <c r="C128" s="4" t="s">
        <v>895</v>
      </c>
      <c r="D128" s="526">
        <f t="shared" ref="D128:AI128" si="37">D$118*D13</f>
        <v>0</v>
      </c>
      <c r="E128" s="526">
        <f t="shared" si="37"/>
        <v>0</v>
      </c>
      <c r="F128" s="526">
        <f t="shared" si="37"/>
        <v>0</v>
      </c>
      <c r="G128" s="526">
        <f t="shared" si="37"/>
        <v>0</v>
      </c>
      <c r="H128" s="526">
        <f t="shared" si="37"/>
        <v>0</v>
      </c>
      <c r="I128" s="526">
        <f t="shared" si="37"/>
        <v>0</v>
      </c>
      <c r="J128" s="526">
        <f t="shared" si="37"/>
        <v>0</v>
      </c>
      <c r="K128" s="526">
        <f t="shared" si="37"/>
        <v>0</v>
      </c>
      <c r="L128" s="526">
        <f t="shared" si="37"/>
        <v>0</v>
      </c>
      <c r="M128" s="526">
        <f t="shared" si="37"/>
        <v>0</v>
      </c>
      <c r="N128" s="526">
        <f t="shared" si="37"/>
        <v>0</v>
      </c>
      <c r="O128" s="526">
        <f t="shared" si="37"/>
        <v>0</v>
      </c>
      <c r="P128" s="526">
        <f t="shared" si="37"/>
        <v>0</v>
      </c>
      <c r="Q128" s="526">
        <f t="shared" si="37"/>
        <v>0</v>
      </c>
      <c r="R128" s="526">
        <f t="shared" si="37"/>
        <v>0</v>
      </c>
      <c r="S128" s="526">
        <f t="shared" si="37"/>
        <v>0</v>
      </c>
      <c r="T128" s="526">
        <f t="shared" si="37"/>
        <v>0</v>
      </c>
      <c r="U128" s="526">
        <f t="shared" si="37"/>
        <v>0</v>
      </c>
      <c r="V128" s="526">
        <f t="shared" si="37"/>
        <v>0</v>
      </c>
      <c r="W128" s="526">
        <f t="shared" si="37"/>
        <v>0</v>
      </c>
      <c r="X128" s="526">
        <f t="shared" si="37"/>
        <v>0</v>
      </c>
      <c r="Y128" s="526">
        <f t="shared" si="37"/>
        <v>0</v>
      </c>
      <c r="Z128" s="526">
        <f t="shared" si="37"/>
        <v>0</v>
      </c>
      <c r="AA128" s="526">
        <f t="shared" si="37"/>
        <v>0</v>
      </c>
      <c r="AB128" s="526">
        <f t="shared" si="37"/>
        <v>0</v>
      </c>
      <c r="AC128" s="526">
        <f t="shared" si="37"/>
        <v>0</v>
      </c>
      <c r="AD128" s="526">
        <f t="shared" si="37"/>
        <v>0</v>
      </c>
      <c r="AE128" s="526">
        <f t="shared" si="37"/>
        <v>0</v>
      </c>
      <c r="AF128" s="526">
        <f t="shared" si="37"/>
        <v>0</v>
      </c>
      <c r="AG128" s="526">
        <f t="shared" si="37"/>
        <v>0</v>
      </c>
      <c r="AH128" s="526">
        <f t="shared" si="37"/>
        <v>0</v>
      </c>
      <c r="AI128" s="526">
        <f t="shared" si="37"/>
        <v>0</v>
      </c>
      <c r="AJ128" s="526">
        <f t="shared" ref="AJ128:BO128" si="38">AJ$118*AJ13</f>
        <v>0</v>
      </c>
      <c r="AK128" s="526">
        <f t="shared" si="38"/>
        <v>0</v>
      </c>
      <c r="AL128" s="526">
        <f t="shared" si="38"/>
        <v>0</v>
      </c>
      <c r="AM128" s="526">
        <f t="shared" si="38"/>
        <v>0</v>
      </c>
      <c r="AN128" s="526">
        <f t="shared" si="38"/>
        <v>0</v>
      </c>
      <c r="AO128" s="526">
        <f t="shared" si="38"/>
        <v>0</v>
      </c>
      <c r="AP128" s="526">
        <f t="shared" si="38"/>
        <v>0</v>
      </c>
      <c r="AQ128" s="526">
        <f t="shared" si="38"/>
        <v>0</v>
      </c>
      <c r="AR128" s="526">
        <f t="shared" si="38"/>
        <v>0</v>
      </c>
      <c r="AS128" s="526">
        <f t="shared" si="38"/>
        <v>0</v>
      </c>
      <c r="AT128" s="526">
        <f t="shared" si="38"/>
        <v>0</v>
      </c>
      <c r="AU128" s="526">
        <f t="shared" si="38"/>
        <v>0</v>
      </c>
      <c r="AV128" s="526">
        <f t="shared" si="38"/>
        <v>0</v>
      </c>
      <c r="AW128" s="526">
        <f t="shared" si="38"/>
        <v>0</v>
      </c>
      <c r="AX128" s="526">
        <f t="shared" si="38"/>
        <v>0</v>
      </c>
      <c r="AY128" s="526">
        <f t="shared" si="38"/>
        <v>0</v>
      </c>
      <c r="AZ128" s="526">
        <f t="shared" si="38"/>
        <v>0</v>
      </c>
      <c r="BA128" s="526">
        <f t="shared" si="38"/>
        <v>0</v>
      </c>
      <c r="BB128" s="526">
        <f t="shared" si="38"/>
        <v>0</v>
      </c>
      <c r="BC128" s="526">
        <f t="shared" si="38"/>
        <v>0</v>
      </c>
      <c r="BD128" s="526">
        <f t="shared" si="38"/>
        <v>0</v>
      </c>
      <c r="BE128" s="526">
        <f t="shared" si="38"/>
        <v>0</v>
      </c>
      <c r="BF128" s="526">
        <f t="shared" si="38"/>
        <v>0</v>
      </c>
      <c r="BG128" s="526">
        <f t="shared" si="38"/>
        <v>0</v>
      </c>
      <c r="BH128" s="526">
        <f t="shared" si="38"/>
        <v>0</v>
      </c>
      <c r="BI128" s="526">
        <f t="shared" si="38"/>
        <v>0</v>
      </c>
      <c r="BJ128" s="526">
        <f t="shared" si="38"/>
        <v>0</v>
      </c>
      <c r="BK128" s="526">
        <f t="shared" si="38"/>
        <v>0</v>
      </c>
      <c r="BL128" s="526">
        <f t="shared" si="38"/>
        <v>0</v>
      </c>
      <c r="BM128" s="526">
        <f t="shared" si="38"/>
        <v>0</v>
      </c>
      <c r="BN128" s="526">
        <f t="shared" si="38"/>
        <v>0</v>
      </c>
      <c r="BO128" s="526">
        <f t="shared" si="38"/>
        <v>0</v>
      </c>
      <c r="BP128" s="526">
        <f t="shared" ref="BP128:CU128" si="39">BP$118*BP13</f>
        <v>0</v>
      </c>
      <c r="BQ128" s="526">
        <f t="shared" si="39"/>
        <v>0</v>
      </c>
      <c r="BR128" s="526">
        <f t="shared" si="39"/>
        <v>0</v>
      </c>
      <c r="BS128" s="526">
        <f t="shared" si="39"/>
        <v>0</v>
      </c>
      <c r="BT128" s="526">
        <f t="shared" si="39"/>
        <v>0</v>
      </c>
      <c r="BU128" s="526">
        <f t="shared" si="39"/>
        <v>0</v>
      </c>
      <c r="BV128" s="526">
        <f t="shared" si="39"/>
        <v>0</v>
      </c>
      <c r="BW128" s="526">
        <f t="shared" si="39"/>
        <v>0</v>
      </c>
      <c r="BX128" s="526">
        <f t="shared" si="39"/>
        <v>0</v>
      </c>
      <c r="BY128" s="526">
        <f t="shared" si="39"/>
        <v>0</v>
      </c>
      <c r="BZ128" s="526">
        <f t="shared" si="39"/>
        <v>0</v>
      </c>
      <c r="CA128" s="526">
        <f t="shared" si="39"/>
        <v>0</v>
      </c>
      <c r="CB128" s="526">
        <f t="shared" si="39"/>
        <v>0</v>
      </c>
      <c r="CC128" s="526">
        <f t="shared" si="39"/>
        <v>0</v>
      </c>
      <c r="CD128" s="526">
        <f t="shared" si="39"/>
        <v>0</v>
      </c>
      <c r="CE128" s="526">
        <f t="shared" si="39"/>
        <v>0</v>
      </c>
      <c r="CF128" s="526">
        <f t="shared" si="39"/>
        <v>0</v>
      </c>
      <c r="CG128" s="526">
        <f t="shared" si="39"/>
        <v>0</v>
      </c>
      <c r="CH128" s="526">
        <f t="shared" si="39"/>
        <v>0</v>
      </c>
      <c r="CI128" s="526">
        <f t="shared" si="39"/>
        <v>0</v>
      </c>
      <c r="CJ128" s="526">
        <f t="shared" si="39"/>
        <v>0</v>
      </c>
      <c r="CK128" s="526">
        <f t="shared" si="39"/>
        <v>0</v>
      </c>
      <c r="CL128" s="526">
        <f t="shared" si="39"/>
        <v>0</v>
      </c>
      <c r="CM128" s="526">
        <f t="shared" si="39"/>
        <v>0</v>
      </c>
      <c r="CN128" s="526">
        <f t="shared" si="39"/>
        <v>0</v>
      </c>
      <c r="CO128" s="526">
        <f t="shared" si="39"/>
        <v>0</v>
      </c>
      <c r="CP128" s="526">
        <f t="shared" si="39"/>
        <v>0</v>
      </c>
      <c r="CQ128" s="526">
        <f t="shared" si="39"/>
        <v>0</v>
      </c>
      <c r="CR128" s="526">
        <f t="shared" si="39"/>
        <v>0</v>
      </c>
      <c r="CS128" s="526">
        <f t="shared" si="39"/>
        <v>0</v>
      </c>
      <c r="CT128" s="526">
        <f t="shared" si="39"/>
        <v>0</v>
      </c>
      <c r="CU128" s="526">
        <f t="shared" si="39"/>
        <v>0</v>
      </c>
      <c r="CV128" s="526">
        <f t="shared" ref="CV128:DG128" si="40">CV$118*CV13</f>
        <v>0</v>
      </c>
      <c r="CW128" s="526">
        <f t="shared" si="40"/>
        <v>0</v>
      </c>
      <c r="CX128" s="526">
        <f t="shared" si="40"/>
        <v>0</v>
      </c>
      <c r="CY128" s="526">
        <f t="shared" si="40"/>
        <v>0</v>
      </c>
      <c r="CZ128" s="526">
        <f t="shared" si="40"/>
        <v>0</v>
      </c>
      <c r="DA128" s="526">
        <f t="shared" si="40"/>
        <v>0</v>
      </c>
      <c r="DB128" s="526">
        <f t="shared" si="40"/>
        <v>0</v>
      </c>
      <c r="DC128" s="526">
        <f t="shared" si="40"/>
        <v>0</v>
      </c>
      <c r="DD128" s="526">
        <f t="shared" si="40"/>
        <v>0</v>
      </c>
      <c r="DE128" s="526">
        <f t="shared" si="40"/>
        <v>0</v>
      </c>
      <c r="DF128" s="526">
        <f t="shared" si="40"/>
        <v>0</v>
      </c>
      <c r="DG128" s="526">
        <f t="shared" si="40"/>
        <v>0</v>
      </c>
      <c r="DH128" s="583">
        <f t="shared" si="4"/>
        <v>0</v>
      </c>
      <c r="DI128" s="240"/>
      <c r="DJ128" s="21"/>
    </row>
    <row r="129" spans="2:114" x14ac:dyDescent="0.15">
      <c r="B129" s="10" t="s">
        <v>142</v>
      </c>
      <c r="C129" s="4" t="s">
        <v>275</v>
      </c>
      <c r="D129" s="526">
        <f t="shared" ref="D129:AI129" si="41">D$118*D14</f>
        <v>0</v>
      </c>
      <c r="E129" s="526">
        <f t="shared" si="41"/>
        <v>0</v>
      </c>
      <c r="F129" s="526">
        <f t="shared" si="41"/>
        <v>0</v>
      </c>
      <c r="G129" s="526">
        <f t="shared" si="41"/>
        <v>0</v>
      </c>
      <c r="H129" s="526">
        <f t="shared" si="41"/>
        <v>0</v>
      </c>
      <c r="I129" s="526">
        <f t="shared" si="41"/>
        <v>0</v>
      </c>
      <c r="J129" s="526">
        <f t="shared" si="41"/>
        <v>0</v>
      </c>
      <c r="K129" s="526">
        <f t="shared" si="41"/>
        <v>0</v>
      </c>
      <c r="L129" s="526">
        <f t="shared" si="41"/>
        <v>0</v>
      </c>
      <c r="M129" s="526">
        <f t="shared" si="41"/>
        <v>0</v>
      </c>
      <c r="N129" s="526">
        <f t="shared" si="41"/>
        <v>0</v>
      </c>
      <c r="O129" s="526">
        <f t="shared" si="41"/>
        <v>0</v>
      </c>
      <c r="P129" s="526">
        <f t="shared" si="41"/>
        <v>0</v>
      </c>
      <c r="Q129" s="526">
        <f t="shared" si="41"/>
        <v>0</v>
      </c>
      <c r="R129" s="526">
        <f t="shared" si="41"/>
        <v>0</v>
      </c>
      <c r="S129" s="526">
        <f t="shared" si="41"/>
        <v>0</v>
      </c>
      <c r="T129" s="526">
        <f t="shared" si="41"/>
        <v>0</v>
      </c>
      <c r="U129" s="526">
        <f t="shared" si="41"/>
        <v>0</v>
      </c>
      <c r="V129" s="526">
        <f t="shared" si="41"/>
        <v>0</v>
      </c>
      <c r="W129" s="526">
        <f t="shared" si="41"/>
        <v>0</v>
      </c>
      <c r="X129" s="526">
        <f t="shared" si="41"/>
        <v>0</v>
      </c>
      <c r="Y129" s="526">
        <f t="shared" si="41"/>
        <v>0</v>
      </c>
      <c r="Z129" s="526">
        <f t="shared" si="41"/>
        <v>0</v>
      </c>
      <c r="AA129" s="526">
        <f t="shared" si="41"/>
        <v>0</v>
      </c>
      <c r="AB129" s="526">
        <f t="shared" si="41"/>
        <v>0</v>
      </c>
      <c r="AC129" s="526">
        <f t="shared" si="41"/>
        <v>0</v>
      </c>
      <c r="AD129" s="526">
        <f t="shared" si="41"/>
        <v>0</v>
      </c>
      <c r="AE129" s="526">
        <f t="shared" si="41"/>
        <v>0</v>
      </c>
      <c r="AF129" s="526">
        <f t="shared" si="41"/>
        <v>0</v>
      </c>
      <c r="AG129" s="526">
        <f t="shared" si="41"/>
        <v>0</v>
      </c>
      <c r="AH129" s="526">
        <f t="shared" si="41"/>
        <v>0</v>
      </c>
      <c r="AI129" s="526">
        <f t="shared" si="41"/>
        <v>0</v>
      </c>
      <c r="AJ129" s="526">
        <f t="shared" ref="AJ129:BO129" si="42">AJ$118*AJ14</f>
        <v>0</v>
      </c>
      <c r="AK129" s="526">
        <f t="shared" si="42"/>
        <v>0</v>
      </c>
      <c r="AL129" s="526">
        <f t="shared" si="42"/>
        <v>0</v>
      </c>
      <c r="AM129" s="526">
        <f t="shared" si="42"/>
        <v>0</v>
      </c>
      <c r="AN129" s="526">
        <f t="shared" si="42"/>
        <v>0</v>
      </c>
      <c r="AO129" s="526">
        <f t="shared" si="42"/>
        <v>0</v>
      </c>
      <c r="AP129" s="526">
        <f t="shared" si="42"/>
        <v>0</v>
      </c>
      <c r="AQ129" s="526">
        <f t="shared" si="42"/>
        <v>0</v>
      </c>
      <c r="AR129" s="526">
        <f t="shared" si="42"/>
        <v>0</v>
      </c>
      <c r="AS129" s="526">
        <f t="shared" si="42"/>
        <v>0</v>
      </c>
      <c r="AT129" s="526">
        <f t="shared" si="42"/>
        <v>0</v>
      </c>
      <c r="AU129" s="526">
        <f t="shared" si="42"/>
        <v>0</v>
      </c>
      <c r="AV129" s="526">
        <f t="shared" si="42"/>
        <v>0</v>
      </c>
      <c r="AW129" s="526">
        <f t="shared" si="42"/>
        <v>0</v>
      </c>
      <c r="AX129" s="526">
        <f t="shared" si="42"/>
        <v>0</v>
      </c>
      <c r="AY129" s="526">
        <f t="shared" si="42"/>
        <v>0</v>
      </c>
      <c r="AZ129" s="526">
        <f t="shared" si="42"/>
        <v>0</v>
      </c>
      <c r="BA129" s="526">
        <f t="shared" si="42"/>
        <v>0</v>
      </c>
      <c r="BB129" s="526">
        <f t="shared" si="42"/>
        <v>0</v>
      </c>
      <c r="BC129" s="526">
        <f t="shared" si="42"/>
        <v>0</v>
      </c>
      <c r="BD129" s="526">
        <f t="shared" si="42"/>
        <v>0</v>
      </c>
      <c r="BE129" s="526">
        <f t="shared" si="42"/>
        <v>0</v>
      </c>
      <c r="BF129" s="526">
        <f t="shared" si="42"/>
        <v>0</v>
      </c>
      <c r="BG129" s="526">
        <f t="shared" si="42"/>
        <v>0</v>
      </c>
      <c r="BH129" s="526">
        <f t="shared" si="42"/>
        <v>0</v>
      </c>
      <c r="BI129" s="526">
        <f t="shared" si="42"/>
        <v>0</v>
      </c>
      <c r="BJ129" s="526">
        <f t="shared" si="42"/>
        <v>0</v>
      </c>
      <c r="BK129" s="526">
        <f t="shared" si="42"/>
        <v>0</v>
      </c>
      <c r="BL129" s="526">
        <f t="shared" si="42"/>
        <v>0</v>
      </c>
      <c r="BM129" s="526">
        <f t="shared" si="42"/>
        <v>0</v>
      </c>
      <c r="BN129" s="526">
        <f t="shared" si="42"/>
        <v>0</v>
      </c>
      <c r="BO129" s="526">
        <f t="shared" si="42"/>
        <v>0</v>
      </c>
      <c r="BP129" s="526">
        <f t="shared" ref="BP129:CU129" si="43">BP$118*BP14</f>
        <v>0</v>
      </c>
      <c r="BQ129" s="526">
        <f t="shared" si="43"/>
        <v>0</v>
      </c>
      <c r="BR129" s="526">
        <f t="shared" si="43"/>
        <v>0</v>
      </c>
      <c r="BS129" s="526">
        <f t="shared" si="43"/>
        <v>0</v>
      </c>
      <c r="BT129" s="526">
        <f t="shared" si="43"/>
        <v>0</v>
      </c>
      <c r="BU129" s="526">
        <f t="shared" si="43"/>
        <v>0</v>
      </c>
      <c r="BV129" s="526">
        <f t="shared" si="43"/>
        <v>0</v>
      </c>
      <c r="BW129" s="526">
        <f t="shared" si="43"/>
        <v>0</v>
      </c>
      <c r="BX129" s="526">
        <f t="shared" si="43"/>
        <v>0</v>
      </c>
      <c r="BY129" s="526">
        <f t="shared" si="43"/>
        <v>0</v>
      </c>
      <c r="BZ129" s="526">
        <f t="shared" si="43"/>
        <v>0</v>
      </c>
      <c r="CA129" s="526">
        <f t="shared" si="43"/>
        <v>0</v>
      </c>
      <c r="CB129" s="526">
        <f t="shared" si="43"/>
        <v>0</v>
      </c>
      <c r="CC129" s="526">
        <f t="shared" si="43"/>
        <v>0</v>
      </c>
      <c r="CD129" s="526">
        <f t="shared" si="43"/>
        <v>0</v>
      </c>
      <c r="CE129" s="526">
        <f t="shared" si="43"/>
        <v>0</v>
      </c>
      <c r="CF129" s="526">
        <f t="shared" si="43"/>
        <v>0</v>
      </c>
      <c r="CG129" s="526">
        <f t="shared" si="43"/>
        <v>0</v>
      </c>
      <c r="CH129" s="526">
        <f t="shared" si="43"/>
        <v>0</v>
      </c>
      <c r="CI129" s="526">
        <f t="shared" si="43"/>
        <v>0</v>
      </c>
      <c r="CJ129" s="526">
        <f t="shared" si="43"/>
        <v>0</v>
      </c>
      <c r="CK129" s="526">
        <f t="shared" si="43"/>
        <v>0</v>
      </c>
      <c r="CL129" s="526">
        <f t="shared" si="43"/>
        <v>0</v>
      </c>
      <c r="CM129" s="526">
        <f t="shared" si="43"/>
        <v>0</v>
      </c>
      <c r="CN129" s="526">
        <f t="shared" si="43"/>
        <v>0</v>
      </c>
      <c r="CO129" s="526">
        <f t="shared" si="43"/>
        <v>0</v>
      </c>
      <c r="CP129" s="526">
        <f t="shared" si="43"/>
        <v>0</v>
      </c>
      <c r="CQ129" s="526">
        <f t="shared" si="43"/>
        <v>0</v>
      </c>
      <c r="CR129" s="526">
        <f t="shared" si="43"/>
        <v>0</v>
      </c>
      <c r="CS129" s="526">
        <f t="shared" si="43"/>
        <v>0</v>
      </c>
      <c r="CT129" s="526">
        <f t="shared" si="43"/>
        <v>0</v>
      </c>
      <c r="CU129" s="526">
        <f t="shared" si="43"/>
        <v>0</v>
      </c>
      <c r="CV129" s="526">
        <f t="shared" ref="CV129:DG129" si="44">CV$118*CV14</f>
        <v>0</v>
      </c>
      <c r="CW129" s="526">
        <f t="shared" si="44"/>
        <v>0</v>
      </c>
      <c r="CX129" s="526">
        <f t="shared" si="44"/>
        <v>0</v>
      </c>
      <c r="CY129" s="526">
        <f t="shared" si="44"/>
        <v>0</v>
      </c>
      <c r="CZ129" s="526">
        <f t="shared" si="44"/>
        <v>0</v>
      </c>
      <c r="DA129" s="526">
        <f t="shared" si="44"/>
        <v>0</v>
      </c>
      <c r="DB129" s="526">
        <f t="shared" si="44"/>
        <v>0</v>
      </c>
      <c r="DC129" s="526">
        <f t="shared" si="44"/>
        <v>0</v>
      </c>
      <c r="DD129" s="526">
        <f t="shared" si="44"/>
        <v>0</v>
      </c>
      <c r="DE129" s="526">
        <f t="shared" si="44"/>
        <v>0</v>
      </c>
      <c r="DF129" s="526">
        <f t="shared" si="44"/>
        <v>0</v>
      </c>
      <c r="DG129" s="526">
        <f t="shared" si="44"/>
        <v>0</v>
      </c>
      <c r="DH129" s="583">
        <f t="shared" si="4"/>
        <v>0</v>
      </c>
      <c r="DI129" s="240"/>
      <c r="DJ129" s="21"/>
    </row>
    <row r="130" spans="2:114" x14ac:dyDescent="0.15">
      <c r="B130" s="10" t="s">
        <v>143</v>
      </c>
      <c r="C130" s="4" t="s">
        <v>896</v>
      </c>
      <c r="D130" s="526">
        <f t="shared" ref="D130:AI130" si="45">D$118*D15</f>
        <v>0</v>
      </c>
      <c r="E130" s="526">
        <f t="shared" si="45"/>
        <v>0</v>
      </c>
      <c r="F130" s="526">
        <f t="shared" si="45"/>
        <v>0</v>
      </c>
      <c r="G130" s="526">
        <f t="shared" si="45"/>
        <v>0</v>
      </c>
      <c r="H130" s="526">
        <f t="shared" si="45"/>
        <v>0</v>
      </c>
      <c r="I130" s="526">
        <f t="shared" si="45"/>
        <v>0</v>
      </c>
      <c r="J130" s="526">
        <f t="shared" si="45"/>
        <v>0</v>
      </c>
      <c r="K130" s="526">
        <f t="shared" si="45"/>
        <v>0</v>
      </c>
      <c r="L130" s="526">
        <f t="shared" si="45"/>
        <v>0</v>
      </c>
      <c r="M130" s="526">
        <f t="shared" si="45"/>
        <v>0</v>
      </c>
      <c r="N130" s="526">
        <f t="shared" si="45"/>
        <v>0</v>
      </c>
      <c r="O130" s="526">
        <f t="shared" si="45"/>
        <v>0</v>
      </c>
      <c r="P130" s="526">
        <f t="shared" si="45"/>
        <v>0</v>
      </c>
      <c r="Q130" s="526">
        <f t="shared" si="45"/>
        <v>0</v>
      </c>
      <c r="R130" s="526">
        <f t="shared" si="45"/>
        <v>0</v>
      </c>
      <c r="S130" s="526">
        <f t="shared" si="45"/>
        <v>0</v>
      </c>
      <c r="T130" s="526">
        <f t="shared" si="45"/>
        <v>0</v>
      </c>
      <c r="U130" s="526">
        <f t="shared" si="45"/>
        <v>0</v>
      </c>
      <c r="V130" s="526">
        <f t="shared" si="45"/>
        <v>0</v>
      </c>
      <c r="W130" s="526">
        <f t="shared" si="45"/>
        <v>0</v>
      </c>
      <c r="X130" s="526">
        <f t="shared" si="45"/>
        <v>0</v>
      </c>
      <c r="Y130" s="526">
        <f t="shared" si="45"/>
        <v>0</v>
      </c>
      <c r="Z130" s="526">
        <f t="shared" si="45"/>
        <v>0</v>
      </c>
      <c r="AA130" s="526">
        <f t="shared" si="45"/>
        <v>0</v>
      </c>
      <c r="AB130" s="526">
        <f t="shared" si="45"/>
        <v>0</v>
      </c>
      <c r="AC130" s="526">
        <f t="shared" si="45"/>
        <v>0</v>
      </c>
      <c r="AD130" s="526">
        <f t="shared" si="45"/>
        <v>0</v>
      </c>
      <c r="AE130" s="526">
        <f t="shared" si="45"/>
        <v>0</v>
      </c>
      <c r="AF130" s="526">
        <f t="shared" si="45"/>
        <v>0</v>
      </c>
      <c r="AG130" s="526">
        <f t="shared" si="45"/>
        <v>0</v>
      </c>
      <c r="AH130" s="526">
        <f t="shared" si="45"/>
        <v>0</v>
      </c>
      <c r="AI130" s="526">
        <f t="shared" si="45"/>
        <v>0</v>
      </c>
      <c r="AJ130" s="526">
        <f t="shared" ref="AJ130:BO130" si="46">AJ$118*AJ15</f>
        <v>0</v>
      </c>
      <c r="AK130" s="526">
        <f t="shared" si="46"/>
        <v>0</v>
      </c>
      <c r="AL130" s="526">
        <f t="shared" si="46"/>
        <v>0</v>
      </c>
      <c r="AM130" s="526">
        <f t="shared" si="46"/>
        <v>0</v>
      </c>
      <c r="AN130" s="526">
        <f t="shared" si="46"/>
        <v>0</v>
      </c>
      <c r="AO130" s="526">
        <f t="shared" si="46"/>
        <v>0</v>
      </c>
      <c r="AP130" s="526">
        <f t="shared" si="46"/>
        <v>0</v>
      </c>
      <c r="AQ130" s="526">
        <f t="shared" si="46"/>
        <v>0</v>
      </c>
      <c r="AR130" s="526">
        <f t="shared" si="46"/>
        <v>0</v>
      </c>
      <c r="AS130" s="526">
        <f t="shared" si="46"/>
        <v>0</v>
      </c>
      <c r="AT130" s="526">
        <f t="shared" si="46"/>
        <v>0</v>
      </c>
      <c r="AU130" s="526">
        <f t="shared" si="46"/>
        <v>0</v>
      </c>
      <c r="AV130" s="526">
        <f t="shared" si="46"/>
        <v>0</v>
      </c>
      <c r="AW130" s="526">
        <f t="shared" si="46"/>
        <v>0</v>
      </c>
      <c r="AX130" s="526">
        <f t="shared" si="46"/>
        <v>0</v>
      </c>
      <c r="AY130" s="526">
        <f t="shared" si="46"/>
        <v>0</v>
      </c>
      <c r="AZ130" s="526">
        <f t="shared" si="46"/>
        <v>0</v>
      </c>
      <c r="BA130" s="526">
        <f t="shared" si="46"/>
        <v>0</v>
      </c>
      <c r="BB130" s="526">
        <f t="shared" si="46"/>
        <v>0</v>
      </c>
      <c r="BC130" s="526">
        <f t="shared" si="46"/>
        <v>0</v>
      </c>
      <c r="BD130" s="526">
        <f t="shared" si="46"/>
        <v>0</v>
      </c>
      <c r="BE130" s="526">
        <f t="shared" si="46"/>
        <v>0</v>
      </c>
      <c r="BF130" s="526">
        <f t="shared" si="46"/>
        <v>0</v>
      </c>
      <c r="BG130" s="526">
        <f t="shared" si="46"/>
        <v>0</v>
      </c>
      <c r="BH130" s="526">
        <f t="shared" si="46"/>
        <v>0</v>
      </c>
      <c r="BI130" s="526">
        <f t="shared" si="46"/>
        <v>0</v>
      </c>
      <c r="BJ130" s="526">
        <f t="shared" si="46"/>
        <v>0</v>
      </c>
      <c r="BK130" s="526">
        <f t="shared" si="46"/>
        <v>0</v>
      </c>
      <c r="BL130" s="526">
        <f t="shared" si="46"/>
        <v>0</v>
      </c>
      <c r="BM130" s="526">
        <f t="shared" si="46"/>
        <v>0</v>
      </c>
      <c r="BN130" s="526">
        <f t="shared" si="46"/>
        <v>0</v>
      </c>
      <c r="BO130" s="526">
        <f t="shared" si="46"/>
        <v>0</v>
      </c>
      <c r="BP130" s="526">
        <f t="shared" ref="BP130:CU130" si="47">BP$118*BP15</f>
        <v>0</v>
      </c>
      <c r="BQ130" s="526">
        <f t="shared" si="47"/>
        <v>0</v>
      </c>
      <c r="BR130" s="526">
        <f t="shared" si="47"/>
        <v>0</v>
      </c>
      <c r="BS130" s="526">
        <f t="shared" si="47"/>
        <v>0</v>
      </c>
      <c r="BT130" s="526">
        <f t="shared" si="47"/>
        <v>0</v>
      </c>
      <c r="BU130" s="526">
        <f t="shared" si="47"/>
        <v>0</v>
      </c>
      <c r="BV130" s="526">
        <f t="shared" si="47"/>
        <v>0</v>
      </c>
      <c r="BW130" s="526">
        <f t="shared" si="47"/>
        <v>0</v>
      </c>
      <c r="BX130" s="526">
        <f t="shared" si="47"/>
        <v>0</v>
      </c>
      <c r="BY130" s="526">
        <f t="shared" si="47"/>
        <v>0</v>
      </c>
      <c r="BZ130" s="526">
        <f t="shared" si="47"/>
        <v>0</v>
      </c>
      <c r="CA130" s="526">
        <f t="shared" si="47"/>
        <v>0</v>
      </c>
      <c r="CB130" s="526">
        <f t="shared" si="47"/>
        <v>0</v>
      </c>
      <c r="CC130" s="526">
        <f t="shared" si="47"/>
        <v>0</v>
      </c>
      <c r="CD130" s="526">
        <f t="shared" si="47"/>
        <v>0</v>
      </c>
      <c r="CE130" s="526">
        <f t="shared" si="47"/>
        <v>0</v>
      </c>
      <c r="CF130" s="526">
        <f t="shared" si="47"/>
        <v>0</v>
      </c>
      <c r="CG130" s="526">
        <f t="shared" si="47"/>
        <v>0</v>
      </c>
      <c r="CH130" s="526">
        <f t="shared" si="47"/>
        <v>0</v>
      </c>
      <c r="CI130" s="526">
        <f t="shared" si="47"/>
        <v>0</v>
      </c>
      <c r="CJ130" s="526">
        <f t="shared" si="47"/>
        <v>0</v>
      </c>
      <c r="CK130" s="526">
        <f t="shared" si="47"/>
        <v>0</v>
      </c>
      <c r="CL130" s="526">
        <f t="shared" si="47"/>
        <v>0</v>
      </c>
      <c r="CM130" s="526">
        <f t="shared" si="47"/>
        <v>0</v>
      </c>
      <c r="CN130" s="526">
        <f t="shared" si="47"/>
        <v>0</v>
      </c>
      <c r="CO130" s="526">
        <f t="shared" si="47"/>
        <v>0</v>
      </c>
      <c r="CP130" s="526">
        <f t="shared" si="47"/>
        <v>0</v>
      </c>
      <c r="CQ130" s="526">
        <f t="shared" si="47"/>
        <v>0</v>
      </c>
      <c r="CR130" s="526">
        <f t="shared" si="47"/>
        <v>0</v>
      </c>
      <c r="CS130" s="526">
        <f t="shared" si="47"/>
        <v>0</v>
      </c>
      <c r="CT130" s="526">
        <f t="shared" si="47"/>
        <v>0</v>
      </c>
      <c r="CU130" s="526">
        <f t="shared" si="47"/>
        <v>0</v>
      </c>
      <c r="CV130" s="526">
        <f t="shared" ref="CV130:DG130" si="48">CV$118*CV15</f>
        <v>0</v>
      </c>
      <c r="CW130" s="526">
        <f t="shared" si="48"/>
        <v>0</v>
      </c>
      <c r="CX130" s="526">
        <f t="shared" si="48"/>
        <v>0</v>
      </c>
      <c r="CY130" s="526">
        <f t="shared" si="48"/>
        <v>0</v>
      </c>
      <c r="CZ130" s="526">
        <f t="shared" si="48"/>
        <v>0</v>
      </c>
      <c r="DA130" s="526">
        <f t="shared" si="48"/>
        <v>0</v>
      </c>
      <c r="DB130" s="526">
        <f t="shared" si="48"/>
        <v>0</v>
      </c>
      <c r="DC130" s="526">
        <f t="shared" si="48"/>
        <v>0</v>
      </c>
      <c r="DD130" s="526">
        <f t="shared" si="48"/>
        <v>0</v>
      </c>
      <c r="DE130" s="526">
        <f t="shared" si="48"/>
        <v>0</v>
      </c>
      <c r="DF130" s="526">
        <f t="shared" si="48"/>
        <v>0</v>
      </c>
      <c r="DG130" s="526">
        <f t="shared" si="48"/>
        <v>0</v>
      </c>
      <c r="DH130" s="583">
        <f t="shared" si="4"/>
        <v>0</v>
      </c>
      <c r="DI130" s="240"/>
      <c r="DJ130" s="21"/>
    </row>
    <row r="131" spans="2:114" x14ac:dyDescent="0.15">
      <c r="B131" s="10" t="s">
        <v>144</v>
      </c>
      <c r="C131" s="4" t="s">
        <v>897</v>
      </c>
      <c r="D131" s="526">
        <f t="shared" ref="D131:AI131" si="49">D$118*D16</f>
        <v>0</v>
      </c>
      <c r="E131" s="526">
        <f t="shared" si="49"/>
        <v>0</v>
      </c>
      <c r="F131" s="526">
        <f t="shared" si="49"/>
        <v>0</v>
      </c>
      <c r="G131" s="526">
        <f t="shared" si="49"/>
        <v>0</v>
      </c>
      <c r="H131" s="526">
        <f t="shared" si="49"/>
        <v>0</v>
      </c>
      <c r="I131" s="526">
        <f t="shared" si="49"/>
        <v>0</v>
      </c>
      <c r="J131" s="526">
        <f t="shared" si="49"/>
        <v>0</v>
      </c>
      <c r="K131" s="526">
        <f t="shared" si="49"/>
        <v>0</v>
      </c>
      <c r="L131" s="526">
        <f t="shared" si="49"/>
        <v>0</v>
      </c>
      <c r="M131" s="526">
        <f t="shared" si="49"/>
        <v>0</v>
      </c>
      <c r="N131" s="526">
        <f t="shared" si="49"/>
        <v>0</v>
      </c>
      <c r="O131" s="526">
        <f t="shared" si="49"/>
        <v>0</v>
      </c>
      <c r="P131" s="526">
        <f t="shared" si="49"/>
        <v>0</v>
      </c>
      <c r="Q131" s="526">
        <f t="shared" si="49"/>
        <v>0</v>
      </c>
      <c r="R131" s="526">
        <f t="shared" si="49"/>
        <v>0</v>
      </c>
      <c r="S131" s="526">
        <f t="shared" si="49"/>
        <v>0</v>
      </c>
      <c r="T131" s="526">
        <f t="shared" si="49"/>
        <v>0</v>
      </c>
      <c r="U131" s="526">
        <f t="shared" si="49"/>
        <v>0</v>
      </c>
      <c r="V131" s="526">
        <f t="shared" si="49"/>
        <v>0</v>
      </c>
      <c r="W131" s="526">
        <f t="shared" si="49"/>
        <v>0</v>
      </c>
      <c r="X131" s="526">
        <f t="shared" si="49"/>
        <v>0</v>
      </c>
      <c r="Y131" s="526">
        <f t="shared" si="49"/>
        <v>0</v>
      </c>
      <c r="Z131" s="526">
        <f t="shared" si="49"/>
        <v>0</v>
      </c>
      <c r="AA131" s="526">
        <f t="shared" si="49"/>
        <v>0</v>
      </c>
      <c r="AB131" s="526">
        <f t="shared" si="49"/>
        <v>0</v>
      </c>
      <c r="AC131" s="526">
        <f t="shared" si="49"/>
        <v>0</v>
      </c>
      <c r="AD131" s="526">
        <f t="shared" si="49"/>
        <v>0</v>
      </c>
      <c r="AE131" s="526">
        <f t="shared" si="49"/>
        <v>0</v>
      </c>
      <c r="AF131" s="526">
        <f t="shared" si="49"/>
        <v>0</v>
      </c>
      <c r="AG131" s="526">
        <f t="shared" si="49"/>
        <v>0</v>
      </c>
      <c r="AH131" s="526">
        <f t="shared" si="49"/>
        <v>0</v>
      </c>
      <c r="AI131" s="526">
        <f t="shared" si="49"/>
        <v>0</v>
      </c>
      <c r="AJ131" s="526">
        <f t="shared" ref="AJ131:BO131" si="50">AJ$118*AJ16</f>
        <v>0</v>
      </c>
      <c r="AK131" s="526">
        <f t="shared" si="50"/>
        <v>0</v>
      </c>
      <c r="AL131" s="526">
        <f t="shared" si="50"/>
        <v>0</v>
      </c>
      <c r="AM131" s="526">
        <f t="shared" si="50"/>
        <v>0</v>
      </c>
      <c r="AN131" s="526">
        <f t="shared" si="50"/>
        <v>0</v>
      </c>
      <c r="AO131" s="526">
        <f t="shared" si="50"/>
        <v>0</v>
      </c>
      <c r="AP131" s="526">
        <f t="shared" si="50"/>
        <v>0</v>
      </c>
      <c r="AQ131" s="526">
        <f t="shared" si="50"/>
        <v>0</v>
      </c>
      <c r="AR131" s="526">
        <f t="shared" si="50"/>
        <v>0</v>
      </c>
      <c r="AS131" s="526">
        <f t="shared" si="50"/>
        <v>0</v>
      </c>
      <c r="AT131" s="526">
        <f t="shared" si="50"/>
        <v>0</v>
      </c>
      <c r="AU131" s="526">
        <f t="shared" si="50"/>
        <v>0</v>
      </c>
      <c r="AV131" s="526">
        <f t="shared" si="50"/>
        <v>0</v>
      </c>
      <c r="AW131" s="526">
        <f t="shared" si="50"/>
        <v>0</v>
      </c>
      <c r="AX131" s="526">
        <f t="shared" si="50"/>
        <v>0</v>
      </c>
      <c r="AY131" s="526">
        <f t="shared" si="50"/>
        <v>0</v>
      </c>
      <c r="AZ131" s="526">
        <f t="shared" si="50"/>
        <v>0</v>
      </c>
      <c r="BA131" s="526">
        <f t="shared" si="50"/>
        <v>0</v>
      </c>
      <c r="BB131" s="526">
        <f t="shared" si="50"/>
        <v>0</v>
      </c>
      <c r="BC131" s="526">
        <f t="shared" si="50"/>
        <v>0</v>
      </c>
      <c r="BD131" s="526">
        <f t="shared" si="50"/>
        <v>0</v>
      </c>
      <c r="BE131" s="526">
        <f t="shared" si="50"/>
        <v>0</v>
      </c>
      <c r="BF131" s="526">
        <f t="shared" si="50"/>
        <v>0</v>
      </c>
      <c r="BG131" s="526">
        <f t="shared" si="50"/>
        <v>0</v>
      </c>
      <c r="BH131" s="526">
        <f t="shared" si="50"/>
        <v>0</v>
      </c>
      <c r="BI131" s="526">
        <f t="shared" si="50"/>
        <v>0</v>
      </c>
      <c r="BJ131" s="526">
        <f t="shared" si="50"/>
        <v>0</v>
      </c>
      <c r="BK131" s="526">
        <f t="shared" si="50"/>
        <v>0</v>
      </c>
      <c r="BL131" s="526">
        <f t="shared" si="50"/>
        <v>0</v>
      </c>
      <c r="BM131" s="526">
        <f t="shared" si="50"/>
        <v>0</v>
      </c>
      <c r="BN131" s="526">
        <f t="shared" si="50"/>
        <v>0</v>
      </c>
      <c r="BO131" s="526">
        <f t="shared" si="50"/>
        <v>0</v>
      </c>
      <c r="BP131" s="526">
        <f t="shared" ref="BP131:CU131" si="51">BP$118*BP16</f>
        <v>0</v>
      </c>
      <c r="BQ131" s="526">
        <f t="shared" si="51"/>
        <v>0</v>
      </c>
      <c r="BR131" s="526">
        <f t="shared" si="51"/>
        <v>0</v>
      </c>
      <c r="BS131" s="526">
        <f t="shared" si="51"/>
        <v>0</v>
      </c>
      <c r="BT131" s="526">
        <f t="shared" si="51"/>
        <v>0</v>
      </c>
      <c r="BU131" s="526">
        <f t="shared" si="51"/>
        <v>0</v>
      </c>
      <c r="BV131" s="526">
        <f t="shared" si="51"/>
        <v>0</v>
      </c>
      <c r="BW131" s="526">
        <f t="shared" si="51"/>
        <v>0</v>
      </c>
      <c r="BX131" s="526">
        <f t="shared" si="51"/>
        <v>0</v>
      </c>
      <c r="BY131" s="526">
        <f t="shared" si="51"/>
        <v>0</v>
      </c>
      <c r="BZ131" s="526">
        <f t="shared" si="51"/>
        <v>0</v>
      </c>
      <c r="CA131" s="526">
        <f t="shared" si="51"/>
        <v>0</v>
      </c>
      <c r="CB131" s="526">
        <f t="shared" si="51"/>
        <v>0</v>
      </c>
      <c r="CC131" s="526">
        <f t="shared" si="51"/>
        <v>0</v>
      </c>
      <c r="CD131" s="526">
        <f t="shared" si="51"/>
        <v>0</v>
      </c>
      <c r="CE131" s="526">
        <f t="shared" si="51"/>
        <v>0</v>
      </c>
      <c r="CF131" s="526">
        <f t="shared" si="51"/>
        <v>0</v>
      </c>
      <c r="CG131" s="526">
        <f t="shared" si="51"/>
        <v>0</v>
      </c>
      <c r="CH131" s="526">
        <f t="shared" si="51"/>
        <v>0</v>
      </c>
      <c r="CI131" s="526">
        <f t="shared" si="51"/>
        <v>0</v>
      </c>
      <c r="CJ131" s="526">
        <f t="shared" si="51"/>
        <v>0</v>
      </c>
      <c r="CK131" s="526">
        <f t="shared" si="51"/>
        <v>0</v>
      </c>
      <c r="CL131" s="526">
        <f t="shared" si="51"/>
        <v>0</v>
      </c>
      <c r="CM131" s="526">
        <f t="shared" si="51"/>
        <v>0</v>
      </c>
      <c r="CN131" s="526">
        <f t="shared" si="51"/>
        <v>0</v>
      </c>
      <c r="CO131" s="526">
        <f t="shared" si="51"/>
        <v>0</v>
      </c>
      <c r="CP131" s="526">
        <f t="shared" si="51"/>
        <v>0</v>
      </c>
      <c r="CQ131" s="526">
        <f t="shared" si="51"/>
        <v>0</v>
      </c>
      <c r="CR131" s="526">
        <f t="shared" si="51"/>
        <v>0</v>
      </c>
      <c r="CS131" s="526">
        <f t="shared" si="51"/>
        <v>0</v>
      </c>
      <c r="CT131" s="526">
        <f t="shared" si="51"/>
        <v>0</v>
      </c>
      <c r="CU131" s="526">
        <f t="shared" si="51"/>
        <v>0</v>
      </c>
      <c r="CV131" s="526">
        <f t="shared" ref="CV131:DG131" si="52">CV$118*CV16</f>
        <v>0</v>
      </c>
      <c r="CW131" s="526">
        <f t="shared" si="52"/>
        <v>0</v>
      </c>
      <c r="CX131" s="526">
        <f t="shared" si="52"/>
        <v>0</v>
      </c>
      <c r="CY131" s="526">
        <f t="shared" si="52"/>
        <v>0</v>
      </c>
      <c r="CZ131" s="526">
        <f t="shared" si="52"/>
        <v>0</v>
      </c>
      <c r="DA131" s="526">
        <f t="shared" si="52"/>
        <v>0</v>
      </c>
      <c r="DB131" s="526">
        <f t="shared" si="52"/>
        <v>0</v>
      </c>
      <c r="DC131" s="526">
        <f t="shared" si="52"/>
        <v>0</v>
      </c>
      <c r="DD131" s="526">
        <f t="shared" si="52"/>
        <v>0</v>
      </c>
      <c r="DE131" s="526">
        <f t="shared" si="52"/>
        <v>0</v>
      </c>
      <c r="DF131" s="526">
        <f t="shared" si="52"/>
        <v>0</v>
      </c>
      <c r="DG131" s="526">
        <f t="shared" si="52"/>
        <v>0</v>
      </c>
      <c r="DH131" s="583">
        <f t="shared" si="4"/>
        <v>0</v>
      </c>
      <c r="DI131" s="240"/>
      <c r="DJ131" s="21"/>
    </row>
    <row r="132" spans="2:114" x14ac:dyDescent="0.15">
      <c r="B132" s="10" t="s">
        <v>150</v>
      </c>
      <c r="C132" s="4" t="s">
        <v>898</v>
      </c>
      <c r="D132" s="526">
        <f t="shared" ref="D132:AI132" si="53">D$118*D17</f>
        <v>0</v>
      </c>
      <c r="E132" s="526">
        <f t="shared" si="53"/>
        <v>0</v>
      </c>
      <c r="F132" s="526">
        <f t="shared" si="53"/>
        <v>0</v>
      </c>
      <c r="G132" s="526">
        <f t="shared" si="53"/>
        <v>0</v>
      </c>
      <c r="H132" s="526">
        <f t="shared" si="53"/>
        <v>0</v>
      </c>
      <c r="I132" s="526">
        <f t="shared" si="53"/>
        <v>0</v>
      </c>
      <c r="J132" s="526">
        <f t="shared" si="53"/>
        <v>0</v>
      </c>
      <c r="K132" s="526">
        <f t="shared" si="53"/>
        <v>0</v>
      </c>
      <c r="L132" s="526">
        <f t="shared" si="53"/>
        <v>0</v>
      </c>
      <c r="M132" s="526">
        <f t="shared" si="53"/>
        <v>0</v>
      </c>
      <c r="N132" s="526">
        <f t="shared" si="53"/>
        <v>0</v>
      </c>
      <c r="O132" s="526">
        <f t="shared" si="53"/>
        <v>0</v>
      </c>
      <c r="P132" s="526">
        <f t="shared" si="53"/>
        <v>0</v>
      </c>
      <c r="Q132" s="526">
        <f t="shared" si="53"/>
        <v>0</v>
      </c>
      <c r="R132" s="526">
        <f t="shared" si="53"/>
        <v>0</v>
      </c>
      <c r="S132" s="526">
        <f t="shared" si="53"/>
        <v>0</v>
      </c>
      <c r="T132" s="526">
        <f t="shared" si="53"/>
        <v>0</v>
      </c>
      <c r="U132" s="526">
        <f t="shared" si="53"/>
        <v>0</v>
      </c>
      <c r="V132" s="526">
        <f t="shared" si="53"/>
        <v>0</v>
      </c>
      <c r="W132" s="526">
        <f t="shared" si="53"/>
        <v>0</v>
      </c>
      <c r="X132" s="526">
        <f t="shared" si="53"/>
        <v>0</v>
      </c>
      <c r="Y132" s="526">
        <f t="shared" si="53"/>
        <v>0</v>
      </c>
      <c r="Z132" s="526">
        <f t="shared" si="53"/>
        <v>0</v>
      </c>
      <c r="AA132" s="526">
        <f t="shared" si="53"/>
        <v>0</v>
      </c>
      <c r="AB132" s="526">
        <f t="shared" si="53"/>
        <v>0</v>
      </c>
      <c r="AC132" s="526">
        <f t="shared" si="53"/>
        <v>0</v>
      </c>
      <c r="AD132" s="526">
        <f t="shared" si="53"/>
        <v>0</v>
      </c>
      <c r="AE132" s="526">
        <f t="shared" si="53"/>
        <v>0</v>
      </c>
      <c r="AF132" s="526">
        <f t="shared" si="53"/>
        <v>0</v>
      </c>
      <c r="AG132" s="526">
        <f t="shared" si="53"/>
        <v>0</v>
      </c>
      <c r="AH132" s="526">
        <f t="shared" si="53"/>
        <v>0</v>
      </c>
      <c r="AI132" s="526">
        <f t="shared" si="53"/>
        <v>0</v>
      </c>
      <c r="AJ132" s="526">
        <f t="shared" ref="AJ132:BO132" si="54">AJ$118*AJ17</f>
        <v>0</v>
      </c>
      <c r="AK132" s="526">
        <f t="shared" si="54"/>
        <v>0</v>
      </c>
      <c r="AL132" s="526">
        <f t="shared" si="54"/>
        <v>0</v>
      </c>
      <c r="AM132" s="526">
        <f t="shared" si="54"/>
        <v>0</v>
      </c>
      <c r="AN132" s="526">
        <f t="shared" si="54"/>
        <v>0</v>
      </c>
      <c r="AO132" s="526">
        <f t="shared" si="54"/>
        <v>0</v>
      </c>
      <c r="AP132" s="526">
        <f t="shared" si="54"/>
        <v>0</v>
      </c>
      <c r="AQ132" s="526">
        <f t="shared" si="54"/>
        <v>0</v>
      </c>
      <c r="AR132" s="526">
        <f t="shared" si="54"/>
        <v>0</v>
      </c>
      <c r="AS132" s="526">
        <f t="shared" si="54"/>
        <v>0</v>
      </c>
      <c r="AT132" s="526">
        <f t="shared" si="54"/>
        <v>0</v>
      </c>
      <c r="AU132" s="526">
        <f t="shared" si="54"/>
        <v>0</v>
      </c>
      <c r="AV132" s="526">
        <f t="shared" si="54"/>
        <v>0</v>
      </c>
      <c r="AW132" s="526">
        <f t="shared" si="54"/>
        <v>0</v>
      </c>
      <c r="AX132" s="526">
        <f t="shared" si="54"/>
        <v>0</v>
      </c>
      <c r="AY132" s="526">
        <f t="shared" si="54"/>
        <v>0</v>
      </c>
      <c r="AZ132" s="526">
        <f t="shared" si="54"/>
        <v>0</v>
      </c>
      <c r="BA132" s="526">
        <f t="shared" si="54"/>
        <v>0</v>
      </c>
      <c r="BB132" s="526">
        <f t="shared" si="54"/>
        <v>0</v>
      </c>
      <c r="BC132" s="526">
        <f t="shared" si="54"/>
        <v>0</v>
      </c>
      <c r="BD132" s="526">
        <f t="shared" si="54"/>
        <v>0</v>
      </c>
      <c r="BE132" s="526">
        <f t="shared" si="54"/>
        <v>0</v>
      </c>
      <c r="BF132" s="526">
        <f t="shared" si="54"/>
        <v>0</v>
      </c>
      <c r="BG132" s="526">
        <f t="shared" si="54"/>
        <v>0</v>
      </c>
      <c r="BH132" s="526">
        <f t="shared" si="54"/>
        <v>0</v>
      </c>
      <c r="BI132" s="526">
        <f t="shared" si="54"/>
        <v>0</v>
      </c>
      <c r="BJ132" s="526">
        <f t="shared" si="54"/>
        <v>0</v>
      </c>
      <c r="BK132" s="526">
        <f t="shared" si="54"/>
        <v>0</v>
      </c>
      <c r="BL132" s="526">
        <f t="shared" si="54"/>
        <v>0</v>
      </c>
      <c r="BM132" s="526">
        <f t="shared" si="54"/>
        <v>0</v>
      </c>
      <c r="BN132" s="526">
        <f t="shared" si="54"/>
        <v>0</v>
      </c>
      <c r="BO132" s="526">
        <f t="shared" si="54"/>
        <v>0</v>
      </c>
      <c r="BP132" s="526">
        <f t="shared" ref="BP132:CU132" si="55">BP$118*BP17</f>
        <v>0</v>
      </c>
      <c r="BQ132" s="526">
        <f t="shared" si="55"/>
        <v>0</v>
      </c>
      <c r="BR132" s="526">
        <f t="shared" si="55"/>
        <v>0</v>
      </c>
      <c r="BS132" s="526">
        <f t="shared" si="55"/>
        <v>0</v>
      </c>
      <c r="BT132" s="526">
        <f t="shared" si="55"/>
        <v>0</v>
      </c>
      <c r="BU132" s="526">
        <f t="shared" si="55"/>
        <v>0</v>
      </c>
      <c r="BV132" s="526">
        <f t="shared" si="55"/>
        <v>0</v>
      </c>
      <c r="BW132" s="526">
        <f t="shared" si="55"/>
        <v>0</v>
      </c>
      <c r="BX132" s="526">
        <f t="shared" si="55"/>
        <v>0</v>
      </c>
      <c r="BY132" s="526">
        <f t="shared" si="55"/>
        <v>0</v>
      </c>
      <c r="BZ132" s="526">
        <f t="shared" si="55"/>
        <v>0</v>
      </c>
      <c r="CA132" s="526">
        <f t="shared" si="55"/>
        <v>0</v>
      </c>
      <c r="CB132" s="526">
        <f t="shared" si="55"/>
        <v>0</v>
      </c>
      <c r="CC132" s="526">
        <f t="shared" si="55"/>
        <v>0</v>
      </c>
      <c r="CD132" s="526">
        <f t="shared" si="55"/>
        <v>0</v>
      </c>
      <c r="CE132" s="526">
        <f t="shared" si="55"/>
        <v>0</v>
      </c>
      <c r="CF132" s="526">
        <f t="shared" si="55"/>
        <v>0</v>
      </c>
      <c r="CG132" s="526">
        <f t="shared" si="55"/>
        <v>0</v>
      </c>
      <c r="CH132" s="526">
        <f t="shared" si="55"/>
        <v>0</v>
      </c>
      <c r="CI132" s="526">
        <f t="shared" si="55"/>
        <v>0</v>
      </c>
      <c r="CJ132" s="526">
        <f t="shared" si="55"/>
        <v>0</v>
      </c>
      <c r="CK132" s="526">
        <f t="shared" si="55"/>
        <v>0</v>
      </c>
      <c r="CL132" s="526">
        <f t="shared" si="55"/>
        <v>0</v>
      </c>
      <c r="CM132" s="526">
        <f t="shared" si="55"/>
        <v>0</v>
      </c>
      <c r="CN132" s="526">
        <f t="shared" si="55"/>
        <v>0</v>
      </c>
      <c r="CO132" s="526">
        <f t="shared" si="55"/>
        <v>0</v>
      </c>
      <c r="CP132" s="526">
        <f t="shared" si="55"/>
        <v>0</v>
      </c>
      <c r="CQ132" s="526">
        <f t="shared" si="55"/>
        <v>0</v>
      </c>
      <c r="CR132" s="526">
        <f t="shared" si="55"/>
        <v>0</v>
      </c>
      <c r="CS132" s="526">
        <f t="shared" si="55"/>
        <v>0</v>
      </c>
      <c r="CT132" s="526">
        <f t="shared" si="55"/>
        <v>0</v>
      </c>
      <c r="CU132" s="526">
        <f t="shared" si="55"/>
        <v>0</v>
      </c>
      <c r="CV132" s="526">
        <f t="shared" ref="CV132:DG132" si="56">CV$118*CV17</f>
        <v>0</v>
      </c>
      <c r="CW132" s="526">
        <f t="shared" si="56"/>
        <v>0</v>
      </c>
      <c r="CX132" s="526">
        <f t="shared" si="56"/>
        <v>0</v>
      </c>
      <c r="CY132" s="526">
        <f t="shared" si="56"/>
        <v>0</v>
      </c>
      <c r="CZ132" s="526">
        <f t="shared" si="56"/>
        <v>0</v>
      </c>
      <c r="DA132" s="526">
        <f t="shared" si="56"/>
        <v>0</v>
      </c>
      <c r="DB132" s="526">
        <f t="shared" si="56"/>
        <v>0</v>
      </c>
      <c r="DC132" s="526">
        <f t="shared" si="56"/>
        <v>0</v>
      </c>
      <c r="DD132" s="526">
        <f t="shared" si="56"/>
        <v>0</v>
      </c>
      <c r="DE132" s="526">
        <f t="shared" si="56"/>
        <v>0</v>
      </c>
      <c r="DF132" s="526">
        <f t="shared" si="56"/>
        <v>0</v>
      </c>
      <c r="DG132" s="526">
        <f t="shared" si="56"/>
        <v>0</v>
      </c>
      <c r="DH132" s="583">
        <f t="shared" si="4"/>
        <v>0</v>
      </c>
      <c r="DI132" s="240"/>
      <c r="DJ132" s="21"/>
    </row>
    <row r="133" spans="2:114" x14ac:dyDescent="0.15">
      <c r="B133" s="10" t="s">
        <v>151</v>
      </c>
      <c r="C133" s="4" t="s">
        <v>899</v>
      </c>
      <c r="D133" s="526">
        <f t="shared" ref="D133:AI133" si="57">D$118*D18</f>
        <v>0</v>
      </c>
      <c r="E133" s="526">
        <f t="shared" si="57"/>
        <v>0</v>
      </c>
      <c r="F133" s="526">
        <f t="shared" si="57"/>
        <v>0</v>
      </c>
      <c r="G133" s="526">
        <f t="shared" si="57"/>
        <v>0</v>
      </c>
      <c r="H133" s="526">
        <f t="shared" si="57"/>
        <v>0</v>
      </c>
      <c r="I133" s="526">
        <f t="shared" si="57"/>
        <v>0</v>
      </c>
      <c r="J133" s="526">
        <f t="shared" si="57"/>
        <v>0</v>
      </c>
      <c r="K133" s="526">
        <f t="shared" si="57"/>
        <v>0</v>
      </c>
      <c r="L133" s="526">
        <f t="shared" si="57"/>
        <v>0</v>
      </c>
      <c r="M133" s="526">
        <f t="shared" si="57"/>
        <v>0</v>
      </c>
      <c r="N133" s="526">
        <f t="shared" si="57"/>
        <v>0</v>
      </c>
      <c r="O133" s="526">
        <f t="shared" si="57"/>
        <v>0</v>
      </c>
      <c r="P133" s="526">
        <f t="shared" si="57"/>
        <v>0</v>
      </c>
      <c r="Q133" s="526">
        <f t="shared" si="57"/>
        <v>0</v>
      </c>
      <c r="R133" s="526">
        <f t="shared" si="57"/>
        <v>0</v>
      </c>
      <c r="S133" s="526">
        <f t="shared" si="57"/>
        <v>0</v>
      </c>
      <c r="T133" s="526">
        <f t="shared" si="57"/>
        <v>0</v>
      </c>
      <c r="U133" s="526">
        <f t="shared" si="57"/>
        <v>0</v>
      </c>
      <c r="V133" s="526">
        <f t="shared" si="57"/>
        <v>0</v>
      </c>
      <c r="W133" s="526">
        <f t="shared" si="57"/>
        <v>0</v>
      </c>
      <c r="X133" s="526">
        <f t="shared" si="57"/>
        <v>0</v>
      </c>
      <c r="Y133" s="526">
        <f t="shared" si="57"/>
        <v>0</v>
      </c>
      <c r="Z133" s="526">
        <f t="shared" si="57"/>
        <v>0</v>
      </c>
      <c r="AA133" s="526">
        <f t="shared" si="57"/>
        <v>0</v>
      </c>
      <c r="AB133" s="526">
        <f t="shared" si="57"/>
        <v>0</v>
      </c>
      <c r="AC133" s="526">
        <f t="shared" si="57"/>
        <v>0</v>
      </c>
      <c r="AD133" s="526">
        <f t="shared" si="57"/>
        <v>0</v>
      </c>
      <c r="AE133" s="526">
        <f t="shared" si="57"/>
        <v>0</v>
      </c>
      <c r="AF133" s="526">
        <f t="shared" si="57"/>
        <v>0</v>
      </c>
      <c r="AG133" s="526">
        <f t="shared" si="57"/>
        <v>0</v>
      </c>
      <c r="AH133" s="526">
        <f t="shared" si="57"/>
        <v>0</v>
      </c>
      <c r="AI133" s="526">
        <f t="shared" si="57"/>
        <v>0</v>
      </c>
      <c r="AJ133" s="526">
        <f t="shared" ref="AJ133:BO133" si="58">AJ$118*AJ18</f>
        <v>0</v>
      </c>
      <c r="AK133" s="526">
        <f t="shared" si="58"/>
        <v>0</v>
      </c>
      <c r="AL133" s="526">
        <f t="shared" si="58"/>
        <v>0</v>
      </c>
      <c r="AM133" s="526">
        <f t="shared" si="58"/>
        <v>0</v>
      </c>
      <c r="AN133" s="526">
        <f t="shared" si="58"/>
        <v>0</v>
      </c>
      <c r="AO133" s="526">
        <f t="shared" si="58"/>
        <v>0</v>
      </c>
      <c r="AP133" s="526">
        <f t="shared" si="58"/>
        <v>0</v>
      </c>
      <c r="AQ133" s="526">
        <f t="shared" si="58"/>
        <v>0</v>
      </c>
      <c r="AR133" s="526">
        <f t="shared" si="58"/>
        <v>0</v>
      </c>
      <c r="AS133" s="526">
        <f t="shared" si="58"/>
        <v>0</v>
      </c>
      <c r="AT133" s="526">
        <f t="shared" si="58"/>
        <v>0</v>
      </c>
      <c r="AU133" s="526">
        <f t="shared" si="58"/>
        <v>0</v>
      </c>
      <c r="AV133" s="526">
        <f t="shared" si="58"/>
        <v>0</v>
      </c>
      <c r="AW133" s="526">
        <f t="shared" si="58"/>
        <v>0</v>
      </c>
      <c r="AX133" s="526">
        <f t="shared" si="58"/>
        <v>0</v>
      </c>
      <c r="AY133" s="526">
        <f t="shared" si="58"/>
        <v>0</v>
      </c>
      <c r="AZ133" s="526">
        <f t="shared" si="58"/>
        <v>0</v>
      </c>
      <c r="BA133" s="526">
        <f t="shared" si="58"/>
        <v>0</v>
      </c>
      <c r="BB133" s="526">
        <f t="shared" si="58"/>
        <v>0</v>
      </c>
      <c r="BC133" s="526">
        <f t="shared" si="58"/>
        <v>0</v>
      </c>
      <c r="BD133" s="526">
        <f t="shared" si="58"/>
        <v>0</v>
      </c>
      <c r="BE133" s="526">
        <f t="shared" si="58"/>
        <v>0</v>
      </c>
      <c r="BF133" s="526">
        <f t="shared" si="58"/>
        <v>0</v>
      </c>
      <c r="BG133" s="526">
        <f t="shared" si="58"/>
        <v>0</v>
      </c>
      <c r="BH133" s="526">
        <f t="shared" si="58"/>
        <v>0</v>
      </c>
      <c r="BI133" s="526">
        <f t="shared" si="58"/>
        <v>0</v>
      </c>
      <c r="BJ133" s="526">
        <f t="shared" si="58"/>
        <v>0</v>
      </c>
      <c r="BK133" s="526">
        <f t="shared" si="58"/>
        <v>0</v>
      </c>
      <c r="BL133" s="526">
        <f t="shared" si="58"/>
        <v>0</v>
      </c>
      <c r="BM133" s="526">
        <f t="shared" si="58"/>
        <v>0</v>
      </c>
      <c r="BN133" s="526">
        <f t="shared" si="58"/>
        <v>0</v>
      </c>
      <c r="BO133" s="526">
        <f t="shared" si="58"/>
        <v>0</v>
      </c>
      <c r="BP133" s="526">
        <f t="shared" ref="BP133:CU133" si="59">BP$118*BP18</f>
        <v>0</v>
      </c>
      <c r="BQ133" s="526">
        <f t="shared" si="59"/>
        <v>0</v>
      </c>
      <c r="BR133" s="526">
        <f t="shared" si="59"/>
        <v>0</v>
      </c>
      <c r="BS133" s="526">
        <f t="shared" si="59"/>
        <v>0</v>
      </c>
      <c r="BT133" s="526">
        <f t="shared" si="59"/>
        <v>0</v>
      </c>
      <c r="BU133" s="526">
        <f t="shared" si="59"/>
        <v>0</v>
      </c>
      <c r="BV133" s="526">
        <f t="shared" si="59"/>
        <v>0</v>
      </c>
      <c r="BW133" s="526">
        <f t="shared" si="59"/>
        <v>0</v>
      </c>
      <c r="BX133" s="526">
        <f t="shared" si="59"/>
        <v>0</v>
      </c>
      <c r="BY133" s="526">
        <f t="shared" si="59"/>
        <v>0</v>
      </c>
      <c r="BZ133" s="526">
        <f t="shared" si="59"/>
        <v>0</v>
      </c>
      <c r="CA133" s="526">
        <f t="shared" si="59"/>
        <v>0</v>
      </c>
      <c r="CB133" s="526">
        <f t="shared" si="59"/>
        <v>0</v>
      </c>
      <c r="CC133" s="526">
        <f t="shared" si="59"/>
        <v>0</v>
      </c>
      <c r="CD133" s="526">
        <f t="shared" si="59"/>
        <v>0</v>
      </c>
      <c r="CE133" s="526">
        <f t="shared" si="59"/>
        <v>0</v>
      </c>
      <c r="CF133" s="526">
        <f t="shared" si="59"/>
        <v>0</v>
      </c>
      <c r="CG133" s="526">
        <f t="shared" si="59"/>
        <v>0</v>
      </c>
      <c r="CH133" s="526">
        <f t="shared" si="59"/>
        <v>0</v>
      </c>
      <c r="CI133" s="526">
        <f t="shared" si="59"/>
        <v>0</v>
      </c>
      <c r="CJ133" s="526">
        <f t="shared" si="59"/>
        <v>0</v>
      </c>
      <c r="CK133" s="526">
        <f t="shared" si="59"/>
        <v>0</v>
      </c>
      <c r="CL133" s="526">
        <f t="shared" si="59"/>
        <v>0</v>
      </c>
      <c r="CM133" s="526">
        <f t="shared" si="59"/>
        <v>0</v>
      </c>
      <c r="CN133" s="526">
        <f t="shared" si="59"/>
        <v>0</v>
      </c>
      <c r="CO133" s="526">
        <f t="shared" si="59"/>
        <v>0</v>
      </c>
      <c r="CP133" s="526">
        <f t="shared" si="59"/>
        <v>0</v>
      </c>
      <c r="CQ133" s="526">
        <f t="shared" si="59"/>
        <v>0</v>
      </c>
      <c r="CR133" s="526">
        <f t="shared" si="59"/>
        <v>0</v>
      </c>
      <c r="CS133" s="526">
        <f t="shared" si="59"/>
        <v>0</v>
      </c>
      <c r="CT133" s="526">
        <f t="shared" si="59"/>
        <v>0</v>
      </c>
      <c r="CU133" s="526">
        <f t="shared" si="59"/>
        <v>0</v>
      </c>
      <c r="CV133" s="526">
        <f t="shared" ref="CV133:DG133" si="60">CV$118*CV18</f>
        <v>0</v>
      </c>
      <c r="CW133" s="526">
        <f t="shared" si="60"/>
        <v>0</v>
      </c>
      <c r="CX133" s="526">
        <f t="shared" si="60"/>
        <v>0</v>
      </c>
      <c r="CY133" s="526">
        <f t="shared" si="60"/>
        <v>0</v>
      </c>
      <c r="CZ133" s="526">
        <f t="shared" si="60"/>
        <v>0</v>
      </c>
      <c r="DA133" s="526">
        <f t="shared" si="60"/>
        <v>0</v>
      </c>
      <c r="DB133" s="526">
        <f t="shared" si="60"/>
        <v>0</v>
      </c>
      <c r="DC133" s="526">
        <f t="shared" si="60"/>
        <v>0</v>
      </c>
      <c r="DD133" s="526">
        <f t="shared" si="60"/>
        <v>0</v>
      </c>
      <c r="DE133" s="526">
        <f t="shared" si="60"/>
        <v>0</v>
      </c>
      <c r="DF133" s="526">
        <f t="shared" si="60"/>
        <v>0</v>
      </c>
      <c r="DG133" s="526">
        <f t="shared" si="60"/>
        <v>0</v>
      </c>
      <c r="DH133" s="583">
        <f t="shared" si="4"/>
        <v>0</v>
      </c>
      <c r="DI133" s="240"/>
      <c r="DJ133" s="21"/>
    </row>
    <row r="134" spans="2:114" x14ac:dyDescent="0.15">
      <c r="B134" s="10" t="s">
        <v>153</v>
      </c>
      <c r="C134" s="4" t="s">
        <v>900</v>
      </c>
      <c r="D134" s="526">
        <f t="shared" ref="D134:AI134" si="61">D$118*D19</f>
        <v>0</v>
      </c>
      <c r="E134" s="526">
        <f t="shared" si="61"/>
        <v>0</v>
      </c>
      <c r="F134" s="526">
        <f t="shared" si="61"/>
        <v>0</v>
      </c>
      <c r="G134" s="526">
        <f t="shared" si="61"/>
        <v>0</v>
      </c>
      <c r="H134" s="526">
        <f t="shared" si="61"/>
        <v>0</v>
      </c>
      <c r="I134" s="526">
        <f t="shared" si="61"/>
        <v>0</v>
      </c>
      <c r="J134" s="526">
        <f t="shared" si="61"/>
        <v>0</v>
      </c>
      <c r="K134" s="526">
        <f t="shared" si="61"/>
        <v>0</v>
      </c>
      <c r="L134" s="526">
        <f t="shared" si="61"/>
        <v>0</v>
      </c>
      <c r="M134" s="526">
        <f t="shared" si="61"/>
        <v>0</v>
      </c>
      <c r="N134" s="526">
        <f t="shared" si="61"/>
        <v>0</v>
      </c>
      <c r="O134" s="526">
        <f t="shared" si="61"/>
        <v>0</v>
      </c>
      <c r="P134" s="526">
        <f t="shared" si="61"/>
        <v>0</v>
      </c>
      <c r="Q134" s="526">
        <f t="shared" si="61"/>
        <v>0</v>
      </c>
      <c r="R134" s="526">
        <f t="shared" si="61"/>
        <v>0</v>
      </c>
      <c r="S134" s="526">
        <f t="shared" si="61"/>
        <v>0</v>
      </c>
      <c r="T134" s="526">
        <f t="shared" si="61"/>
        <v>0</v>
      </c>
      <c r="U134" s="526">
        <f t="shared" si="61"/>
        <v>0</v>
      </c>
      <c r="V134" s="526">
        <f t="shared" si="61"/>
        <v>0</v>
      </c>
      <c r="W134" s="526">
        <f t="shared" si="61"/>
        <v>0</v>
      </c>
      <c r="X134" s="526">
        <f t="shared" si="61"/>
        <v>0</v>
      </c>
      <c r="Y134" s="526">
        <f t="shared" si="61"/>
        <v>0</v>
      </c>
      <c r="Z134" s="526">
        <f t="shared" si="61"/>
        <v>0</v>
      </c>
      <c r="AA134" s="526">
        <f t="shared" si="61"/>
        <v>0</v>
      </c>
      <c r="AB134" s="526">
        <f t="shared" si="61"/>
        <v>0</v>
      </c>
      <c r="AC134" s="526">
        <f t="shared" si="61"/>
        <v>0</v>
      </c>
      <c r="AD134" s="526">
        <f t="shared" si="61"/>
        <v>0</v>
      </c>
      <c r="AE134" s="526">
        <f t="shared" si="61"/>
        <v>0</v>
      </c>
      <c r="AF134" s="526">
        <f t="shared" si="61"/>
        <v>0</v>
      </c>
      <c r="AG134" s="526">
        <f t="shared" si="61"/>
        <v>0</v>
      </c>
      <c r="AH134" s="526">
        <f t="shared" si="61"/>
        <v>0</v>
      </c>
      <c r="AI134" s="526">
        <f t="shared" si="61"/>
        <v>0</v>
      </c>
      <c r="AJ134" s="526">
        <f t="shared" ref="AJ134:BO134" si="62">AJ$118*AJ19</f>
        <v>0</v>
      </c>
      <c r="AK134" s="526">
        <f t="shared" si="62"/>
        <v>0</v>
      </c>
      <c r="AL134" s="526">
        <f t="shared" si="62"/>
        <v>0</v>
      </c>
      <c r="AM134" s="526">
        <f t="shared" si="62"/>
        <v>0</v>
      </c>
      <c r="AN134" s="526">
        <f t="shared" si="62"/>
        <v>0</v>
      </c>
      <c r="AO134" s="526">
        <f t="shared" si="62"/>
        <v>0</v>
      </c>
      <c r="AP134" s="526">
        <f t="shared" si="62"/>
        <v>0</v>
      </c>
      <c r="AQ134" s="526">
        <f t="shared" si="62"/>
        <v>0</v>
      </c>
      <c r="AR134" s="526">
        <f t="shared" si="62"/>
        <v>0</v>
      </c>
      <c r="AS134" s="526">
        <f t="shared" si="62"/>
        <v>0</v>
      </c>
      <c r="AT134" s="526">
        <f t="shared" si="62"/>
        <v>0</v>
      </c>
      <c r="AU134" s="526">
        <f t="shared" si="62"/>
        <v>0</v>
      </c>
      <c r="AV134" s="526">
        <f t="shared" si="62"/>
        <v>0</v>
      </c>
      <c r="AW134" s="526">
        <f t="shared" si="62"/>
        <v>0</v>
      </c>
      <c r="AX134" s="526">
        <f t="shared" si="62"/>
        <v>0</v>
      </c>
      <c r="AY134" s="526">
        <f t="shared" si="62"/>
        <v>0</v>
      </c>
      <c r="AZ134" s="526">
        <f t="shared" si="62"/>
        <v>0</v>
      </c>
      <c r="BA134" s="526">
        <f t="shared" si="62"/>
        <v>0</v>
      </c>
      <c r="BB134" s="526">
        <f t="shared" si="62"/>
        <v>0</v>
      </c>
      <c r="BC134" s="526">
        <f t="shared" si="62"/>
        <v>0</v>
      </c>
      <c r="BD134" s="526">
        <f t="shared" si="62"/>
        <v>0</v>
      </c>
      <c r="BE134" s="526">
        <f t="shared" si="62"/>
        <v>0</v>
      </c>
      <c r="BF134" s="526">
        <f t="shared" si="62"/>
        <v>0</v>
      </c>
      <c r="BG134" s="526">
        <f t="shared" si="62"/>
        <v>0</v>
      </c>
      <c r="BH134" s="526">
        <f t="shared" si="62"/>
        <v>0</v>
      </c>
      <c r="BI134" s="526">
        <f t="shared" si="62"/>
        <v>0</v>
      </c>
      <c r="BJ134" s="526">
        <f t="shared" si="62"/>
        <v>0</v>
      </c>
      <c r="BK134" s="526">
        <f t="shared" si="62"/>
        <v>0</v>
      </c>
      <c r="BL134" s="526">
        <f t="shared" si="62"/>
        <v>0</v>
      </c>
      <c r="BM134" s="526">
        <f t="shared" si="62"/>
        <v>0</v>
      </c>
      <c r="BN134" s="526">
        <f t="shared" si="62"/>
        <v>0</v>
      </c>
      <c r="BO134" s="526">
        <f t="shared" si="62"/>
        <v>0</v>
      </c>
      <c r="BP134" s="526">
        <f t="shared" ref="BP134:CU134" si="63">BP$118*BP19</f>
        <v>0</v>
      </c>
      <c r="BQ134" s="526">
        <f t="shared" si="63"/>
        <v>0</v>
      </c>
      <c r="BR134" s="526">
        <f t="shared" si="63"/>
        <v>0</v>
      </c>
      <c r="BS134" s="526">
        <f t="shared" si="63"/>
        <v>0</v>
      </c>
      <c r="BT134" s="526">
        <f t="shared" si="63"/>
        <v>0</v>
      </c>
      <c r="BU134" s="526">
        <f t="shared" si="63"/>
        <v>0</v>
      </c>
      <c r="BV134" s="526">
        <f t="shared" si="63"/>
        <v>0</v>
      </c>
      <c r="BW134" s="526">
        <f t="shared" si="63"/>
        <v>0</v>
      </c>
      <c r="BX134" s="526">
        <f t="shared" si="63"/>
        <v>0</v>
      </c>
      <c r="BY134" s="526">
        <f t="shared" si="63"/>
        <v>0</v>
      </c>
      <c r="BZ134" s="526">
        <f t="shared" si="63"/>
        <v>0</v>
      </c>
      <c r="CA134" s="526">
        <f t="shared" si="63"/>
        <v>0</v>
      </c>
      <c r="CB134" s="526">
        <f t="shared" si="63"/>
        <v>0</v>
      </c>
      <c r="CC134" s="526">
        <f t="shared" si="63"/>
        <v>0</v>
      </c>
      <c r="CD134" s="526">
        <f t="shared" si="63"/>
        <v>0</v>
      </c>
      <c r="CE134" s="526">
        <f t="shared" si="63"/>
        <v>0</v>
      </c>
      <c r="CF134" s="526">
        <f t="shared" si="63"/>
        <v>0</v>
      </c>
      <c r="CG134" s="526">
        <f t="shared" si="63"/>
        <v>0</v>
      </c>
      <c r="CH134" s="526">
        <f t="shared" si="63"/>
        <v>0</v>
      </c>
      <c r="CI134" s="526">
        <f t="shared" si="63"/>
        <v>0</v>
      </c>
      <c r="CJ134" s="526">
        <f t="shared" si="63"/>
        <v>0</v>
      </c>
      <c r="CK134" s="526">
        <f t="shared" si="63"/>
        <v>0</v>
      </c>
      <c r="CL134" s="526">
        <f t="shared" si="63"/>
        <v>0</v>
      </c>
      <c r="CM134" s="526">
        <f t="shared" si="63"/>
        <v>0</v>
      </c>
      <c r="CN134" s="526">
        <f t="shared" si="63"/>
        <v>0</v>
      </c>
      <c r="CO134" s="526">
        <f t="shared" si="63"/>
        <v>0</v>
      </c>
      <c r="CP134" s="526">
        <f t="shared" si="63"/>
        <v>0</v>
      </c>
      <c r="CQ134" s="526">
        <f t="shared" si="63"/>
        <v>0</v>
      </c>
      <c r="CR134" s="526">
        <f t="shared" si="63"/>
        <v>0</v>
      </c>
      <c r="CS134" s="526">
        <f t="shared" si="63"/>
        <v>0</v>
      </c>
      <c r="CT134" s="526">
        <f t="shared" si="63"/>
        <v>0</v>
      </c>
      <c r="CU134" s="526">
        <f t="shared" si="63"/>
        <v>0</v>
      </c>
      <c r="CV134" s="526">
        <f t="shared" ref="CV134:DG134" si="64">CV$118*CV19</f>
        <v>0</v>
      </c>
      <c r="CW134" s="526">
        <f t="shared" si="64"/>
        <v>0</v>
      </c>
      <c r="CX134" s="526">
        <f t="shared" si="64"/>
        <v>0</v>
      </c>
      <c r="CY134" s="526">
        <f t="shared" si="64"/>
        <v>0</v>
      </c>
      <c r="CZ134" s="526">
        <f t="shared" si="64"/>
        <v>0</v>
      </c>
      <c r="DA134" s="526">
        <f t="shared" si="64"/>
        <v>0</v>
      </c>
      <c r="DB134" s="526">
        <f t="shared" si="64"/>
        <v>0</v>
      </c>
      <c r="DC134" s="526">
        <f t="shared" si="64"/>
        <v>0</v>
      </c>
      <c r="DD134" s="526">
        <f t="shared" si="64"/>
        <v>0</v>
      </c>
      <c r="DE134" s="526">
        <f t="shared" si="64"/>
        <v>0</v>
      </c>
      <c r="DF134" s="526">
        <f t="shared" si="64"/>
        <v>0</v>
      </c>
      <c r="DG134" s="526">
        <f t="shared" si="64"/>
        <v>0</v>
      </c>
      <c r="DH134" s="583">
        <f t="shared" si="4"/>
        <v>0</v>
      </c>
      <c r="DI134" s="240"/>
      <c r="DJ134" s="21"/>
    </row>
    <row r="135" spans="2:114" x14ac:dyDescent="0.15">
      <c r="B135" s="10" t="s">
        <v>154</v>
      </c>
      <c r="C135" s="4" t="s">
        <v>901</v>
      </c>
      <c r="D135" s="526">
        <f t="shared" ref="D135:AI135" si="65">D$118*D20</f>
        <v>0</v>
      </c>
      <c r="E135" s="526">
        <f t="shared" si="65"/>
        <v>0</v>
      </c>
      <c r="F135" s="526">
        <f t="shared" si="65"/>
        <v>0</v>
      </c>
      <c r="G135" s="526">
        <f t="shared" si="65"/>
        <v>0</v>
      </c>
      <c r="H135" s="526">
        <f t="shared" si="65"/>
        <v>0</v>
      </c>
      <c r="I135" s="526">
        <f t="shared" si="65"/>
        <v>0</v>
      </c>
      <c r="J135" s="526">
        <f t="shared" si="65"/>
        <v>0</v>
      </c>
      <c r="K135" s="526">
        <f t="shared" si="65"/>
        <v>0</v>
      </c>
      <c r="L135" s="526">
        <f t="shared" si="65"/>
        <v>0</v>
      </c>
      <c r="M135" s="526">
        <f t="shared" si="65"/>
        <v>0</v>
      </c>
      <c r="N135" s="526">
        <f t="shared" si="65"/>
        <v>0</v>
      </c>
      <c r="O135" s="526">
        <f t="shared" si="65"/>
        <v>0</v>
      </c>
      <c r="P135" s="526">
        <f t="shared" si="65"/>
        <v>0</v>
      </c>
      <c r="Q135" s="526">
        <f t="shared" si="65"/>
        <v>0</v>
      </c>
      <c r="R135" s="526">
        <f t="shared" si="65"/>
        <v>0</v>
      </c>
      <c r="S135" s="526">
        <f t="shared" si="65"/>
        <v>0</v>
      </c>
      <c r="T135" s="526">
        <f t="shared" si="65"/>
        <v>0</v>
      </c>
      <c r="U135" s="526">
        <f t="shared" si="65"/>
        <v>0</v>
      </c>
      <c r="V135" s="526">
        <f t="shared" si="65"/>
        <v>0</v>
      </c>
      <c r="W135" s="526">
        <f t="shared" si="65"/>
        <v>0</v>
      </c>
      <c r="X135" s="526">
        <f t="shared" si="65"/>
        <v>0</v>
      </c>
      <c r="Y135" s="526">
        <f t="shared" si="65"/>
        <v>0</v>
      </c>
      <c r="Z135" s="526">
        <f t="shared" si="65"/>
        <v>0</v>
      </c>
      <c r="AA135" s="526">
        <f t="shared" si="65"/>
        <v>0</v>
      </c>
      <c r="AB135" s="526">
        <f t="shared" si="65"/>
        <v>0</v>
      </c>
      <c r="AC135" s="526">
        <f t="shared" si="65"/>
        <v>0</v>
      </c>
      <c r="AD135" s="526">
        <f t="shared" si="65"/>
        <v>0</v>
      </c>
      <c r="AE135" s="526">
        <f t="shared" si="65"/>
        <v>0</v>
      </c>
      <c r="AF135" s="526">
        <f t="shared" si="65"/>
        <v>0</v>
      </c>
      <c r="AG135" s="526">
        <f t="shared" si="65"/>
        <v>0</v>
      </c>
      <c r="AH135" s="526">
        <f t="shared" si="65"/>
        <v>0</v>
      </c>
      <c r="AI135" s="526">
        <f t="shared" si="65"/>
        <v>0</v>
      </c>
      <c r="AJ135" s="526">
        <f t="shared" ref="AJ135:BO135" si="66">AJ$118*AJ20</f>
        <v>0</v>
      </c>
      <c r="AK135" s="526">
        <f t="shared" si="66"/>
        <v>0</v>
      </c>
      <c r="AL135" s="526">
        <f t="shared" si="66"/>
        <v>0</v>
      </c>
      <c r="AM135" s="526">
        <f t="shared" si="66"/>
        <v>0</v>
      </c>
      <c r="AN135" s="526">
        <f t="shared" si="66"/>
        <v>0</v>
      </c>
      <c r="AO135" s="526">
        <f t="shared" si="66"/>
        <v>0</v>
      </c>
      <c r="AP135" s="526">
        <f t="shared" si="66"/>
        <v>0</v>
      </c>
      <c r="AQ135" s="526">
        <f t="shared" si="66"/>
        <v>0</v>
      </c>
      <c r="AR135" s="526">
        <f t="shared" si="66"/>
        <v>0</v>
      </c>
      <c r="AS135" s="526">
        <f t="shared" si="66"/>
        <v>0</v>
      </c>
      <c r="AT135" s="526">
        <f t="shared" si="66"/>
        <v>0</v>
      </c>
      <c r="AU135" s="526">
        <f t="shared" si="66"/>
        <v>0</v>
      </c>
      <c r="AV135" s="526">
        <f t="shared" si="66"/>
        <v>0</v>
      </c>
      <c r="AW135" s="526">
        <f t="shared" si="66"/>
        <v>0</v>
      </c>
      <c r="AX135" s="526">
        <f t="shared" si="66"/>
        <v>0</v>
      </c>
      <c r="AY135" s="526">
        <f t="shared" si="66"/>
        <v>0</v>
      </c>
      <c r="AZ135" s="526">
        <f t="shared" si="66"/>
        <v>0</v>
      </c>
      <c r="BA135" s="526">
        <f t="shared" si="66"/>
        <v>0</v>
      </c>
      <c r="BB135" s="526">
        <f t="shared" si="66"/>
        <v>0</v>
      </c>
      <c r="BC135" s="526">
        <f t="shared" si="66"/>
        <v>0</v>
      </c>
      <c r="BD135" s="526">
        <f t="shared" si="66"/>
        <v>0</v>
      </c>
      <c r="BE135" s="526">
        <f t="shared" si="66"/>
        <v>0</v>
      </c>
      <c r="BF135" s="526">
        <f t="shared" si="66"/>
        <v>0</v>
      </c>
      <c r="BG135" s="526">
        <f t="shared" si="66"/>
        <v>0</v>
      </c>
      <c r="BH135" s="526">
        <f t="shared" si="66"/>
        <v>0</v>
      </c>
      <c r="BI135" s="526">
        <f t="shared" si="66"/>
        <v>0</v>
      </c>
      <c r="BJ135" s="526">
        <f t="shared" si="66"/>
        <v>0</v>
      </c>
      <c r="BK135" s="526">
        <f t="shared" si="66"/>
        <v>0</v>
      </c>
      <c r="BL135" s="526">
        <f t="shared" si="66"/>
        <v>0</v>
      </c>
      <c r="BM135" s="526">
        <f t="shared" si="66"/>
        <v>0</v>
      </c>
      <c r="BN135" s="526">
        <f t="shared" si="66"/>
        <v>0</v>
      </c>
      <c r="BO135" s="526">
        <f t="shared" si="66"/>
        <v>0</v>
      </c>
      <c r="BP135" s="526">
        <f t="shared" ref="BP135:CU135" si="67">BP$118*BP20</f>
        <v>0</v>
      </c>
      <c r="BQ135" s="526">
        <f t="shared" si="67"/>
        <v>0</v>
      </c>
      <c r="BR135" s="526">
        <f t="shared" si="67"/>
        <v>0</v>
      </c>
      <c r="BS135" s="526">
        <f t="shared" si="67"/>
        <v>0</v>
      </c>
      <c r="BT135" s="526">
        <f t="shared" si="67"/>
        <v>0</v>
      </c>
      <c r="BU135" s="526">
        <f t="shared" si="67"/>
        <v>0</v>
      </c>
      <c r="BV135" s="526">
        <f t="shared" si="67"/>
        <v>0</v>
      </c>
      <c r="BW135" s="526">
        <f t="shared" si="67"/>
        <v>0</v>
      </c>
      <c r="BX135" s="526">
        <f t="shared" si="67"/>
        <v>0</v>
      </c>
      <c r="BY135" s="526">
        <f t="shared" si="67"/>
        <v>0</v>
      </c>
      <c r="BZ135" s="526">
        <f t="shared" si="67"/>
        <v>0</v>
      </c>
      <c r="CA135" s="526">
        <f t="shared" si="67"/>
        <v>0</v>
      </c>
      <c r="CB135" s="526">
        <f t="shared" si="67"/>
        <v>0</v>
      </c>
      <c r="CC135" s="526">
        <f t="shared" si="67"/>
        <v>0</v>
      </c>
      <c r="CD135" s="526">
        <f t="shared" si="67"/>
        <v>0</v>
      </c>
      <c r="CE135" s="526">
        <f t="shared" si="67"/>
        <v>0</v>
      </c>
      <c r="CF135" s="526">
        <f t="shared" si="67"/>
        <v>0</v>
      </c>
      <c r="CG135" s="526">
        <f t="shared" si="67"/>
        <v>0</v>
      </c>
      <c r="CH135" s="526">
        <f t="shared" si="67"/>
        <v>0</v>
      </c>
      <c r="CI135" s="526">
        <f t="shared" si="67"/>
        <v>0</v>
      </c>
      <c r="CJ135" s="526">
        <f t="shared" si="67"/>
        <v>0</v>
      </c>
      <c r="CK135" s="526">
        <f t="shared" si="67"/>
        <v>0</v>
      </c>
      <c r="CL135" s="526">
        <f t="shared" si="67"/>
        <v>0</v>
      </c>
      <c r="CM135" s="526">
        <f t="shared" si="67"/>
        <v>0</v>
      </c>
      <c r="CN135" s="526">
        <f t="shared" si="67"/>
        <v>0</v>
      </c>
      <c r="CO135" s="526">
        <f t="shared" si="67"/>
        <v>0</v>
      </c>
      <c r="CP135" s="526">
        <f t="shared" si="67"/>
        <v>0</v>
      </c>
      <c r="CQ135" s="526">
        <f t="shared" si="67"/>
        <v>0</v>
      </c>
      <c r="CR135" s="526">
        <f t="shared" si="67"/>
        <v>0</v>
      </c>
      <c r="CS135" s="526">
        <f t="shared" si="67"/>
        <v>0</v>
      </c>
      <c r="CT135" s="526">
        <f t="shared" si="67"/>
        <v>0</v>
      </c>
      <c r="CU135" s="526">
        <f t="shared" si="67"/>
        <v>0</v>
      </c>
      <c r="CV135" s="526">
        <f t="shared" ref="CV135:DG135" si="68">CV$118*CV20</f>
        <v>0</v>
      </c>
      <c r="CW135" s="526">
        <f t="shared" si="68"/>
        <v>0</v>
      </c>
      <c r="CX135" s="526">
        <f t="shared" si="68"/>
        <v>0</v>
      </c>
      <c r="CY135" s="526">
        <f t="shared" si="68"/>
        <v>0</v>
      </c>
      <c r="CZ135" s="526">
        <f t="shared" si="68"/>
        <v>0</v>
      </c>
      <c r="DA135" s="526">
        <f t="shared" si="68"/>
        <v>0</v>
      </c>
      <c r="DB135" s="526">
        <f t="shared" si="68"/>
        <v>0</v>
      </c>
      <c r="DC135" s="526">
        <f t="shared" si="68"/>
        <v>0</v>
      </c>
      <c r="DD135" s="526">
        <f t="shared" si="68"/>
        <v>0</v>
      </c>
      <c r="DE135" s="526">
        <f t="shared" si="68"/>
        <v>0</v>
      </c>
      <c r="DF135" s="526">
        <f t="shared" si="68"/>
        <v>0</v>
      </c>
      <c r="DG135" s="526">
        <f t="shared" si="68"/>
        <v>0</v>
      </c>
      <c r="DH135" s="583">
        <f t="shared" si="4"/>
        <v>0</v>
      </c>
      <c r="DI135" s="240"/>
      <c r="DJ135" s="21"/>
    </row>
    <row r="136" spans="2:114" x14ac:dyDescent="0.15">
      <c r="B136" s="10" t="s">
        <v>155</v>
      </c>
      <c r="C136" s="4" t="s">
        <v>902</v>
      </c>
      <c r="D136" s="526">
        <f t="shared" ref="D136:AI136" si="69">D$118*D21</f>
        <v>0</v>
      </c>
      <c r="E136" s="526">
        <f t="shared" si="69"/>
        <v>0</v>
      </c>
      <c r="F136" s="526">
        <f t="shared" si="69"/>
        <v>0</v>
      </c>
      <c r="G136" s="526">
        <f t="shared" si="69"/>
        <v>0</v>
      </c>
      <c r="H136" s="526">
        <f t="shared" si="69"/>
        <v>0</v>
      </c>
      <c r="I136" s="526">
        <f t="shared" si="69"/>
        <v>0</v>
      </c>
      <c r="J136" s="526">
        <f t="shared" si="69"/>
        <v>0</v>
      </c>
      <c r="K136" s="526">
        <f t="shared" si="69"/>
        <v>0</v>
      </c>
      <c r="L136" s="526">
        <f t="shared" si="69"/>
        <v>0</v>
      </c>
      <c r="M136" s="526">
        <f t="shared" si="69"/>
        <v>0</v>
      </c>
      <c r="N136" s="526">
        <f t="shared" si="69"/>
        <v>0</v>
      </c>
      <c r="O136" s="526">
        <f t="shared" si="69"/>
        <v>0</v>
      </c>
      <c r="P136" s="526">
        <f t="shared" si="69"/>
        <v>0</v>
      </c>
      <c r="Q136" s="526">
        <f t="shared" si="69"/>
        <v>0</v>
      </c>
      <c r="R136" s="526">
        <f t="shared" si="69"/>
        <v>0</v>
      </c>
      <c r="S136" s="526">
        <f t="shared" si="69"/>
        <v>0</v>
      </c>
      <c r="T136" s="526">
        <f t="shared" si="69"/>
        <v>0</v>
      </c>
      <c r="U136" s="526">
        <f t="shared" si="69"/>
        <v>0</v>
      </c>
      <c r="V136" s="526">
        <f t="shared" si="69"/>
        <v>0</v>
      </c>
      <c r="W136" s="526">
        <f t="shared" si="69"/>
        <v>0</v>
      </c>
      <c r="X136" s="526">
        <f t="shared" si="69"/>
        <v>0</v>
      </c>
      <c r="Y136" s="526">
        <f t="shared" si="69"/>
        <v>0</v>
      </c>
      <c r="Z136" s="526">
        <f t="shared" si="69"/>
        <v>0</v>
      </c>
      <c r="AA136" s="526">
        <f t="shared" si="69"/>
        <v>0</v>
      </c>
      <c r="AB136" s="526">
        <f t="shared" si="69"/>
        <v>0</v>
      </c>
      <c r="AC136" s="526">
        <f t="shared" si="69"/>
        <v>0</v>
      </c>
      <c r="AD136" s="526">
        <f t="shared" si="69"/>
        <v>0</v>
      </c>
      <c r="AE136" s="526">
        <f t="shared" si="69"/>
        <v>0</v>
      </c>
      <c r="AF136" s="526">
        <f t="shared" si="69"/>
        <v>0</v>
      </c>
      <c r="AG136" s="526">
        <f t="shared" si="69"/>
        <v>0</v>
      </c>
      <c r="AH136" s="526">
        <f t="shared" si="69"/>
        <v>0</v>
      </c>
      <c r="AI136" s="526">
        <f t="shared" si="69"/>
        <v>0</v>
      </c>
      <c r="AJ136" s="526">
        <f t="shared" ref="AJ136:BO136" si="70">AJ$118*AJ21</f>
        <v>0</v>
      </c>
      <c r="AK136" s="526">
        <f t="shared" si="70"/>
        <v>0</v>
      </c>
      <c r="AL136" s="526">
        <f t="shared" si="70"/>
        <v>0</v>
      </c>
      <c r="AM136" s="526">
        <f t="shared" si="70"/>
        <v>0</v>
      </c>
      <c r="AN136" s="526">
        <f t="shared" si="70"/>
        <v>0</v>
      </c>
      <c r="AO136" s="526">
        <f t="shared" si="70"/>
        <v>0</v>
      </c>
      <c r="AP136" s="526">
        <f t="shared" si="70"/>
        <v>0</v>
      </c>
      <c r="AQ136" s="526">
        <f t="shared" si="70"/>
        <v>0</v>
      </c>
      <c r="AR136" s="526">
        <f t="shared" si="70"/>
        <v>0</v>
      </c>
      <c r="AS136" s="526">
        <f t="shared" si="70"/>
        <v>0</v>
      </c>
      <c r="AT136" s="526">
        <f t="shared" si="70"/>
        <v>0</v>
      </c>
      <c r="AU136" s="526">
        <f t="shared" si="70"/>
        <v>0</v>
      </c>
      <c r="AV136" s="526">
        <f t="shared" si="70"/>
        <v>0</v>
      </c>
      <c r="AW136" s="526">
        <f t="shared" si="70"/>
        <v>0</v>
      </c>
      <c r="AX136" s="526">
        <f t="shared" si="70"/>
        <v>0</v>
      </c>
      <c r="AY136" s="526">
        <f t="shared" si="70"/>
        <v>0</v>
      </c>
      <c r="AZ136" s="526">
        <f t="shared" si="70"/>
        <v>0</v>
      </c>
      <c r="BA136" s="526">
        <f t="shared" si="70"/>
        <v>0</v>
      </c>
      <c r="BB136" s="526">
        <f t="shared" si="70"/>
        <v>0</v>
      </c>
      <c r="BC136" s="526">
        <f t="shared" si="70"/>
        <v>0</v>
      </c>
      <c r="BD136" s="526">
        <f t="shared" si="70"/>
        <v>0</v>
      </c>
      <c r="BE136" s="526">
        <f t="shared" si="70"/>
        <v>0</v>
      </c>
      <c r="BF136" s="526">
        <f t="shared" si="70"/>
        <v>0</v>
      </c>
      <c r="BG136" s="526">
        <f t="shared" si="70"/>
        <v>0</v>
      </c>
      <c r="BH136" s="526">
        <f t="shared" si="70"/>
        <v>0</v>
      </c>
      <c r="BI136" s="526">
        <f t="shared" si="70"/>
        <v>0</v>
      </c>
      <c r="BJ136" s="526">
        <f t="shared" si="70"/>
        <v>0</v>
      </c>
      <c r="BK136" s="526">
        <f t="shared" si="70"/>
        <v>0</v>
      </c>
      <c r="BL136" s="526">
        <f t="shared" si="70"/>
        <v>0</v>
      </c>
      <c r="BM136" s="526">
        <f t="shared" si="70"/>
        <v>0</v>
      </c>
      <c r="BN136" s="526">
        <f t="shared" si="70"/>
        <v>0</v>
      </c>
      <c r="BO136" s="526">
        <f t="shared" si="70"/>
        <v>0</v>
      </c>
      <c r="BP136" s="526">
        <f t="shared" ref="BP136:CU136" si="71">BP$118*BP21</f>
        <v>0</v>
      </c>
      <c r="BQ136" s="526">
        <f t="shared" si="71"/>
        <v>0</v>
      </c>
      <c r="BR136" s="526">
        <f t="shared" si="71"/>
        <v>0</v>
      </c>
      <c r="BS136" s="526">
        <f t="shared" si="71"/>
        <v>0</v>
      </c>
      <c r="BT136" s="526">
        <f t="shared" si="71"/>
        <v>0</v>
      </c>
      <c r="BU136" s="526">
        <f t="shared" si="71"/>
        <v>0</v>
      </c>
      <c r="BV136" s="526">
        <f t="shared" si="71"/>
        <v>0</v>
      </c>
      <c r="BW136" s="526">
        <f t="shared" si="71"/>
        <v>0</v>
      </c>
      <c r="BX136" s="526">
        <f t="shared" si="71"/>
        <v>0</v>
      </c>
      <c r="BY136" s="526">
        <f t="shared" si="71"/>
        <v>0</v>
      </c>
      <c r="BZ136" s="526">
        <f t="shared" si="71"/>
        <v>0</v>
      </c>
      <c r="CA136" s="526">
        <f t="shared" si="71"/>
        <v>0</v>
      </c>
      <c r="CB136" s="526">
        <f t="shared" si="71"/>
        <v>0</v>
      </c>
      <c r="CC136" s="526">
        <f t="shared" si="71"/>
        <v>0</v>
      </c>
      <c r="CD136" s="526">
        <f t="shared" si="71"/>
        <v>0</v>
      </c>
      <c r="CE136" s="526">
        <f t="shared" si="71"/>
        <v>0</v>
      </c>
      <c r="CF136" s="526">
        <f t="shared" si="71"/>
        <v>0</v>
      </c>
      <c r="CG136" s="526">
        <f t="shared" si="71"/>
        <v>0</v>
      </c>
      <c r="CH136" s="526">
        <f t="shared" si="71"/>
        <v>0</v>
      </c>
      <c r="CI136" s="526">
        <f t="shared" si="71"/>
        <v>0</v>
      </c>
      <c r="CJ136" s="526">
        <f t="shared" si="71"/>
        <v>0</v>
      </c>
      <c r="CK136" s="526">
        <f t="shared" si="71"/>
        <v>0</v>
      </c>
      <c r="CL136" s="526">
        <f t="shared" si="71"/>
        <v>0</v>
      </c>
      <c r="CM136" s="526">
        <f t="shared" si="71"/>
        <v>0</v>
      </c>
      <c r="CN136" s="526">
        <f t="shared" si="71"/>
        <v>0</v>
      </c>
      <c r="CO136" s="526">
        <f t="shared" si="71"/>
        <v>0</v>
      </c>
      <c r="CP136" s="526">
        <f t="shared" si="71"/>
        <v>0</v>
      </c>
      <c r="CQ136" s="526">
        <f t="shared" si="71"/>
        <v>0</v>
      </c>
      <c r="CR136" s="526">
        <f t="shared" si="71"/>
        <v>0</v>
      </c>
      <c r="CS136" s="526">
        <f t="shared" si="71"/>
        <v>0</v>
      </c>
      <c r="CT136" s="526">
        <f t="shared" si="71"/>
        <v>0</v>
      </c>
      <c r="CU136" s="526">
        <f t="shared" si="71"/>
        <v>0</v>
      </c>
      <c r="CV136" s="526">
        <f t="shared" ref="CV136:DG136" si="72">CV$118*CV21</f>
        <v>0</v>
      </c>
      <c r="CW136" s="526">
        <f t="shared" si="72"/>
        <v>0</v>
      </c>
      <c r="CX136" s="526">
        <f t="shared" si="72"/>
        <v>0</v>
      </c>
      <c r="CY136" s="526">
        <f t="shared" si="72"/>
        <v>0</v>
      </c>
      <c r="CZ136" s="526">
        <f t="shared" si="72"/>
        <v>0</v>
      </c>
      <c r="DA136" s="526">
        <f t="shared" si="72"/>
        <v>0</v>
      </c>
      <c r="DB136" s="526">
        <f t="shared" si="72"/>
        <v>0</v>
      </c>
      <c r="DC136" s="526">
        <f t="shared" si="72"/>
        <v>0</v>
      </c>
      <c r="DD136" s="526">
        <f t="shared" si="72"/>
        <v>0</v>
      </c>
      <c r="DE136" s="526">
        <f t="shared" si="72"/>
        <v>0</v>
      </c>
      <c r="DF136" s="526">
        <f t="shared" si="72"/>
        <v>0</v>
      </c>
      <c r="DG136" s="526">
        <f t="shared" si="72"/>
        <v>0</v>
      </c>
      <c r="DH136" s="583">
        <f t="shared" si="4"/>
        <v>0</v>
      </c>
      <c r="DI136" s="240"/>
      <c r="DJ136" s="21"/>
    </row>
    <row r="137" spans="2:114" x14ac:dyDescent="0.15">
      <c r="B137" s="10" t="s">
        <v>156</v>
      </c>
      <c r="C137" s="4" t="s">
        <v>903</v>
      </c>
      <c r="D137" s="526">
        <f t="shared" ref="D137:AI137" si="73">D$118*D22</f>
        <v>0</v>
      </c>
      <c r="E137" s="526">
        <f t="shared" si="73"/>
        <v>0</v>
      </c>
      <c r="F137" s="526">
        <f t="shared" si="73"/>
        <v>0</v>
      </c>
      <c r="G137" s="526">
        <f t="shared" si="73"/>
        <v>0</v>
      </c>
      <c r="H137" s="526">
        <f t="shared" si="73"/>
        <v>0</v>
      </c>
      <c r="I137" s="526">
        <f t="shared" si="73"/>
        <v>0</v>
      </c>
      <c r="J137" s="526">
        <f t="shared" si="73"/>
        <v>0</v>
      </c>
      <c r="K137" s="526">
        <f t="shared" si="73"/>
        <v>0</v>
      </c>
      <c r="L137" s="526">
        <f t="shared" si="73"/>
        <v>0</v>
      </c>
      <c r="M137" s="526">
        <f t="shared" si="73"/>
        <v>0</v>
      </c>
      <c r="N137" s="526">
        <f t="shared" si="73"/>
        <v>0</v>
      </c>
      <c r="O137" s="526">
        <f t="shared" si="73"/>
        <v>0</v>
      </c>
      <c r="P137" s="526">
        <f t="shared" si="73"/>
        <v>0</v>
      </c>
      <c r="Q137" s="526">
        <f t="shared" si="73"/>
        <v>0</v>
      </c>
      <c r="R137" s="526">
        <f t="shared" si="73"/>
        <v>0</v>
      </c>
      <c r="S137" s="526">
        <f t="shared" si="73"/>
        <v>0</v>
      </c>
      <c r="T137" s="526">
        <f t="shared" si="73"/>
        <v>0</v>
      </c>
      <c r="U137" s="526">
        <f t="shared" si="73"/>
        <v>0</v>
      </c>
      <c r="V137" s="526">
        <f t="shared" si="73"/>
        <v>0</v>
      </c>
      <c r="W137" s="526">
        <f t="shared" si="73"/>
        <v>0</v>
      </c>
      <c r="X137" s="526">
        <f t="shared" si="73"/>
        <v>0</v>
      </c>
      <c r="Y137" s="526">
        <f t="shared" si="73"/>
        <v>0</v>
      </c>
      <c r="Z137" s="526">
        <f t="shared" si="73"/>
        <v>0</v>
      </c>
      <c r="AA137" s="526">
        <f t="shared" si="73"/>
        <v>0</v>
      </c>
      <c r="AB137" s="526">
        <f t="shared" si="73"/>
        <v>0</v>
      </c>
      <c r="AC137" s="526">
        <f t="shared" si="73"/>
        <v>0</v>
      </c>
      <c r="AD137" s="526">
        <f t="shared" si="73"/>
        <v>0</v>
      </c>
      <c r="AE137" s="526">
        <f t="shared" si="73"/>
        <v>0</v>
      </c>
      <c r="AF137" s="526">
        <f t="shared" si="73"/>
        <v>0</v>
      </c>
      <c r="AG137" s="526">
        <f t="shared" si="73"/>
        <v>0</v>
      </c>
      <c r="AH137" s="526">
        <f t="shared" si="73"/>
        <v>0</v>
      </c>
      <c r="AI137" s="526">
        <f t="shared" si="73"/>
        <v>0</v>
      </c>
      <c r="AJ137" s="526">
        <f t="shared" ref="AJ137:BO137" si="74">AJ$118*AJ22</f>
        <v>0</v>
      </c>
      <c r="AK137" s="526">
        <f t="shared" si="74"/>
        <v>0</v>
      </c>
      <c r="AL137" s="526">
        <f t="shared" si="74"/>
        <v>0</v>
      </c>
      <c r="AM137" s="526">
        <f t="shared" si="74"/>
        <v>0</v>
      </c>
      <c r="AN137" s="526">
        <f t="shared" si="74"/>
        <v>0</v>
      </c>
      <c r="AO137" s="526">
        <f t="shared" si="74"/>
        <v>0</v>
      </c>
      <c r="AP137" s="526">
        <f t="shared" si="74"/>
        <v>0</v>
      </c>
      <c r="AQ137" s="526">
        <f t="shared" si="74"/>
        <v>0</v>
      </c>
      <c r="AR137" s="526">
        <f t="shared" si="74"/>
        <v>0</v>
      </c>
      <c r="AS137" s="526">
        <f t="shared" si="74"/>
        <v>0</v>
      </c>
      <c r="AT137" s="526">
        <f t="shared" si="74"/>
        <v>0</v>
      </c>
      <c r="AU137" s="526">
        <f t="shared" si="74"/>
        <v>0</v>
      </c>
      <c r="AV137" s="526">
        <f t="shared" si="74"/>
        <v>0</v>
      </c>
      <c r="AW137" s="526">
        <f t="shared" si="74"/>
        <v>0</v>
      </c>
      <c r="AX137" s="526">
        <f t="shared" si="74"/>
        <v>0</v>
      </c>
      <c r="AY137" s="526">
        <f t="shared" si="74"/>
        <v>0</v>
      </c>
      <c r="AZ137" s="526">
        <f t="shared" si="74"/>
        <v>0</v>
      </c>
      <c r="BA137" s="526">
        <f t="shared" si="74"/>
        <v>0</v>
      </c>
      <c r="BB137" s="526">
        <f t="shared" si="74"/>
        <v>0</v>
      </c>
      <c r="BC137" s="526">
        <f t="shared" si="74"/>
        <v>0</v>
      </c>
      <c r="BD137" s="526">
        <f t="shared" si="74"/>
        <v>0</v>
      </c>
      <c r="BE137" s="526">
        <f t="shared" si="74"/>
        <v>0</v>
      </c>
      <c r="BF137" s="526">
        <f t="shared" si="74"/>
        <v>0</v>
      </c>
      <c r="BG137" s="526">
        <f t="shared" si="74"/>
        <v>0</v>
      </c>
      <c r="BH137" s="526">
        <f t="shared" si="74"/>
        <v>0</v>
      </c>
      <c r="BI137" s="526">
        <f t="shared" si="74"/>
        <v>0</v>
      </c>
      <c r="BJ137" s="526">
        <f t="shared" si="74"/>
        <v>0</v>
      </c>
      <c r="BK137" s="526">
        <f t="shared" si="74"/>
        <v>0</v>
      </c>
      <c r="BL137" s="526">
        <f t="shared" si="74"/>
        <v>0</v>
      </c>
      <c r="BM137" s="526">
        <f t="shared" si="74"/>
        <v>0</v>
      </c>
      <c r="BN137" s="526">
        <f t="shared" si="74"/>
        <v>0</v>
      </c>
      <c r="BO137" s="526">
        <f t="shared" si="74"/>
        <v>0</v>
      </c>
      <c r="BP137" s="526">
        <f t="shared" ref="BP137:CU137" si="75">BP$118*BP22</f>
        <v>0</v>
      </c>
      <c r="BQ137" s="526">
        <f t="shared" si="75"/>
        <v>0</v>
      </c>
      <c r="BR137" s="526">
        <f t="shared" si="75"/>
        <v>0</v>
      </c>
      <c r="BS137" s="526">
        <f t="shared" si="75"/>
        <v>0</v>
      </c>
      <c r="BT137" s="526">
        <f t="shared" si="75"/>
        <v>0</v>
      </c>
      <c r="BU137" s="526">
        <f t="shared" si="75"/>
        <v>0</v>
      </c>
      <c r="BV137" s="526">
        <f t="shared" si="75"/>
        <v>0</v>
      </c>
      <c r="BW137" s="526">
        <f t="shared" si="75"/>
        <v>0</v>
      </c>
      <c r="BX137" s="526">
        <f t="shared" si="75"/>
        <v>0</v>
      </c>
      <c r="BY137" s="526">
        <f t="shared" si="75"/>
        <v>0</v>
      </c>
      <c r="BZ137" s="526">
        <f t="shared" si="75"/>
        <v>0</v>
      </c>
      <c r="CA137" s="526">
        <f t="shared" si="75"/>
        <v>0</v>
      </c>
      <c r="CB137" s="526">
        <f t="shared" si="75"/>
        <v>0</v>
      </c>
      <c r="CC137" s="526">
        <f t="shared" si="75"/>
        <v>0</v>
      </c>
      <c r="CD137" s="526">
        <f t="shared" si="75"/>
        <v>0</v>
      </c>
      <c r="CE137" s="526">
        <f t="shared" si="75"/>
        <v>0</v>
      </c>
      <c r="CF137" s="526">
        <f t="shared" si="75"/>
        <v>0</v>
      </c>
      <c r="CG137" s="526">
        <f t="shared" si="75"/>
        <v>0</v>
      </c>
      <c r="CH137" s="526">
        <f t="shared" si="75"/>
        <v>0</v>
      </c>
      <c r="CI137" s="526">
        <f t="shared" si="75"/>
        <v>0</v>
      </c>
      <c r="CJ137" s="526">
        <f t="shared" si="75"/>
        <v>0</v>
      </c>
      <c r="CK137" s="526">
        <f t="shared" si="75"/>
        <v>0</v>
      </c>
      <c r="CL137" s="526">
        <f t="shared" si="75"/>
        <v>0</v>
      </c>
      <c r="CM137" s="526">
        <f t="shared" si="75"/>
        <v>0</v>
      </c>
      <c r="CN137" s="526">
        <f t="shared" si="75"/>
        <v>0</v>
      </c>
      <c r="CO137" s="526">
        <f t="shared" si="75"/>
        <v>0</v>
      </c>
      <c r="CP137" s="526">
        <f t="shared" si="75"/>
        <v>0</v>
      </c>
      <c r="CQ137" s="526">
        <f t="shared" si="75"/>
        <v>0</v>
      </c>
      <c r="CR137" s="526">
        <f t="shared" si="75"/>
        <v>0</v>
      </c>
      <c r="CS137" s="526">
        <f t="shared" si="75"/>
        <v>0</v>
      </c>
      <c r="CT137" s="526">
        <f t="shared" si="75"/>
        <v>0</v>
      </c>
      <c r="CU137" s="526">
        <f t="shared" si="75"/>
        <v>0</v>
      </c>
      <c r="CV137" s="526">
        <f t="shared" ref="CV137:DG137" si="76">CV$118*CV22</f>
        <v>0</v>
      </c>
      <c r="CW137" s="526">
        <f t="shared" si="76"/>
        <v>0</v>
      </c>
      <c r="CX137" s="526">
        <f t="shared" si="76"/>
        <v>0</v>
      </c>
      <c r="CY137" s="526">
        <f t="shared" si="76"/>
        <v>0</v>
      </c>
      <c r="CZ137" s="526">
        <f t="shared" si="76"/>
        <v>0</v>
      </c>
      <c r="DA137" s="526">
        <f t="shared" si="76"/>
        <v>0</v>
      </c>
      <c r="DB137" s="526">
        <f t="shared" si="76"/>
        <v>0</v>
      </c>
      <c r="DC137" s="526">
        <f t="shared" si="76"/>
        <v>0</v>
      </c>
      <c r="DD137" s="526">
        <f t="shared" si="76"/>
        <v>0</v>
      </c>
      <c r="DE137" s="526">
        <f t="shared" si="76"/>
        <v>0</v>
      </c>
      <c r="DF137" s="526">
        <f t="shared" si="76"/>
        <v>0</v>
      </c>
      <c r="DG137" s="526">
        <f t="shared" si="76"/>
        <v>0</v>
      </c>
      <c r="DH137" s="583">
        <f t="shared" si="4"/>
        <v>0</v>
      </c>
      <c r="DI137" s="240"/>
      <c r="DJ137" s="21"/>
    </row>
    <row r="138" spans="2:114" x14ac:dyDescent="0.15">
      <c r="B138" s="10" t="s">
        <v>158</v>
      </c>
      <c r="C138" s="4" t="s">
        <v>904</v>
      </c>
      <c r="D138" s="526">
        <f t="shared" ref="D138:AI138" si="77">D$118*D23</f>
        <v>0</v>
      </c>
      <c r="E138" s="526">
        <f t="shared" si="77"/>
        <v>0</v>
      </c>
      <c r="F138" s="526">
        <f t="shared" si="77"/>
        <v>0</v>
      </c>
      <c r="G138" s="526">
        <f t="shared" si="77"/>
        <v>0</v>
      </c>
      <c r="H138" s="526">
        <f t="shared" si="77"/>
        <v>0</v>
      </c>
      <c r="I138" s="526">
        <f t="shared" si="77"/>
        <v>0</v>
      </c>
      <c r="J138" s="526">
        <f t="shared" si="77"/>
        <v>0</v>
      </c>
      <c r="K138" s="526">
        <f t="shared" si="77"/>
        <v>0</v>
      </c>
      <c r="L138" s="526">
        <f t="shared" si="77"/>
        <v>0</v>
      </c>
      <c r="M138" s="526">
        <f t="shared" si="77"/>
        <v>0</v>
      </c>
      <c r="N138" s="526">
        <f t="shared" si="77"/>
        <v>0</v>
      </c>
      <c r="O138" s="526">
        <f t="shared" si="77"/>
        <v>0</v>
      </c>
      <c r="P138" s="526">
        <f t="shared" si="77"/>
        <v>0</v>
      </c>
      <c r="Q138" s="526">
        <f t="shared" si="77"/>
        <v>0</v>
      </c>
      <c r="R138" s="526">
        <f t="shared" si="77"/>
        <v>0</v>
      </c>
      <c r="S138" s="526">
        <f t="shared" si="77"/>
        <v>0</v>
      </c>
      <c r="T138" s="526">
        <f t="shared" si="77"/>
        <v>0</v>
      </c>
      <c r="U138" s="526">
        <f t="shared" si="77"/>
        <v>0</v>
      </c>
      <c r="V138" s="526">
        <f t="shared" si="77"/>
        <v>0</v>
      </c>
      <c r="W138" s="526">
        <f t="shared" si="77"/>
        <v>0</v>
      </c>
      <c r="X138" s="526">
        <f t="shared" si="77"/>
        <v>0</v>
      </c>
      <c r="Y138" s="526">
        <f t="shared" si="77"/>
        <v>0</v>
      </c>
      <c r="Z138" s="526">
        <f t="shared" si="77"/>
        <v>0</v>
      </c>
      <c r="AA138" s="526">
        <f t="shared" si="77"/>
        <v>0</v>
      </c>
      <c r="AB138" s="526">
        <f t="shared" si="77"/>
        <v>0</v>
      </c>
      <c r="AC138" s="526">
        <f t="shared" si="77"/>
        <v>0</v>
      </c>
      <c r="AD138" s="526">
        <f t="shared" si="77"/>
        <v>0</v>
      </c>
      <c r="AE138" s="526">
        <f t="shared" si="77"/>
        <v>0</v>
      </c>
      <c r="AF138" s="526">
        <f t="shared" si="77"/>
        <v>0</v>
      </c>
      <c r="AG138" s="526">
        <f t="shared" si="77"/>
        <v>0</v>
      </c>
      <c r="AH138" s="526">
        <f t="shared" si="77"/>
        <v>0</v>
      </c>
      <c r="AI138" s="526">
        <f t="shared" si="77"/>
        <v>0</v>
      </c>
      <c r="AJ138" s="526">
        <f t="shared" ref="AJ138:BO138" si="78">AJ$118*AJ23</f>
        <v>0</v>
      </c>
      <c r="AK138" s="526">
        <f t="shared" si="78"/>
        <v>0</v>
      </c>
      <c r="AL138" s="526">
        <f t="shared" si="78"/>
        <v>0</v>
      </c>
      <c r="AM138" s="526">
        <f t="shared" si="78"/>
        <v>0</v>
      </c>
      <c r="AN138" s="526">
        <f t="shared" si="78"/>
        <v>0</v>
      </c>
      <c r="AO138" s="526">
        <f t="shared" si="78"/>
        <v>0</v>
      </c>
      <c r="AP138" s="526">
        <f t="shared" si="78"/>
        <v>0</v>
      </c>
      <c r="AQ138" s="526">
        <f t="shared" si="78"/>
        <v>0</v>
      </c>
      <c r="AR138" s="526">
        <f t="shared" si="78"/>
        <v>0</v>
      </c>
      <c r="AS138" s="526">
        <f t="shared" si="78"/>
        <v>0</v>
      </c>
      <c r="AT138" s="526">
        <f t="shared" si="78"/>
        <v>0</v>
      </c>
      <c r="AU138" s="526">
        <f t="shared" si="78"/>
        <v>0</v>
      </c>
      <c r="AV138" s="526">
        <f t="shared" si="78"/>
        <v>0</v>
      </c>
      <c r="AW138" s="526">
        <f t="shared" si="78"/>
        <v>0</v>
      </c>
      <c r="AX138" s="526">
        <f t="shared" si="78"/>
        <v>0</v>
      </c>
      <c r="AY138" s="526">
        <f t="shared" si="78"/>
        <v>0</v>
      </c>
      <c r="AZ138" s="526">
        <f t="shared" si="78"/>
        <v>0</v>
      </c>
      <c r="BA138" s="526">
        <f t="shared" si="78"/>
        <v>0</v>
      </c>
      <c r="BB138" s="526">
        <f t="shared" si="78"/>
        <v>0</v>
      </c>
      <c r="BC138" s="526">
        <f t="shared" si="78"/>
        <v>0</v>
      </c>
      <c r="BD138" s="526">
        <f t="shared" si="78"/>
        <v>0</v>
      </c>
      <c r="BE138" s="526">
        <f t="shared" si="78"/>
        <v>0</v>
      </c>
      <c r="BF138" s="526">
        <f t="shared" si="78"/>
        <v>0</v>
      </c>
      <c r="BG138" s="526">
        <f t="shared" si="78"/>
        <v>0</v>
      </c>
      <c r="BH138" s="526">
        <f t="shared" si="78"/>
        <v>0</v>
      </c>
      <c r="BI138" s="526">
        <f t="shared" si="78"/>
        <v>0</v>
      </c>
      <c r="BJ138" s="526">
        <f t="shared" si="78"/>
        <v>0</v>
      </c>
      <c r="BK138" s="526">
        <f t="shared" si="78"/>
        <v>0</v>
      </c>
      <c r="BL138" s="526">
        <f t="shared" si="78"/>
        <v>0</v>
      </c>
      <c r="BM138" s="526">
        <f t="shared" si="78"/>
        <v>0</v>
      </c>
      <c r="BN138" s="526">
        <f t="shared" si="78"/>
        <v>0</v>
      </c>
      <c r="BO138" s="526">
        <f t="shared" si="78"/>
        <v>0</v>
      </c>
      <c r="BP138" s="526">
        <f t="shared" ref="BP138:CU138" si="79">BP$118*BP23</f>
        <v>0</v>
      </c>
      <c r="BQ138" s="526">
        <f t="shared" si="79"/>
        <v>0</v>
      </c>
      <c r="BR138" s="526">
        <f t="shared" si="79"/>
        <v>0</v>
      </c>
      <c r="BS138" s="526">
        <f t="shared" si="79"/>
        <v>0</v>
      </c>
      <c r="BT138" s="526">
        <f t="shared" si="79"/>
        <v>0</v>
      </c>
      <c r="BU138" s="526">
        <f t="shared" si="79"/>
        <v>0</v>
      </c>
      <c r="BV138" s="526">
        <f t="shared" si="79"/>
        <v>0</v>
      </c>
      <c r="BW138" s="526">
        <f t="shared" si="79"/>
        <v>0</v>
      </c>
      <c r="BX138" s="526">
        <f t="shared" si="79"/>
        <v>0</v>
      </c>
      <c r="BY138" s="526">
        <f t="shared" si="79"/>
        <v>0</v>
      </c>
      <c r="BZ138" s="526">
        <f t="shared" si="79"/>
        <v>0</v>
      </c>
      <c r="CA138" s="526">
        <f t="shared" si="79"/>
        <v>0</v>
      </c>
      <c r="CB138" s="526">
        <f t="shared" si="79"/>
        <v>0</v>
      </c>
      <c r="CC138" s="526">
        <f t="shared" si="79"/>
        <v>0</v>
      </c>
      <c r="CD138" s="526">
        <f t="shared" si="79"/>
        <v>0</v>
      </c>
      <c r="CE138" s="526">
        <f t="shared" si="79"/>
        <v>0</v>
      </c>
      <c r="CF138" s="526">
        <f t="shared" si="79"/>
        <v>0</v>
      </c>
      <c r="CG138" s="526">
        <f t="shared" si="79"/>
        <v>0</v>
      </c>
      <c r="CH138" s="526">
        <f t="shared" si="79"/>
        <v>0</v>
      </c>
      <c r="CI138" s="526">
        <f t="shared" si="79"/>
        <v>0</v>
      </c>
      <c r="CJ138" s="526">
        <f t="shared" si="79"/>
        <v>0</v>
      </c>
      <c r="CK138" s="526">
        <f t="shared" si="79"/>
        <v>0</v>
      </c>
      <c r="CL138" s="526">
        <f t="shared" si="79"/>
        <v>0</v>
      </c>
      <c r="CM138" s="526">
        <f t="shared" si="79"/>
        <v>0</v>
      </c>
      <c r="CN138" s="526">
        <f t="shared" si="79"/>
        <v>0</v>
      </c>
      <c r="CO138" s="526">
        <f t="shared" si="79"/>
        <v>0</v>
      </c>
      <c r="CP138" s="526">
        <f t="shared" si="79"/>
        <v>0</v>
      </c>
      <c r="CQ138" s="526">
        <f t="shared" si="79"/>
        <v>0</v>
      </c>
      <c r="CR138" s="526">
        <f t="shared" si="79"/>
        <v>0</v>
      </c>
      <c r="CS138" s="526">
        <f t="shared" si="79"/>
        <v>0</v>
      </c>
      <c r="CT138" s="526">
        <f t="shared" si="79"/>
        <v>0</v>
      </c>
      <c r="CU138" s="526">
        <f t="shared" si="79"/>
        <v>0</v>
      </c>
      <c r="CV138" s="526">
        <f t="shared" ref="CV138:DG138" si="80">CV$118*CV23</f>
        <v>0</v>
      </c>
      <c r="CW138" s="526">
        <f t="shared" si="80"/>
        <v>0</v>
      </c>
      <c r="CX138" s="526">
        <f t="shared" si="80"/>
        <v>0</v>
      </c>
      <c r="CY138" s="526">
        <f t="shared" si="80"/>
        <v>0</v>
      </c>
      <c r="CZ138" s="526">
        <f t="shared" si="80"/>
        <v>0</v>
      </c>
      <c r="DA138" s="526">
        <f t="shared" si="80"/>
        <v>0</v>
      </c>
      <c r="DB138" s="526">
        <f t="shared" si="80"/>
        <v>0</v>
      </c>
      <c r="DC138" s="526">
        <f t="shared" si="80"/>
        <v>0</v>
      </c>
      <c r="DD138" s="526">
        <f t="shared" si="80"/>
        <v>0</v>
      </c>
      <c r="DE138" s="526">
        <f t="shared" si="80"/>
        <v>0</v>
      </c>
      <c r="DF138" s="526">
        <f t="shared" si="80"/>
        <v>0</v>
      </c>
      <c r="DG138" s="526">
        <f t="shared" si="80"/>
        <v>0</v>
      </c>
      <c r="DH138" s="583">
        <f t="shared" si="4"/>
        <v>0</v>
      </c>
      <c r="DI138" s="240"/>
      <c r="DJ138" s="21"/>
    </row>
    <row r="139" spans="2:114" x14ac:dyDescent="0.15">
      <c r="B139" s="10" t="s">
        <v>160</v>
      </c>
      <c r="C139" s="4" t="s">
        <v>905</v>
      </c>
      <c r="D139" s="526">
        <f t="shared" ref="D139:AI139" si="81">D$118*D24</f>
        <v>0</v>
      </c>
      <c r="E139" s="526">
        <f t="shared" si="81"/>
        <v>0</v>
      </c>
      <c r="F139" s="526">
        <f t="shared" si="81"/>
        <v>0</v>
      </c>
      <c r="G139" s="526">
        <f t="shared" si="81"/>
        <v>0</v>
      </c>
      <c r="H139" s="526">
        <f t="shared" si="81"/>
        <v>0</v>
      </c>
      <c r="I139" s="526">
        <f t="shared" si="81"/>
        <v>0</v>
      </c>
      <c r="J139" s="526">
        <f t="shared" si="81"/>
        <v>0</v>
      </c>
      <c r="K139" s="526">
        <f t="shared" si="81"/>
        <v>0</v>
      </c>
      <c r="L139" s="526">
        <f t="shared" si="81"/>
        <v>0</v>
      </c>
      <c r="M139" s="526">
        <f t="shared" si="81"/>
        <v>0</v>
      </c>
      <c r="N139" s="526">
        <f t="shared" si="81"/>
        <v>0</v>
      </c>
      <c r="O139" s="526">
        <f t="shared" si="81"/>
        <v>0</v>
      </c>
      <c r="P139" s="526">
        <f t="shared" si="81"/>
        <v>0</v>
      </c>
      <c r="Q139" s="526">
        <f t="shared" si="81"/>
        <v>0</v>
      </c>
      <c r="R139" s="526">
        <f t="shared" si="81"/>
        <v>0</v>
      </c>
      <c r="S139" s="526">
        <f t="shared" si="81"/>
        <v>0</v>
      </c>
      <c r="T139" s="526">
        <f t="shared" si="81"/>
        <v>0</v>
      </c>
      <c r="U139" s="526">
        <f t="shared" si="81"/>
        <v>0</v>
      </c>
      <c r="V139" s="526">
        <f t="shared" si="81"/>
        <v>0</v>
      </c>
      <c r="W139" s="526">
        <f t="shared" si="81"/>
        <v>0</v>
      </c>
      <c r="X139" s="526">
        <f t="shared" si="81"/>
        <v>0</v>
      </c>
      <c r="Y139" s="526">
        <f t="shared" si="81"/>
        <v>0</v>
      </c>
      <c r="Z139" s="526">
        <f t="shared" si="81"/>
        <v>0</v>
      </c>
      <c r="AA139" s="526">
        <f t="shared" si="81"/>
        <v>0</v>
      </c>
      <c r="AB139" s="526">
        <f t="shared" si="81"/>
        <v>0</v>
      </c>
      <c r="AC139" s="526">
        <f t="shared" si="81"/>
        <v>0</v>
      </c>
      <c r="AD139" s="526">
        <f t="shared" si="81"/>
        <v>0</v>
      </c>
      <c r="AE139" s="526">
        <f t="shared" si="81"/>
        <v>0</v>
      </c>
      <c r="AF139" s="526">
        <f t="shared" si="81"/>
        <v>0</v>
      </c>
      <c r="AG139" s="526">
        <f t="shared" si="81"/>
        <v>0</v>
      </c>
      <c r="AH139" s="526">
        <f t="shared" si="81"/>
        <v>0</v>
      </c>
      <c r="AI139" s="526">
        <f t="shared" si="81"/>
        <v>0</v>
      </c>
      <c r="AJ139" s="526">
        <f t="shared" ref="AJ139:BO139" si="82">AJ$118*AJ24</f>
        <v>0</v>
      </c>
      <c r="AK139" s="526">
        <f t="shared" si="82"/>
        <v>0</v>
      </c>
      <c r="AL139" s="526">
        <f t="shared" si="82"/>
        <v>0</v>
      </c>
      <c r="AM139" s="526">
        <f t="shared" si="82"/>
        <v>0</v>
      </c>
      <c r="AN139" s="526">
        <f t="shared" si="82"/>
        <v>0</v>
      </c>
      <c r="AO139" s="526">
        <f t="shared" si="82"/>
        <v>0</v>
      </c>
      <c r="AP139" s="526">
        <f t="shared" si="82"/>
        <v>0</v>
      </c>
      <c r="AQ139" s="526">
        <f t="shared" si="82"/>
        <v>0</v>
      </c>
      <c r="AR139" s="526">
        <f t="shared" si="82"/>
        <v>0</v>
      </c>
      <c r="AS139" s="526">
        <f t="shared" si="82"/>
        <v>0</v>
      </c>
      <c r="AT139" s="526">
        <f t="shared" si="82"/>
        <v>0</v>
      </c>
      <c r="AU139" s="526">
        <f t="shared" si="82"/>
        <v>0</v>
      </c>
      <c r="AV139" s="526">
        <f t="shared" si="82"/>
        <v>0</v>
      </c>
      <c r="AW139" s="526">
        <f t="shared" si="82"/>
        <v>0</v>
      </c>
      <c r="AX139" s="526">
        <f t="shared" si="82"/>
        <v>0</v>
      </c>
      <c r="AY139" s="526">
        <f t="shared" si="82"/>
        <v>0</v>
      </c>
      <c r="AZ139" s="526">
        <f t="shared" si="82"/>
        <v>0</v>
      </c>
      <c r="BA139" s="526">
        <f t="shared" si="82"/>
        <v>0</v>
      </c>
      <c r="BB139" s="526">
        <f t="shared" si="82"/>
        <v>0</v>
      </c>
      <c r="BC139" s="526">
        <f t="shared" si="82"/>
        <v>0</v>
      </c>
      <c r="BD139" s="526">
        <f t="shared" si="82"/>
        <v>0</v>
      </c>
      <c r="BE139" s="526">
        <f t="shared" si="82"/>
        <v>0</v>
      </c>
      <c r="BF139" s="526">
        <f t="shared" si="82"/>
        <v>0</v>
      </c>
      <c r="BG139" s="526">
        <f t="shared" si="82"/>
        <v>0</v>
      </c>
      <c r="BH139" s="526">
        <f t="shared" si="82"/>
        <v>0</v>
      </c>
      <c r="BI139" s="526">
        <f t="shared" si="82"/>
        <v>0</v>
      </c>
      <c r="BJ139" s="526">
        <f t="shared" si="82"/>
        <v>0</v>
      </c>
      <c r="BK139" s="526">
        <f t="shared" si="82"/>
        <v>0</v>
      </c>
      <c r="BL139" s="526">
        <f t="shared" si="82"/>
        <v>0</v>
      </c>
      <c r="BM139" s="526">
        <f t="shared" si="82"/>
        <v>0</v>
      </c>
      <c r="BN139" s="526">
        <f t="shared" si="82"/>
        <v>0</v>
      </c>
      <c r="BO139" s="526">
        <f t="shared" si="82"/>
        <v>0</v>
      </c>
      <c r="BP139" s="526">
        <f t="shared" ref="BP139:CU139" si="83">BP$118*BP24</f>
        <v>0</v>
      </c>
      <c r="BQ139" s="526">
        <f t="shared" si="83"/>
        <v>0</v>
      </c>
      <c r="BR139" s="526">
        <f t="shared" si="83"/>
        <v>0</v>
      </c>
      <c r="BS139" s="526">
        <f t="shared" si="83"/>
        <v>0</v>
      </c>
      <c r="BT139" s="526">
        <f t="shared" si="83"/>
        <v>0</v>
      </c>
      <c r="BU139" s="526">
        <f t="shared" si="83"/>
        <v>0</v>
      </c>
      <c r="BV139" s="526">
        <f t="shared" si="83"/>
        <v>0</v>
      </c>
      <c r="BW139" s="526">
        <f t="shared" si="83"/>
        <v>0</v>
      </c>
      <c r="BX139" s="526">
        <f t="shared" si="83"/>
        <v>0</v>
      </c>
      <c r="BY139" s="526">
        <f t="shared" si="83"/>
        <v>0</v>
      </c>
      <c r="BZ139" s="526">
        <f t="shared" si="83"/>
        <v>0</v>
      </c>
      <c r="CA139" s="526">
        <f t="shared" si="83"/>
        <v>0</v>
      </c>
      <c r="CB139" s="526">
        <f t="shared" si="83"/>
        <v>0</v>
      </c>
      <c r="CC139" s="526">
        <f t="shared" si="83"/>
        <v>0</v>
      </c>
      <c r="CD139" s="526">
        <f t="shared" si="83"/>
        <v>0</v>
      </c>
      <c r="CE139" s="526">
        <f t="shared" si="83"/>
        <v>0</v>
      </c>
      <c r="CF139" s="526">
        <f t="shared" si="83"/>
        <v>0</v>
      </c>
      <c r="CG139" s="526">
        <f t="shared" si="83"/>
        <v>0</v>
      </c>
      <c r="CH139" s="526">
        <f t="shared" si="83"/>
        <v>0</v>
      </c>
      <c r="CI139" s="526">
        <f t="shared" si="83"/>
        <v>0</v>
      </c>
      <c r="CJ139" s="526">
        <f t="shared" si="83"/>
        <v>0</v>
      </c>
      <c r="CK139" s="526">
        <f t="shared" si="83"/>
        <v>0</v>
      </c>
      <c r="CL139" s="526">
        <f t="shared" si="83"/>
        <v>0</v>
      </c>
      <c r="CM139" s="526">
        <f t="shared" si="83"/>
        <v>0</v>
      </c>
      <c r="CN139" s="526">
        <f t="shared" si="83"/>
        <v>0</v>
      </c>
      <c r="CO139" s="526">
        <f t="shared" si="83"/>
        <v>0</v>
      </c>
      <c r="CP139" s="526">
        <f t="shared" si="83"/>
        <v>0</v>
      </c>
      <c r="CQ139" s="526">
        <f t="shared" si="83"/>
        <v>0</v>
      </c>
      <c r="CR139" s="526">
        <f t="shared" si="83"/>
        <v>0</v>
      </c>
      <c r="CS139" s="526">
        <f t="shared" si="83"/>
        <v>0</v>
      </c>
      <c r="CT139" s="526">
        <f t="shared" si="83"/>
        <v>0</v>
      </c>
      <c r="CU139" s="526">
        <f t="shared" si="83"/>
        <v>0</v>
      </c>
      <c r="CV139" s="526">
        <f t="shared" ref="CV139:DG139" si="84">CV$118*CV24</f>
        <v>0</v>
      </c>
      <c r="CW139" s="526">
        <f t="shared" si="84"/>
        <v>0</v>
      </c>
      <c r="CX139" s="526">
        <f t="shared" si="84"/>
        <v>0</v>
      </c>
      <c r="CY139" s="526">
        <f t="shared" si="84"/>
        <v>0</v>
      </c>
      <c r="CZ139" s="526">
        <f t="shared" si="84"/>
        <v>0</v>
      </c>
      <c r="DA139" s="526">
        <f t="shared" si="84"/>
        <v>0</v>
      </c>
      <c r="DB139" s="526">
        <f t="shared" si="84"/>
        <v>0</v>
      </c>
      <c r="DC139" s="526">
        <f t="shared" si="84"/>
        <v>0</v>
      </c>
      <c r="DD139" s="526">
        <f t="shared" si="84"/>
        <v>0</v>
      </c>
      <c r="DE139" s="526">
        <f t="shared" si="84"/>
        <v>0</v>
      </c>
      <c r="DF139" s="526">
        <f t="shared" si="84"/>
        <v>0</v>
      </c>
      <c r="DG139" s="526">
        <f t="shared" si="84"/>
        <v>0</v>
      </c>
      <c r="DH139" s="583">
        <f t="shared" si="4"/>
        <v>0</v>
      </c>
      <c r="DI139" s="240"/>
      <c r="DJ139" s="21"/>
    </row>
    <row r="140" spans="2:114" x14ac:dyDescent="0.15">
      <c r="B140" s="10" t="s">
        <v>162</v>
      </c>
      <c r="C140" s="4" t="s">
        <v>906</v>
      </c>
      <c r="D140" s="526">
        <f t="shared" ref="D140:AI140" si="85">D$118*D25</f>
        <v>0</v>
      </c>
      <c r="E140" s="526">
        <f t="shared" si="85"/>
        <v>0</v>
      </c>
      <c r="F140" s="526">
        <f t="shared" si="85"/>
        <v>0</v>
      </c>
      <c r="G140" s="526">
        <f t="shared" si="85"/>
        <v>0</v>
      </c>
      <c r="H140" s="526">
        <f t="shared" si="85"/>
        <v>0</v>
      </c>
      <c r="I140" s="526">
        <f t="shared" si="85"/>
        <v>0</v>
      </c>
      <c r="J140" s="526">
        <f t="shared" si="85"/>
        <v>0</v>
      </c>
      <c r="K140" s="526">
        <f t="shared" si="85"/>
        <v>0</v>
      </c>
      <c r="L140" s="526">
        <f t="shared" si="85"/>
        <v>0</v>
      </c>
      <c r="M140" s="526">
        <f t="shared" si="85"/>
        <v>0</v>
      </c>
      <c r="N140" s="526">
        <f t="shared" si="85"/>
        <v>0</v>
      </c>
      <c r="O140" s="526">
        <f t="shared" si="85"/>
        <v>0</v>
      </c>
      <c r="P140" s="526">
        <f t="shared" si="85"/>
        <v>0</v>
      </c>
      <c r="Q140" s="526">
        <f t="shared" si="85"/>
        <v>0</v>
      </c>
      <c r="R140" s="526">
        <f t="shared" si="85"/>
        <v>0</v>
      </c>
      <c r="S140" s="526">
        <f t="shared" si="85"/>
        <v>0</v>
      </c>
      <c r="T140" s="526">
        <f t="shared" si="85"/>
        <v>0</v>
      </c>
      <c r="U140" s="526">
        <f t="shared" si="85"/>
        <v>0</v>
      </c>
      <c r="V140" s="526">
        <f t="shared" si="85"/>
        <v>0</v>
      </c>
      <c r="W140" s="526">
        <f t="shared" si="85"/>
        <v>0</v>
      </c>
      <c r="X140" s="526">
        <f t="shared" si="85"/>
        <v>0</v>
      </c>
      <c r="Y140" s="526">
        <f t="shared" si="85"/>
        <v>0</v>
      </c>
      <c r="Z140" s="526">
        <f t="shared" si="85"/>
        <v>0</v>
      </c>
      <c r="AA140" s="526">
        <f t="shared" si="85"/>
        <v>0</v>
      </c>
      <c r="AB140" s="526">
        <f t="shared" si="85"/>
        <v>0</v>
      </c>
      <c r="AC140" s="526">
        <f t="shared" si="85"/>
        <v>0</v>
      </c>
      <c r="AD140" s="526">
        <f t="shared" si="85"/>
        <v>0</v>
      </c>
      <c r="AE140" s="526">
        <f t="shared" si="85"/>
        <v>0</v>
      </c>
      <c r="AF140" s="526">
        <f t="shared" si="85"/>
        <v>0</v>
      </c>
      <c r="AG140" s="526">
        <f t="shared" si="85"/>
        <v>0</v>
      </c>
      <c r="AH140" s="526">
        <f t="shared" si="85"/>
        <v>0</v>
      </c>
      <c r="AI140" s="526">
        <f t="shared" si="85"/>
        <v>0</v>
      </c>
      <c r="AJ140" s="526">
        <f t="shared" ref="AJ140:BO140" si="86">AJ$118*AJ25</f>
        <v>0</v>
      </c>
      <c r="AK140" s="526">
        <f t="shared" si="86"/>
        <v>0</v>
      </c>
      <c r="AL140" s="526">
        <f t="shared" si="86"/>
        <v>0</v>
      </c>
      <c r="AM140" s="526">
        <f t="shared" si="86"/>
        <v>0</v>
      </c>
      <c r="AN140" s="526">
        <f t="shared" si="86"/>
        <v>0</v>
      </c>
      <c r="AO140" s="526">
        <f t="shared" si="86"/>
        <v>0</v>
      </c>
      <c r="AP140" s="526">
        <f t="shared" si="86"/>
        <v>0</v>
      </c>
      <c r="AQ140" s="526">
        <f t="shared" si="86"/>
        <v>0</v>
      </c>
      <c r="AR140" s="526">
        <f t="shared" si="86"/>
        <v>0</v>
      </c>
      <c r="AS140" s="526">
        <f t="shared" si="86"/>
        <v>0</v>
      </c>
      <c r="AT140" s="526">
        <f t="shared" si="86"/>
        <v>0</v>
      </c>
      <c r="AU140" s="526">
        <f t="shared" si="86"/>
        <v>0</v>
      </c>
      <c r="AV140" s="526">
        <f t="shared" si="86"/>
        <v>0</v>
      </c>
      <c r="AW140" s="526">
        <f t="shared" si="86"/>
        <v>0</v>
      </c>
      <c r="AX140" s="526">
        <f t="shared" si="86"/>
        <v>0</v>
      </c>
      <c r="AY140" s="526">
        <f t="shared" si="86"/>
        <v>0</v>
      </c>
      <c r="AZ140" s="526">
        <f t="shared" si="86"/>
        <v>0</v>
      </c>
      <c r="BA140" s="526">
        <f t="shared" si="86"/>
        <v>0</v>
      </c>
      <c r="BB140" s="526">
        <f t="shared" si="86"/>
        <v>0</v>
      </c>
      <c r="BC140" s="526">
        <f t="shared" si="86"/>
        <v>0</v>
      </c>
      <c r="BD140" s="526">
        <f t="shared" si="86"/>
        <v>0</v>
      </c>
      <c r="BE140" s="526">
        <f t="shared" si="86"/>
        <v>0</v>
      </c>
      <c r="BF140" s="526">
        <f t="shared" si="86"/>
        <v>0</v>
      </c>
      <c r="BG140" s="526">
        <f t="shared" si="86"/>
        <v>0</v>
      </c>
      <c r="BH140" s="526">
        <f t="shared" si="86"/>
        <v>0</v>
      </c>
      <c r="BI140" s="526">
        <f t="shared" si="86"/>
        <v>0</v>
      </c>
      <c r="BJ140" s="526">
        <f t="shared" si="86"/>
        <v>0</v>
      </c>
      <c r="BK140" s="526">
        <f t="shared" si="86"/>
        <v>0</v>
      </c>
      <c r="BL140" s="526">
        <f t="shared" si="86"/>
        <v>0</v>
      </c>
      <c r="BM140" s="526">
        <f t="shared" si="86"/>
        <v>0</v>
      </c>
      <c r="BN140" s="526">
        <f t="shared" si="86"/>
        <v>0</v>
      </c>
      <c r="BO140" s="526">
        <f t="shared" si="86"/>
        <v>0</v>
      </c>
      <c r="BP140" s="526">
        <f t="shared" ref="BP140:CU140" si="87">BP$118*BP25</f>
        <v>0</v>
      </c>
      <c r="BQ140" s="526">
        <f t="shared" si="87"/>
        <v>0</v>
      </c>
      <c r="BR140" s="526">
        <f t="shared" si="87"/>
        <v>0</v>
      </c>
      <c r="BS140" s="526">
        <f t="shared" si="87"/>
        <v>0</v>
      </c>
      <c r="BT140" s="526">
        <f t="shared" si="87"/>
        <v>0</v>
      </c>
      <c r="BU140" s="526">
        <f t="shared" si="87"/>
        <v>0</v>
      </c>
      <c r="BV140" s="526">
        <f t="shared" si="87"/>
        <v>0</v>
      </c>
      <c r="BW140" s="526">
        <f t="shared" si="87"/>
        <v>0</v>
      </c>
      <c r="BX140" s="526">
        <f t="shared" si="87"/>
        <v>0</v>
      </c>
      <c r="BY140" s="526">
        <f t="shared" si="87"/>
        <v>0</v>
      </c>
      <c r="BZ140" s="526">
        <f t="shared" si="87"/>
        <v>0</v>
      </c>
      <c r="CA140" s="526">
        <f t="shared" si="87"/>
        <v>0</v>
      </c>
      <c r="CB140" s="526">
        <f t="shared" si="87"/>
        <v>0</v>
      </c>
      <c r="CC140" s="526">
        <f t="shared" si="87"/>
        <v>0</v>
      </c>
      <c r="CD140" s="526">
        <f t="shared" si="87"/>
        <v>0</v>
      </c>
      <c r="CE140" s="526">
        <f t="shared" si="87"/>
        <v>0</v>
      </c>
      <c r="CF140" s="526">
        <f t="shared" si="87"/>
        <v>0</v>
      </c>
      <c r="CG140" s="526">
        <f t="shared" si="87"/>
        <v>0</v>
      </c>
      <c r="CH140" s="526">
        <f t="shared" si="87"/>
        <v>0</v>
      </c>
      <c r="CI140" s="526">
        <f t="shared" si="87"/>
        <v>0</v>
      </c>
      <c r="CJ140" s="526">
        <f t="shared" si="87"/>
        <v>0</v>
      </c>
      <c r="CK140" s="526">
        <f t="shared" si="87"/>
        <v>0</v>
      </c>
      <c r="CL140" s="526">
        <f t="shared" si="87"/>
        <v>0</v>
      </c>
      <c r="CM140" s="526">
        <f t="shared" si="87"/>
        <v>0</v>
      </c>
      <c r="CN140" s="526">
        <f t="shared" si="87"/>
        <v>0</v>
      </c>
      <c r="CO140" s="526">
        <f t="shared" si="87"/>
        <v>0</v>
      </c>
      <c r="CP140" s="526">
        <f t="shared" si="87"/>
        <v>0</v>
      </c>
      <c r="CQ140" s="526">
        <f t="shared" si="87"/>
        <v>0</v>
      </c>
      <c r="CR140" s="526">
        <f t="shared" si="87"/>
        <v>0</v>
      </c>
      <c r="CS140" s="526">
        <f t="shared" si="87"/>
        <v>0</v>
      </c>
      <c r="CT140" s="526">
        <f t="shared" si="87"/>
        <v>0</v>
      </c>
      <c r="CU140" s="526">
        <f t="shared" si="87"/>
        <v>0</v>
      </c>
      <c r="CV140" s="526">
        <f t="shared" ref="CV140:DG140" si="88">CV$118*CV25</f>
        <v>0</v>
      </c>
      <c r="CW140" s="526">
        <f t="shared" si="88"/>
        <v>0</v>
      </c>
      <c r="CX140" s="526">
        <f t="shared" si="88"/>
        <v>0</v>
      </c>
      <c r="CY140" s="526">
        <f t="shared" si="88"/>
        <v>0</v>
      </c>
      <c r="CZ140" s="526">
        <f t="shared" si="88"/>
        <v>0</v>
      </c>
      <c r="DA140" s="526">
        <f t="shared" si="88"/>
        <v>0</v>
      </c>
      <c r="DB140" s="526">
        <f t="shared" si="88"/>
        <v>0</v>
      </c>
      <c r="DC140" s="526">
        <f t="shared" si="88"/>
        <v>0</v>
      </c>
      <c r="DD140" s="526">
        <f t="shared" si="88"/>
        <v>0</v>
      </c>
      <c r="DE140" s="526">
        <f t="shared" si="88"/>
        <v>0</v>
      </c>
      <c r="DF140" s="526">
        <f t="shared" si="88"/>
        <v>0</v>
      </c>
      <c r="DG140" s="526">
        <f t="shared" si="88"/>
        <v>0</v>
      </c>
      <c r="DH140" s="583">
        <f t="shared" si="4"/>
        <v>0</v>
      </c>
      <c r="DI140" s="240"/>
      <c r="DJ140" s="21"/>
    </row>
    <row r="141" spans="2:114" x14ac:dyDescent="0.15">
      <c r="B141" s="10" t="s">
        <v>164</v>
      </c>
      <c r="C141" s="4" t="s">
        <v>907</v>
      </c>
      <c r="D141" s="526">
        <f t="shared" ref="D141:AI141" si="89">D$118*D26</f>
        <v>0</v>
      </c>
      <c r="E141" s="526">
        <f t="shared" si="89"/>
        <v>0</v>
      </c>
      <c r="F141" s="526">
        <f t="shared" si="89"/>
        <v>0</v>
      </c>
      <c r="G141" s="526">
        <f t="shared" si="89"/>
        <v>0</v>
      </c>
      <c r="H141" s="526">
        <f t="shared" si="89"/>
        <v>0</v>
      </c>
      <c r="I141" s="526">
        <f t="shared" si="89"/>
        <v>0</v>
      </c>
      <c r="J141" s="526">
        <f t="shared" si="89"/>
        <v>0</v>
      </c>
      <c r="K141" s="526">
        <f t="shared" si="89"/>
        <v>0</v>
      </c>
      <c r="L141" s="526">
        <f t="shared" si="89"/>
        <v>0</v>
      </c>
      <c r="M141" s="526">
        <f t="shared" si="89"/>
        <v>0</v>
      </c>
      <c r="N141" s="526">
        <f t="shared" si="89"/>
        <v>0</v>
      </c>
      <c r="O141" s="526">
        <f t="shared" si="89"/>
        <v>0</v>
      </c>
      <c r="P141" s="526">
        <f t="shared" si="89"/>
        <v>0</v>
      </c>
      <c r="Q141" s="526">
        <f t="shared" si="89"/>
        <v>0</v>
      </c>
      <c r="R141" s="526">
        <f t="shared" si="89"/>
        <v>0</v>
      </c>
      <c r="S141" s="526">
        <f t="shared" si="89"/>
        <v>0</v>
      </c>
      <c r="T141" s="526">
        <f t="shared" si="89"/>
        <v>0</v>
      </c>
      <c r="U141" s="526">
        <f t="shared" si="89"/>
        <v>0</v>
      </c>
      <c r="V141" s="526">
        <f t="shared" si="89"/>
        <v>0</v>
      </c>
      <c r="W141" s="526">
        <f t="shared" si="89"/>
        <v>0</v>
      </c>
      <c r="X141" s="526">
        <f t="shared" si="89"/>
        <v>0</v>
      </c>
      <c r="Y141" s="526">
        <f t="shared" si="89"/>
        <v>0</v>
      </c>
      <c r="Z141" s="526">
        <f t="shared" si="89"/>
        <v>0</v>
      </c>
      <c r="AA141" s="526">
        <f t="shared" si="89"/>
        <v>0</v>
      </c>
      <c r="AB141" s="526">
        <f t="shared" si="89"/>
        <v>0</v>
      </c>
      <c r="AC141" s="526">
        <f t="shared" si="89"/>
        <v>0</v>
      </c>
      <c r="AD141" s="526">
        <f t="shared" si="89"/>
        <v>0</v>
      </c>
      <c r="AE141" s="526">
        <f t="shared" si="89"/>
        <v>0</v>
      </c>
      <c r="AF141" s="526">
        <f t="shared" si="89"/>
        <v>0</v>
      </c>
      <c r="AG141" s="526">
        <f t="shared" si="89"/>
        <v>0</v>
      </c>
      <c r="AH141" s="526">
        <f t="shared" si="89"/>
        <v>0</v>
      </c>
      <c r="AI141" s="526">
        <f t="shared" si="89"/>
        <v>0</v>
      </c>
      <c r="AJ141" s="526">
        <f t="shared" ref="AJ141:BO141" si="90">AJ$118*AJ26</f>
        <v>0</v>
      </c>
      <c r="AK141" s="526">
        <f t="shared" si="90"/>
        <v>0</v>
      </c>
      <c r="AL141" s="526">
        <f t="shared" si="90"/>
        <v>0</v>
      </c>
      <c r="AM141" s="526">
        <f t="shared" si="90"/>
        <v>0</v>
      </c>
      <c r="AN141" s="526">
        <f t="shared" si="90"/>
        <v>0</v>
      </c>
      <c r="AO141" s="526">
        <f t="shared" si="90"/>
        <v>0</v>
      </c>
      <c r="AP141" s="526">
        <f t="shared" si="90"/>
        <v>0</v>
      </c>
      <c r="AQ141" s="526">
        <f t="shared" si="90"/>
        <v>0</v>
      </c>
      <c r="AR141" s="526">
        <f t="shared" si="90"/>
        <v>0</v>
      </c>
      <c r="AS141" s="526">
        <f t="shared" si="90"/>
        <v>0</v>
      </c>
      <c r="AT141" s="526">
        <f t="shared" si="90"/>
        <v>0</v>
      </c>
      <c r="AU141" s="526">
        <f t="shared" si="90"/>
        <v>0</v>
      </c>
      <c r="AV141" s="526">
        <f t="shared" si="90"/>
        <v>0</v>
      </c>
      <c r="AW141" s="526">
        <f t="shared" si="90"/>
        <v>0</v>
      </c>
      <c r="AX141" s="526">
        <f t="shared" si="90"/>
        <v>0</v>
      </c>
      <c r="AY141" s="526">
        <f t="shared" si="90"/>
        <v>0</v>
      </c>
      <c r="AZ141" s="526">
        <f t="shared" si="90"/>
        <v>0</v>
      </c>
      <c r="BA141" s="526">
        <f t="shared" si="90"/>
        <v>0</v>
      </c>
      <c r="BB141" s="526">
        <f t="shared" si="90"/>
        <v>0</v>
      </c>
      <c r="BC141" s="526">
        <f t="shared" si="90"/>
        <v>0</v>
      </c>
      <c r="BD141" s="526">
        <f t="shared" si="90"/>
        <v>0</v>
      </c>
      <c r="BE141" s="526">
        <f t="shared" si="90"/>
        <v>0</v>
      </c>
      <c r="BF141" s="526">
        <f t="shared" si="90"/>
        <v>0</v>
      </c>
      <c r="BG141" s="526">
        <f t="shared" si="90"/>
        <v>0</v>
      </c>
      <c r="BH141" s="526">
        <f t="shared" si="90"/>
        <v>0</v>
      </c>
      <c r="BI141" s="526">
        <f t="shared" si="90"/>
        <v>0</v>
      </c>
      <c r="BJ141" s="526">
        <f t="shared" si="90"/>
        <v>0</v>
      </c>
      <c r="BK141" s="526">
        <f t="shared" si="90"/>
        <v>0</v>
      </c>
      <c r="BL141" s="526">
        <f t="shared" si="90"/>
        <v>0</v>
      </c>
      <c r="BM141" s="526">
        <f t="shared" si="90"/>
        <v>0</v>
      </c>
      <c r="BN141" s="526">
        <f t="shared" si="90"/>
        <v>0</v>
      </c>
      <c r="BO141" s="526">
        <f t="shared" si="90"/>
        <v>0</v>
      </c>
      <c r="BP141" s="526">
        <f t="shared" ref="BP141:CU141" si="91">BP$118*BP26</f>
        <v>0</v>
      </c>
      <c r="BQ141" s="526">
        <f t="shared" si="91"/>
        <v>0</v>
      </c>
      <c r="BR141" s="526">
        <f t="shared" si="91"/>
        <v>0</v>
      </c>
      <c r="BS141" s="526">
        <f t="shared" si="91"/>
        <v>0</v>
      </c>
      <c r="BT141" s="526">
        <f t="shared" si="91"/>
        <v>0</v>
      </c>
      <c r="BU141" s="526">
        <f t="shared" si="91"/>
        <v>0</v>
      </c>
      <c r="BV141" s="526">
        <f t="shared" si="91"/>
        <v>0</v>
      </c>
      <c r="BW141" s="526">
        <f t="shared" si="91"/>
        <v>0</v>
      </c>
      <c r="BX141" s="526">
        <f t="shared" si="91"/>
        <v>0</v>
      </c>
      <c r="BY141" s="526">
        <f t="shared" si="91"/>
        <v>0</v>
      </c>
      <c r="BZ141" s="526">
        <f t="shared" si="91"/>
        <v>0</v>
      </c>
      <c r="CA141" s="526">
        <f t="shared" si="91"/>
        <v>0</v>
      </c>
      <c r="CB141" s="526">
        <f t="shared" si="91"/>
        <v>0</v>
      </c>
      <c r="CC141" s="526">
        <f t="shared" si="91"/>
        <v>0</v>
      </c>
      <c r="CD141" s="526">
        <f t="shared" si="91"/>
        <v>0</v>
      </c>
      <c r="CE141" s="526">
        <f t="shared" si="91"/>
        <v>0</v>
      </c>
      <c r="CF141" s="526">
        <f t="shared" si="91"/>
        <v>0</v>
      </c>
      <c r="CG141" s="526">
        <f t="shared" si="91"/>
        <v>0</v>
      </c>
      <c r="CH141" s="526">
        <f t="shared" si="91"/>
        <v>0</v>
      </c>
      <c r="CI141" s="526">
        <f t="shared" si="91"/>
        <v>0</v>
      </c>
      <c r="CJ141" s="526">
        <f t="shared" si="91"/>
        <v>0</v>
      </c>
      <c r="CK141" s="526">
        <f t="shared" si="91"/>
        <v>0</v>
      </c>
      <c r="CL141" s="526">
        <f t="shared" si="91"/>
        <v>0</v>
      </c>
      <c r="CM141" s="526">
        <f t="shared" si="91"/>
        <v>0</v>
      </c>
      <c r="CN141" s="526">
        <f t="shared" si="91"/>
        <v>0</v>
      </c>
      <c r="CO141" s="526">
        <f t="shared" si="91"/>
        <v>0</v>
      </c>
      <c r="CP141" s="526">
        <f t="shared" si="91"/>
        <v>0</v>
      </c>
      <c r="CQ141" s="526">
        <f t="shared" si="91"/>
        <v>0</v>
      </c>
      <c r="CR141" s="526">
        <f t="shared" si="91"/>
        <v>0</v>
      </c>
      <c r="CS141" s="526">
        <f t="shared" si="91"/>
        <v>0</v>
      </c>
      <c r="CT141" s="526">
        <f t="shared" si="91"/>
        <v>0</v>
      </c>
      <c r="CU141" s="526">
        <f t="shared" si="91"/>
        <v>0</v>
      </c>
      <c r="CV141" s="526">
        <f t="shared" ref="CV141:DG141" si="92">CV$118*CV26</f>
        <v>0</v>
      </c>
      <c r="CW141" s="526">
        <f t="shared" si="92"/>
        <v>0</v>
      </c>
      <c r="CX141" s="526">
        <f t="shared" si="92"/>
        <v>0</v>
      </c>
      <c r="CY141" s="526">
        <f t="shared" si="92"/>
        <v>0</v>
      </c>
      <c r="CZ141" s="526">
        <f t="shared" si="92"/>
        <v>0</v>
      </c>
      <c r="DA141" s="526">
        <f t="shared" si="92"/>
        <v>0</v>
      </c>
      <c r="DB141" s="526">
        <f t="shared" si="92"/>
        <v>0</v>
      </c>
      <c r="DC141" s="526">
        <f t="shared" si="92"/>
        <v>0</v>
      </c>
      <c r="DD141" s="526">
        <f t="shared" si="92"/>
        <v>0</v>
      </c>
      <c r="DE141" s="526">
        <f t="shared" si="92"/>
        <v>0</v>
      </c>
      <c r="DF141" s="526">
        <f t="shared" si="92"/>
        <v>0</v>
      </c>
      <c r="DG141" s="526">
        <f t="shared" si="92"/>
        <v>0</v>
      </c>
      <c r="DH141" s="583">
        <f t="shared" si="4"/>
        <v>0</v>
      </c>
      <c r="DI141" s="240"/>
      <c r="DJ141" s="21"/>
    </row>
    <row r="142" spans="2:114" x14ac:dyDescent="0.15">
      <c r="B142" s="10" t="s">
        <v>165</v>
      </c>
      <c r="C142" s="4" t="s">
        <v>908</v>
      </c>
      <c r="D142" s="526">
        <f t="shared" ref="D142:AI142" si="93">D$118*D27</f>
        <v>0</v>
      </c>
      <c r="E142" s="526">
        <f t="shared" si="93"/>
        <v>0</v>
      </c>
      <c r="F142" s="526">
        <f t="shared" si="93"/>
        <v>0</v>
      </c>
      <c r="G142" s="526">
        <f t="shared" si="93"/>
        <v>0</v>
      </c>
      <c r="H142" s="526">
        <f t="shared" si="93"/>
        <v>0</v>
      </c>
      <c r="I142" s="526">
        <f t="shared" si="93"/>
        <v>0</v>
      </c>
      <c r="J142" s="526">
        <f t="shared" si="93"/>
        <v>0</v>
      </c>
      <c r="K142" s="526">
        <f t="shared" si="93"/>
        <v>0</v>
      </c>
      <c r="L142" s="526">
        <f t="shared" si="93"/>
        <v>0</v>
      </c>
      <c r="M142" s="526">
        <f t="shared" si="93"/>
        <v>0</v>
      </c>
      <c r="N142" s="526">
        <f t="shared" si="93"/>
        <v>0</v>
      </c>
      <c r="O142" s="526">
        <f t="shared" si="93"/>
        <v>0</v>
      </c>
      <c r="P142" s="526">
        <f t="shared" si="93"/>
        <v>0</v>
      </c>
      <c r="Q142" s="526">
        <f t="shared" si="93"/>
        <v>0</v>
      </c>
      <c r="R142" s="526">
        <f t="shared" si="93"/>
        <v>0</v>
      </c>
      <c r="S142" s="526">
        <f t="shared" si="93"/>
        <v>0</v>
      </c>
      <c r="T142" s="526">
        <f t="shared" si="93"/>
        <v>0</v>
      </c>
      <c r="U142" s="526">
        <f t="shared" si="93"/>
        <v>0</v>
      </c>
      <c r="V142" s="526">
        <f t="shared" si="93"/>
        <v>0</v>
      </c>
      <c r="W142" s="526">
        <f t="shared" si="93"/>
        <v>0</v>
      </c>
      <c r="X142" s="526">
        <f t="shared" si="93"/>
        <v>0</v>
      </c>
      <c r="Y142" s="526">
        <f t="shared" si="93"/>
        <v>0</v>
      </c>
      <c r="Z142" s="526">
        <f t="shared" si="93"/>
        <v>0</v>
      </c>
      <c r="AA142" s="526">
        <f t="shared" si="93"/>
        <v>0</v>
      </c>
      <c r="AB142" s="526">
        <f t="shared" si="93"/>
        <v>0</v>
      </c>
      <c r="AC142" s="526">
        <f t="shared" si="93"/>
        <v>0</v>
      </c>
      <c r="AD142" s="526">
        <f t="shared" si="93"/>
        <v>0</v>
      </c>
      <c r="AE142" s="526">
        <f t="shared" si="93"/>
        <v>0</v>
      </c>
      <c r="AF142" s="526">
        <f t="shared" si="93"/>
        <v>0</v>
      </c>
      <c r="AG142" s="526">
        <f t="shared" si="93"/>
        <v>0</v>
      </c>
      <c r="AH142" s="526">
        <f t="shared" si="93"/>
        <v>0</v>
      </c>
      <c r="AI142" s="526">
        <f t="shared" si="93"/>
        <v>0</v>
      </c>
      <c r="AJ142" s="526">
        <f t="shared" ref="AJ142:BO142" si="94">AJ$118*AJ27</f>
        <v>0</v>
      </c>
      <c r="AK142" s="526">
        <f t="shared" si="94"/>
        <v>0</v>
      </c>
      <c r="AL142" s="526">
        <f t="shared" si="94"/>
        <v>0</v>
      </c>
      <c r="AM142" s="526">
        <f t="shared" si="94"/>
        <v>0</v>
      </c>
      <c r="AN142" s="526">
        <f t="shared" si="94"/>
        <v>0</v>
      </c>
      <c r="AO142" s="526">
        <f t="shared" si="94"/>
        <v>0</v>
      </c>
      <c r="AP142" s="526">
        <f t="shared" si="94"/>
        <v>0</v>
      </c>
      <c r="AQ142" s="526">
        <f t="shared" si="94"/>
        <v>0</v>
      </c>
      <c r="AR142" s="526">
        <f t="shared" si="94"/>
        <v>0</v>
      </c>
      <c r="AS142" s="526">
        <f t="shared" si="94"/>
        <v>0</v>
      </c>
      <c r="AT142" s="526">
        <f t="shared" si="94"/>
        <v>0</v>
      </c>
      <c r="AU142" s="526">
        <f t="shared" si="94"/>
        <v>0</v>
      </c>
      <c r="AV142" s="526">
        <f t="shared" si="94"/>
        <v>0</v>
      </c>
      <c r="AW142" s="526">
        <f t="shared" si="94"/>
        <v>0</v>
      </c>
      <c r="AX142" s="526">
        <f t="shared" si="94"/>
        <v>0</v>
      </c>
      <c r="AY142" s="526">
        <f t="shared" si="94"/>
        <v>0</v>
      </c>
      <c r="AZ142" s="526">
        <f t="shared" si="94"/>
        <v>0</v>
      </c>
      <c r="BA142" s="526">
        <f t="shared" si="94"/>
        <v>0</v>
      </c>
      <c r="BB142" s="526">
        <f t="shared" si="94"/>
        <v>0</v>
      </c>
      <c r="BC142" s="526">
        <f t="shared" si="94"/>
        <v>0</v>
      </c>
      <c r="BD142" s="526">
        <f t="shared" si="94"/>
        <v>0</v>
      </c>
      <c r="BE142" s="526">
        <f t="shared" si="94"/>
        <v>0</v>
      </c>
      <c r="BF142" s="526">
        <f t="shared" si="94"/>
        <v>0</v>
      </c>
      <c r="BG142" s="526">
        <f t="shared" si="94"/>
        <v>0</v>
      </c>
      <c r="BH142" s="526">
        <f t="shared" si="94"/>
        <v>0</v>
      </c>
      <c r="BI142" s="526">
        <f t="shared" si="94"/>
        <v>0</v>
      </c>
      <c r="BJ142" s="526">
        <f t="shared" si="94"/>
        <v>0</v>
      </c>
      <c r="BK142" s="526">
        <f t="shared" si="94"/>
        <v>0</v>
      </c>
      <c r="BL142" s="526">
        <f t="shared" si="94"/>
        <v>0</v>
      </c>
      <c r="BM142" s="526">
        <f t="shared" si="94"/>
        <v>0</v>
      </c>
      <c r="BN142" s="526">
        <f t="shared" si="94"/>
        <v>0</v>
      </c>
      <c r="BO142" s="526">
        <f t="shared" si="94"/>
        <v>0</v>
      </c>
      <c r="BP142" s="526">
        <f t="shared" ref="BP142:CU142" si="95">BP$118*BP27</f>
        <v>0</v>
      </c>
      <c r="BQ142" s="526">
        <f t="shared" si="95"/>
        <v>0</v>
      </c>
      <c r="BR142" s="526">
        <f t="shared" si="95"/>
        <v>0</v>
      </c>
      <c r="BS142" s="526">
        <f t="shared" si="95"/>
        <v>0</v>
      </c>
      <c r="BT142" s="526">
        <f t="shared" si="95"/>
        <v>0</v>
      </c>
      <c r="BU142" s="526">
        <f t="shared" si="95"/>
        <v>0</v>
      </c>
      <c r="BV142" s="526">
        <f t="shared" si="95"/>
        <v>0</v>
      </c>
      <c r="BW142" s="526">
        <f t="shared" si="95"/>
        <v>0</v>
      </c>
      <c r="BX142" s="526">
        <f t="shared" si="95"/>
        <v>0</v>
      </c>
      <c r="BY142" s="526">
        <f t="shared" si="95"/>
        <v>0</v>
      </c>
      <c r="BZ142" s="526">
        <f t="shared" si="95"/>
        <v>0</v>
      </c>
      <c r="CA142" s="526">
        <f t="shared" si="95"/>
        <v>0</v>
      </c>
      <c r="CB142" s="526">
        <f t="shared" si="95"/>
        <v>0</v>
      </c>
      <c r="CC142" s="526">
        <f t="shared" si="95"/>
        <v>0</v>
      </c>
      <c r="CD142" s="526">
        <f t="shared" si="95"/>
        <v>0</v>
      </c>
      <c r="CE142" s="526">
        <f t="shared" si="95"/>
        <v>0</v>
      </c>
      <c r="CF142" s="526">
        <f t="shared" si="95"/>
        <v>0</v>
      </c>
      <c r="CG142" s="526">
        <f t="shared" si="95"/>
        <v>0</v>
      </c>
      <c r="CH142" s="526">
        <f t="shared" si="95"/>
        <v>0</v>
      </c>
      <c r="CI142" s="526">
        <f t="shared" si="95"/>
        <v>0</v>
      </c>
      <c r="CJ142" s="526">
        <f t="shared" si="95"/>
        <v>0</v>
      </c>
      <c r="CK142" s="526">
        <f t="shared" si="95"/>
        <v>0</v>
      </c>
      <c r="CL142" s="526">
        <f t="shared" si="95"/>
        <v>0</v>
      </c>
      <c r="CM142" s="526">
        <f t="shared" si="95"/>
        <v>0</v>
      </c>
      <c r="CN142" s="526">
        <f t="shared" si="95"/>
        <v>0</v>
      </c>
      <c r="CO142" s="526">
        <f t="shared" si="95"/>
        <v>0</v>
      </c>
      <c r="CP142" s="526">
        <f t="shared" si="95"/>
        <v>0</v>
      </c>
      <c r="CQ142" s="526">
        <f t="shared" si="95"/>
        <v>0</v>
      </c>
      <c r="CR142" s="526">
        <f t="shared" si="95"/>
        <v>0</v>
      </c>
      <c r="CS142" s="526">
        <f t="shared" si="95"/>
        <v>0</v>
      </c>
      <c r="CT142" s="526">
        <f t="shared" si="95"/>
        <v>0</v>
      </c>
      <c r="CU142" s="526">
        <f t="shared" si="95"/>
        <v>0</v>
      </c>
      <c r="CV142" s="526">
        <f t="shared" ref="CV142:DG142" si="96">CV$118*CV27</f>
        <v>0</v>
      </c>
      <c r="CW142" s="526">
        <f t="shared" si="96"/>
        <v>0</v>
      </c>
      <c r="CX142" s="526">
        <f t="shared" si="96"/>
        <v>0</v>
      </c>
      <c r="CY142" s="526">
        <f t="shared" si="96"/>
        <v>0</v>
      </c>
      <c r="CZ142" s="526">
        <f t="shared" si="96"/>
        <v>0</v>
      </c>
      <c r="DA142" s="526">
        <f t="shared" si="96"/>
        <v>0</v>
      </c>
      <c r="DB142" s="526">
        <f t="shared" si="96"/>
        <v>0</v>
      </c>
      <c r="DC142" s="526">
        <f t="shared" si="96"/>
        <v>0</v>
      </c>
      <c r="DD142" s="526">
        <f t="shared" si="96"/>
        <v>0</v>
      </c>
      <c r="DE142" s="526">
        <f t="shared" si="96"/>
        <v>0</v>
      </c>
      <c r="DF142" s="526">
        <f t="shared" si="96"/>
        <v>0</v>
      </c>
      <c r="DG142" s="526">
        <f t="shared" si="96"/>
        <v>0</v>
      </c>
      <c r="DH142" s="583">
        <f t="shared" si="4"/>
        <v>0</v>
      </c>
      <c r="DI142" s="240"/>
      <c r="DJ142" s="21"/>
    </row>
    <row r="143" spans="2:114" x14ac:dyDescent="0.15">
      <c r="B143" s="10" t="s">
        <v>166</v>
      </c>
      <c r="C143" s="4" t="s">
        <v>909</v>
      </c>
      <c r="D143" s="526">
        <f t="shared" ref="D143:AI143" si="97">D$118*D28</f>
        <v>0</v>
      </c>
      <c r="E143" s="526">
        <f t="shared" si="97"/>
        <v>0</v>
      </c>
      <c r="F143" s="526">
        <f t="shared" si="97"/>
        <v>0</v>
      </c>
      <c r="G143" s="526">
        <f t="shared" si="97"/>
        <v>0</v>
      </c>
      <c r="H143" s="526">
        <f t="shared" si="97"/>
        <v>0</v>
      </c>
      <c r="I143" s="526">
        <f t="shared" si="97"/>
        <v>0</v>
      </c>
      <c r="J143" s="526">
        <f t="shared" si="97"/>
        <v>0</v>
      </c>
      <c r="K143" s="526">
        <f t="shared" si="97"/>
        <v>0</v>
      </c>
      <c r="L143" s="526">
        <f t="shared" si="97"/>
        <v>0</v>
      </c>
      <c r="M143" s="526">
        <f t="shared" si="97"/>
        <v>0</v>
      </c>
      <c r="N143" s="526">
        <f t="shared" si="97"/>
        <v>0</v>
      </c>
      <c r="O143" s="526">
        <f t="shared" si="97"/>
        <v>0</v>
      </c>
      <c r="P143" s="526">
        <f t="shared" si="97"/>
        <v>0</v>
      </c>
      <c r="Q143" s="526">
        <f t="shared" si="97"/>
        <v>0</v>
      </c>
      <c r="R143" s="526">
        <f t="shared" si="97"/>
        <v>0</v>
      </c>
      <c r="S143" s="526">
        <f t="shared" si="97"/>
        <v>0</v>
      </c>
      <c r="T143" s="526">
        <f t="shared" si="97"/>
        <v>0</v>
      </c>
      <c r="U143" s="526">
        <f t="shared" si="97"/>
        <v>0</v>
      </c>
      <c r="V143" s="526">
        <f t="shared" si="97"/>
        <v>0</v>
      </c>
      <c r="W143" s="526">
        <f t="shared" si="97"/>
        <v>0</v>
      </c>
      <c r="X143" s="526">
        <f t="shared" si="97"/>
        <v>0</v>
      </c>
      <c r="Y143" s="526">
        <f t="shared" si="97"/>
        <v>0</v>
      </c>
      <c r="Z143" s="526">
        <f t="shared" si="97"/>
        <v>0</v>
      </c>
      <c r="AA143" s="526">
        <f t="shared" si="97"/>
        <v>0</v>
      </c>
      <c r="AB143" s="526">
        <f t="shared" si="97"/>
        <v>0</v>
      </c>
      <c r="AC143" s="526">
        <f t="shared" si="97"/>
        <v>0</v>
      </c>
      <c r="AD143" s="526">
        <f t="shared" si="97"/>
        <v>0</v>
      </c>
      <c r="AE143" s="526">
        <f t="shared" si="97"/>
        <v>0</v>
      </c>
      <c r="AF143" s="526">
        <f t="shared" si="97"/>
        <v>0</v>
      </c>
      <c r="AG143" s="526">
        <f t="shared" si="97"/>
        <v>0</v>
      </c>
      <c r="AH143" s="526">
        <f t="shared" si="97"/>
        <v>0</v>
      </c>
      <c r="AI143" s="526">
        <f t="shared" si="97"/>
        <v>0</v>
      </c>
      <c r="AJ143" s="526">
        <f t="shared" ref="AJ143:BO143" si="98">AJ$118*AJ28</f>
        <v>0</v>
      </c>
      <c r="AK143" s="526">
        <f t="shared" si="98"/>
        <v>0</v>
      </c>
      <c r="AL143" s="526">
        <f t="shared" si="98"/>
        <v>0</v>
      </c>
      <c r="AM143" s="526">
        <f t="shared" si="98"/>
        <v>0</v>
      </c>
      <c r="AN143" s="526">
        <f t="shared" si="98"/>
        <v>0</v>
      </c>
      <c r="AO143" s="526">
        <f t="shared" si="98"/>
        <v>0</v>
      </c>
      <c r="AP143" s="526">
        <f t="shared" si="98"/>
        <v>0</v>
      </c>
      <c r="AQ143" s="526">
        <f t="shared" si="98"/>
        <v>0</v>
      </c>
      <c r="AR143" s="526">
        <f t="shared" si="98"/>
        <v>0</v>
      </c>
      <c r="AS143" s="526">
        <f t="shared" si="98"/>
        <v>0</v>
      </c>
      <c r="AT143" s="526">
        <f t="shared" si="98"/>
        <v>0</v>
      </c>
      <c r="AU143" s="526">
        <f t="shared" si="98"/>
        <v>0</v>
      </c>
      <c r="AV143" s="526">
        <f t="shared" si="98"/>
        <v>0</v>
      </c>
      <c r="AW143" s="526">
        <f t="shared" si="98"/>
        <v>0</v>
      </c>
      <c r="AX143" s="526">
        <f t="shared" si="98"/>
        <v>0</v>
      </c>
      <c r="AY143" s="526">
        <f t="shared" si="98"/>
        <v>0</v>
      </c>
      <c r="AZ143" s="526">
        <f t="shared" si="98"/>
        <v>0</v>
      </c>
      <c r="BA143" s="526">
        <f t="shared" si="98"/>
        <v>0</v>
      </c>
      <c r="BB143" s="526">
        <f t="shared" si="98"/>
        <v>0</v>
      </c>
      <c r="BC143" s="526">
        <f t="shared" si="98"/>
        <v>0</v>
      </c>
      <c r="BD143" s="526">
        <f t="shared" si="98"/>
        <v>0</v>
      </c>
      <c r="BE143" s="526">
        <f t="shared" si="98"/>
        <v>0</v>
      </c>
      <c r="BF143" s="526">
        <f t="shared" si="98"/>
        <v>0</v>
      </c>
      <c r="BG143" s="526">
        <f t="shared" si="98"/>
        <v>0</v>
      </c>
      <c r="BH143" s="526">
        <f t="shared" si="98"/>
        <v>0</v>
      </c>
      <c r="BI143" s="526">
        <f t="shared" si="98"/>
        <v>0</v>
      </c>
      <c r="BJ143" s="526">
        <f t="shared" si="98"/>
        <v>0</v>
      </c>
      <c r="BK143" s="526">
        <f t="shared" si="98"/>
        <v>0</v>
      </c>
      <c r="BL143" s="526">
        <f t="shared" si="98"/>
        <v>0</v>
      </c>
      <c r="BM143" s="526">
        <f t="shared" si="98"/>
        <v>0</v>
      </c>
      <c r="BN143" s="526">
        <f t="shared" si="98"/>
        <v>0</v>
      </c>
      <c r="BO143" s="526">
        <f t="shared" si="98"/>
        <v>0</v>
      </c>
      <c r="BP143" s="526">
        <f t="shared" ref="BP143:CU143" si="99">BP$118*BP28</f>
        <v>0</v>
      </c>
      <c r="BQ143" s="526">
        <f t="shared" si="99"/>
        <v>0</v>
      </c>
      <c r="BR143" s="526">
        <f t="shared" si="99"/>
        <v>0</v>
      </c>
      <c r="BS143" s="526">
        <f t="shared" si="99"/>
        <v>0</v>
      </c>
      <c r="BT143" s="526">
        <f t="shared" si="99"/>
        <v>0</v>
      </c>
      <c r="BU143" s="526">
        <f t="shared" si="99"/>
        <v>0</v>
      </c>
      <c r="BV143" s="526">
        <f t="shared" si="99"/>
        <v>0</v>
      </c>
      <c r="BW143" s="526">
        <f t="shared" si="99"/>
        <v>0</v>
      </c>
      <c r="BX143" s="526">
        <f t="shared" si="99"/>
        <v>0</v>
      </c>
      <c r="BY143" s="526">
        <f t="shared" si="99"/>
        <v>0</v>
      </c>
      <c r="BZ143" s="526">
        <f t="shared" si="99"/>
        <v>0</v>
      </c>
      <c r="CA143" s="526">
        <f t="shared" si="99"/>
        <v>0</v>
      </c>
      <c r="CB143" s="526">
        <f t="shared" si="99"/>
        <v>0</v>
      </c>
      <c r="CC143" s="526">
        <f t="shared" si="99"/>
        <v>0</v>
      </c>
      <c r="CD143" s="526">
        <f t="shared" si="99"/>
        <v>0</v>
      </c>
      <c r="CE143" s="526">
        <f t="shared" si="99"/>
        <v>0</v>
      </c>
      <c r="CF143" s="526">
        <f t="shared" si="99"/>
        <v>0</v>
      </c>
      <c r="CG143" s="526">
        <f t="shared" si="99"/>
        <v>0</v>
      </c>
      <c r="CH143" s="526">
        <f t="shared" si="99"/>
        <v>0</v>
      </c>
      <c r="CI143" s="526">
        <f t="shared" si="99"/>
        <v>0</v>
      </c>
      <c r="CJ143" s="526">
        <f t="shared" si="99"/>
        <v>0</v>
      </c>
      <c r="CK143" s="526">
        <f t="shared" si="99"/>
        <v>0</v>
      </c>
      <c r="CL143" s="526">
        <f t="shared" si="99"/>
        <v>0</v>
      </c>
      <c r="CM143" s="526">
        <f t="shared" si="99"/>
        <v>0</v>
      </c>
      <c r="CN143" s="526">
        <f t="shared" si="99"/>
        <v>0</v>
      </c>
      <c r="CO143" s="526">
        <f t="shared" si="99"/>
        <v>0</v>
      </c>
      <c r="CP143" s="526">
        <f t="shared" si="99"/>
        <v>0</v>
      </c>
      <c r="CQ143" s="526">
        <f t="shared" si="99"/>
        <v>0</v>
      </c>
      <c r="CR143" s="526">
        <f t="shared" si="99"/>
        <v>0</v>
      </c>
      <c r="CS143" s="526">
        <f t="shared" si="99"/>
        <v>0</v>
      </c>
      <c r="CT143" s="526">
        <f t="shared" si="99"/>
        <v>0</v>
      </c>
      <c r="CU143" s="526">
        <f t="shared" si="99"/>
        <v>0</v>
      </c>
      <c r="CV143" s="526">
        <f t="shared" ref="CV143:DG143" si="100">CV$118*CV28</f>
        <v>0</v>
      </c>
      <c r="CW143" s="526">
        <f t="shared" si="100"/>
        <v>0</v>
      </c>
      <c r="CX143" s="526">
        <f t="shared" si="100"/>
        <v>0</v>
      </c>
      <c r="CY143" s="526">
        <f t="shared" si="100"/>
        <v>0</v>
      </c>
      <c r="CZ143" s="526">
        <f t="shared" si="100"/>
        <v>0</v>
      </c>
      <c r="DA143" s="526">
        <f t="shared" si="100"/>
        <v>0</v>
      </c>
      <c r="DB143" s="526">
        <f t="shared" si="100"/>
        <v>0</v>
      </c>
      <c r="DC143" s="526">
        <f t="shared" si="100"/>
        <v>0</v>
      </c>
      <c r="DD143" s="526">
        <f t="shared" si="100"/>
        <v>0</v>
      </c>
      <c r="DE143" s="526">
        <f t="shared" si="100"/>
        <v>0</v>
      </c>
      <c r="DF143" s="526">
        <f t="shared" si="100"/>
        <v>0</v>
      </c>
      <c r="DG143" s="526">
        <f t="shared" si="100"/>
        <v>0</v>
      </c>
      <c r="DH143" s="583">
        <f t="shared" si="4"/>
        <v>0</v>
      </c>
      <c r="DI143" s="240"/>
      <c r="DJ143" s="21"/>
    </row>
    <row r="144" spans="2:114" x14ac:dyDescent="0.15">
      <c r="B144" s="10" t="s">
        <v>167</v>
      </c>
      <c r="C144" s="4" t="s">
        <v>910</v>
      </c>
      <c r="D144" s="526">
        <f t="shared" ref="D144:AI144" si="101">D$118*D29</f>
        <v>0</v>
      </c>
      <c r="E144" s="526">
        <f t="shared" si="101"/>
        <v>0</v>
      </c>
      <c r="F144" s="526">
        <f t="shared" si="101"/>
        <v>0</v>
      </c>
      <c r="G144" s="526">
        <f t="shared" si="101"/>
        <v>0</v>
      </c>
      <c r="H144" s="526">
        <f t="shared" si="101"/>
        <v>0</v>
      </c>
      <c r="I144" s="526">
        <f t="shared" si="101"/>
        <v>0</v>
      </c>
      <c r="J144" s="526">
        <f t="shared" si="101"/>
        <v>0</v>
      </c>
      <c r="K144" s="526">
        <f t="shared" si="101"/>
        <v>0</v>
      </c>
      <c r="L144" s="526">
        <f t="shared" si="101"/>
        <v>0</v>
      </c>
      <c r="M144" s="526">
        <f t="shared" si="101"/>
        <v>0</v>
      </c>
      <c r="N144" s="526">
        <f t="shared" si="101"/>
        <v>0</v>
      </c>
      <c r="O144" s="526">
        <f t="shared" si="101"/>
        <v>0</v>
      </c>
      <c r="P144" s="526">
        <f t="shared" si="101"/>
        <v>0</v>
      </c>
      <c r="Q144" s="526">
        <f t="shared" si="101"/>
        <v>0</v>
      </c>
      <c r="R144" s="526">
        <f t="shared" si="101"/>
        <v>0</v>
      </c>
      <c r="S144" s="526">
        <f t="shared" si="101"/>
        <v>0</v>
      </c>
      <c r="T144" s="526">
        <f t="shared" si="101"/>
        <v>0</v>
      </c>
      <c r="U144" s="526">
        <f t="shared" si="101"/>
        <v>0</v>
      </c>
      <c r="V144" s="526">
        <f t="shared" si="101"/>
        <v>0</v>
      </c>
      <c r="W144" s="526">
        <f t="shared" si="101"/>
        <v>0</v>
      </c>
      <c r="X144" s="526">
        <f t="shared" si="101"/>
        <v>0</v>
      </c>
      <c r="Y144" s="526">
        <f t="shared" si="101"/>
        <v>0</v>
      </c>
      <c r="Z144" s="526">
        <f t="shared" si="101"/>
        <v>0</v>
      </c>
      <c r="AA144" s="526">
        <f t="shared" si="101"/>
        <v>0</v>
      </c>
      <c r="AB144" s="526">
        <f t="shared" si="101"/>
        <v>0</v>
      </c>
      <c r="AC144" s="526">
        <f t="shared" si="101"/>
        <v>0</v>
      </c>
      <c r="AD144" s="526">
        <f t="shared" si="101"/>
        <v>0</v>
      </c>
      <c r="AE144" s="526">
        <f t="shared" si="101"/>
        <v>0</v>
      </c>
      <c r="AF144" s="526">
        <f t="shared" si="101"/>
        <v>0</v>
      </c>
      <c r="AG144" s="526">
        <f t="shared" si="101"/>
        <v>0</v>
      </c>
      <c r="AH144" s="526">
        <f t="shared" si="101"/>
        <v>0</v>
      </c>
      <c r="AI144" s="526">
        <f t="shared" si="101"/>
        <v>0</v>
      </c>
      <c r="AJ144" s="526">
        <f t="shared" ref="AJ144:BO144" si="102">AJ$118*AJ29</f>
        <v>0</v>
      </c>
      <c r="AK144" s="526">
        <f t="shared" si="102"/>
        <v>0</v>
      </c>
      <c r="AL144" s="526">
        <f t="shared" si="102"/>
        <v>0</v>
      </c>
      <c r="AM144" s="526">
        <f t="shared" si="102"/>
        <v>0</v>
      </c>
      <c r="AN144" s="526">
        <f t="shared" si="102"/>
        <v>0</v>
      </c>
      <c r="AO144" s="526">
        <f t="shared" si="102"/>
        <v>0</v>
      </c>
      <c r="AP144" s="526">
        <f t="shared" si="102"/>
        <v>0</v>
      </c>
      <c r="AQ144" s="526">
        <f t="shared" si="102"/>
        <v>0</v>
      </c>
      <c r="AR144" s="526">
        <f t="shared" si="102"/>
        <v>0</v>
      </c>
      <c r="AS144" s="526">
        <f t="shared" si="102"/>
        <v>0</v>
      </c>
      <c r="AT144" s="526">
        <f t="shared" si="102"/>
        <v>0</v>
      </c>
      <c r="AU144" s="526">
        <f t="shared" si="102"/>
        <v>0</v>
      </c>
      <c r="AV144" s="526">
        <f t="shared" si="102"/>
        <v>0</v>
      </c>
      <c r="AW144" s="526">
        <f t="shared" si="102"/>
        <v>0</v>
      </c>
      <c r="AX144" s="526">
        <f t="shared" si="102"/>
        <v>0</v>
      </c>
      <c r="AY144" s="526">
        <f t="shared" si="102"/>
        <v>0</v>
      </c>
      <c r="AZ144" s="526">
        <f t="shared" si="102"/>
        <v>0</v>
      </c>
      <c r="BA144" s="526">
        <f t="shared" si="102"/>
        <v>0</v>
      </c>
      <c r="BB144" s="526">
        <f t="shared" si="102"/>
        <v>0</v>
      </c>
      <c r="BC144" s="526">
        <f t="shared" si="102"/>
        <v>0</v>
      </c>
      <c r="BD144" s="526">
        <f t="shared" si="102"/>
        <v>0</v>
      </c>
      <c r="BE144" s="526">
        <f t="shared" si="102"/>
        <v>0</v>
      </c>
      <c r="BF144" s="526">
        <f t="shared" si="102"/>
        <v>0</v>
      </c>
      <c r="BG144" s="526">
        <f t="shared" si="102"/>
        <v>0</v>
      </c>
      <c r="BH144" s="526">
        <f t="shared" si="102"/>
        <v>0</v>
      </c>
      <c r="BI144" s="526">
        <f t="shared" si="102"/>
        <v>0</v>
      </c>
      <c r="BJ144" s="526">
        <f t="shared" si="102"/>
        <v>0</v>
      </c>
      <c r="BK144" s="526">
        <f t="shared" si="102"/>
        <v>0</v>
      </c>
      <c r="BL144" s="526">
        <f t="shared" si="102"/>
        <v>0</v>
      </c>
      <c r="BM144" s="526">
        <f t="shared" si="102"/>
        <v>0</v>
      </c>
      <c r="BN144" s="526">
        <f t="shared" si="102"/>
        <v>0</v>
      </c>
      <c r="BO144" s="526">
        <f t="shared" si="102"/>
        <v>0</v>
      </c>
      <c r="BP144" s="526">
        <f t="shared" ref="BP144:CU144" si="103">BP$118*BP29</f>
        <v>0</v>
      </c>
      <c r="BQ144" s="526">
        <f t="shared" si="103"/>
        <v>0</v>
      </c>
      <c r="BR144" s="526">
        <f t="shared" si="103"/>
        <v>0</v>
      </c>
      <c r="BS144" s="526">
        <f t="shared" si="103"/>
        <v>0</v>
      </c>
      <c r="BT144" s="526">
        <f t="shared" si="103"/>
        <v>0</v>
      </c>
      <c r="BU144" s="526">
        <f t="shared" si="103"/>
        <v>0</v>
      </c>
      <c r="BV144" s="526">
        <f t="shared" si="103"/>
        <v>0</v>
      </c>
      <c r="BW144" s="526">
        <f t="shared" si="103"/>
        <v>0</v>
      </c>
      <c r="BX144" s="526">
        <f t="shared" si="103"/>
        <v>0</v>
      </c>
      <c r="BY144" s="526">
        <f t="shared" si="103"/>
        <v>0</v>
      </c>
      <c r="BZ144" s="526">
        <f t="shared" si="103"/>
        <v>0</v>
      </c>
      <c r="CA144" s="526">
        <f t="shared" si="103"/>
        <v>0</v>
      </c>
      <c r="CB144" s="526">
        <f t="shared" si="103"/>
        <v>0</v>
      </c>
      <c r="CC144" s="526">
        <f t="shared" si="103"/>
        <v>0</v>
      </c>
      <c r="CD144" s="526">
        <f t="shared" si="103"/>
        <v>0</v>
      </c>
      <c r="CE144" s="526">
        <f t="shared" si="103"/>
        <v>0</v>
      </c>
      <c r="CF144" s="526">
        <f t="shared" si="103"/>
        <v>0</v>
      </c>
      <c r="CG144" s="526">
        <f t="shared" si="103"/>
        <v>0</v>
      </c>
      <c r="CH144" s="526">
        <f t="shared" si="103"/>
        <v>0</v>
      </c>
      <c r="CI144" s="526">
        <f t="shared" si="103"/>
        <v>0</v>
      </c>
      <c r="CJ144" s="526">
        <f t="shared" si="103"/>
        <v>0</v>
      </c>
      <c r="CK144" s="526">
        <f t="shared" si="103"/>
        <v>0</v>
      </c>
      <c r="CL144" s="526">
        <f t="shared" si="103"/>
        <v>0</v>
      </c>
      <c r="CM144" s="526">
        <f t="shared" si="103"/>
        <v>0</v>
      </c>
      <c r="CN144" s="526">
        <f t="shared" si="103"/>
        <v>0</v>
      </c>
      <c r="CO144" s="526">
        <f t="shared" si="103"/>
        <v>0</v>
      </c>
      <c r="CP144" s="526">
        <f t="shared" si="103"/>
        <v>0</v>
      </c>
      <c r="CQ144" s="526">
        <f t="shared" si="103"/>
        <v>0</v>
      </c>
      <c r="CR144" s="526">
        <f t="shared" si="103"/>
        <v>0</v>
      </c>
      <c r="CS144" s="526">
        <f t="shared" si="103"/>
        <v>0</v>
      </c>
      <c r="CT144" s="526">
        <f t="shared" si="103"/>
        <v>0</v>
      </c>
      <c r="CU144" s="526">
        <f t="shared" si="103"/>
        <v>0</v>
      </c>
      <c r="CV144" s="526">
        <f t="shared" ref="CV144:DG144" si="104">CV$118*CV29</f>
        <v>0</v>
      </c>
      <c r="CW144" s="526">
        <f t="shared" si="104"/>
        <v>0</v>
      </c>
      <c r="CX144" s="526">
        <f t="shared" si="104"/>
        <v>0</v>
      </c>
      <c r="CY144" s="526">
        <f t="shared" si="104"/>
        <v>0</v>
      </c>
      <c r="CZ144" s="526">
        <f t="shared" si="104"/>
        <v>0</v>
      </c>
      <c r="DA144" s="526">
        <f t="shared" si="104"/>
        <v>0</v>
      </c>
      <c r="DB144" s="526">
        <f t="shared" si="104"/>
        <v>0</v>
      </c>
      <c r="DC144" s="526">
        <f t="shared" si="104"/>
        <v>0</v>
      </c>
      <c r="DD144" s="526">
        <f t="shared" si="104"/>
        <v>0</v>
      </c>
      <c r="DE144" s="526">
        <f t="shared" si="104"/>
        <v>0</v>
      </c>
      <c r="DF144" s="526">
        <f t="shared" si="104"/>
        <v>0</v>
      </c>
      <c r="DG144" s="526">
        <f t="shared" si="104"/>
        <v>0</v>
      </c>
      <c r="DH144" s="583">
        <f t="shared" si="4"/>
        <v>0</v>
      </c>
      <c r="DI144" s="240"/>
      <c r="DJ144" s="21"/>
    </row>
    <row r="145" spans="2:114" x14ac:dyDescent="0.15">
      <c r="B145" s="10" t="s">
        <v>168</v>
      </c>
      <c r="C145" s="4" t="s">
        <v>911</v>
      </c>
      <c r="D145" s="526">
        <f t="shared" ref="D145:AI145" si="105">D$118*D30</f>
        <v>0</v>
      </c>
      <c r="E145" s="526">
        <f t="shared" si="105"/>
        <v>0</v>
      </c>
      <c r="F145" s="526">
        <f t="shared" si="105"/>
        <v>0</v>
      </c>
      <c r="G145" s="526">
        <f t="shared" si="105"/>
        <v>0</v>
      </c>
      <c r="H145" s="526">
        <f t="shared" si="105"/>
        <v>0</v>
      </c>
      <c r="I145" s="526">
        <f t="shared" si="105"/>
        <v>0</v>
      </c>
      <c r="J145" s="526">
        <f t="shared" si="105"/>
        <v>0</v>
      </c>
      <c r="K145" s="526">
        <f t="shared" si="105"/>
        <v>0</v>
      </c>
      <c r="L145" s="526">
        <f t="shared" si="105"/>
        <v>0</v>
      </c>
      <c r="M145" s="526">
        <f t="shared" si="105"/>
        <v>0</v>
      </c>
      <c r="N145" s="526">
        <f t="shared" si="105"/>
        <v>0</v>
      </c>
      <c r="O145" s="526">
        <f t="shared" si="105"/>
        <v>0</v>
      </c>
      <c r="P145" s="526">
        <f t="shared" si="105"/>
        <v>0</v>
      </c>
      <c r="Q145" s="526">
        <f t="shared" si="105"/>
        <v>0</v>
      </c>
      <c r="R145" s="526">
        <f t="shared" si="105"/>
        <v>0</v>
      </c>
      <c r="S145" s="526">
        <f t="shared" si="105"/>
        <v>0</v>
      </c>
      <c r="T145" s="526">
        <f t="shared" si="105"/>
        <v>0</v>
      </c>
      <c r="U145" s="526">
        <f t="shared" si="105"/>
        <v>0</v>
      </c>
      <c r="V145" s="526">
        <f t="shared" si="105"/>
        <v>0</v>
      </c>
      <c r="W145" s="526">
        <f t="shared" si="105"/>
        <v>0</v>
      </c>
      <c r="X145" s="526">
        <f t="shared" si="105"/>
        <v>0</v>
      </c>
      <c r="Y145" s="526">
        <f t="shared" si="105"/>
        <v>0</v>
      </c>
      <c r="Z145" s="526">
        <f t="shared" si="105"/>
        <v>0</v>
      </c>
      <c r="AA145" s="526">
        <f t="shared" si="105"/>
        <v>0</v>
      </c>
      <c r="AB145" s="526">
        <f t="shared" si="105"/>
        <v>0</v>
      </c>
      <c r="AC145" s="526">
        <f t="shared" si="105"/>
        <v>0</v>
      </c>
      <c r="AD145" s="526">
        <f t="shared" si="105"/>
        <v>0</v>
      </c>
      <c r="AE145" s="526">
        <f t="shared" si="105"/>
        <v>0</v>
      </c>
      <c r="AF145" s="526">
        <f t="shared" si="105"/>
        <v>0</v>
      </c>
      <c r="AG145" s="526">
        <f t="shared" si="105"/>
        <v>0</v>
      </c>
      <c r="AH145" s="526">
        <f t="shared" si="105"/>
        <v>0</v>
      </c>
      <c r="AI145" s="526">
        <f t="shared" si="105"/>
        <v>0</v>
      </c>
      <c r="AJ145" s="526">
        <f t="shared" ref="AJ145:BO145" si="106">AJ$118*AJ30</f>
        <v>0</v>
      </c>
      <c r="AK145" s="526">
        <f t="shared" si="106"/>
        <v>0</v>
      </c>
      <c r="AL145" s="526">
        <f t="shared" si="106"/>
        <v>0</v>
      </c>
      <c r="AM145" s="526">
        <f t="shared" si="106"/>
        <v>0</v>
      </c>
      <c r="AN145" s="526">
        <f t="shared" si="106"/>
        <v>0</v>
      </c>
      <c r="AO145" s="526">
        <f t="shared" si="106"/>
        <v>0</v>
      </c>
      <c r="AP145" s="526">
        <f t="shared" si="106"/>
        <v>0</v>
      </c>
      <c r="AQ145" s="526">
        <f t="shared" si="106"/>
        <v>0</v>
      </c>
      <c r="AR145" s="526">
        <f t="shared" si="106"/>
        <v>0</v>
      </c>
      <c r="AS145" s="526">
        <f t="shared" si="106"/>
        <v>0</v>
      </c>
      <c r="AT145" s="526">
        <f t="shared" si="106"/>
        <v>0</v>
      </c>
      <c r="AU145" s="526">
        <f t="shared" si="106"/>
        <v>0</v>
      </c>
      <c r="AV145" s="526">
        <f t="shared" si="106"/>
        <v>0</v>
      </c>
      <c r="AW145" s="526">
        <f t="shared" si="106"/>
        <v>0</v>
      </c>
      <c r="AX145" s="526">
        <f t="shared" si="106"/>
        <v>0</v>
      </c>
      <c r="AY145" s="526">
        <f t="shared" si="106"/>
        <v>0</v>
      </c>
      <c r="AZ145" s="526">
        <f t="shared" si="106"/>
        <v>0</v>
      </c>
      <c r="BA145" s="526">
        <f t="shared" si="106"/>
        <v>0</v>
      </c>
      <c r="BB145" s="526">
        <f t="shared" si="106"/>
        <v>0</v>
      </c>
      <c r="BC145" s="526">
        <f t="shared" si="106"/>
        <v>0</v>
      </c>
      <c r="BD145" s="526">
        <f t="shared" si="106"/>
        <v>0</v>
      </c>
      <c r="BE145" s="526">
        <f t="shared" si="106"/>
        <v>0</v>
      </c>
      <c r="BF145" s="526">
        <f t="shared" si="106"/>
        <v>0</v>
      </c>
      <c r="BG145" s="526">
        <f t="shared" si="106"/>
        <v>0</v>
      </c>
      <c r="BH145" s="526">
        <f t="shared" si="106"/>
        <v>0</v>
      </c>
      <c r="BI145" s="526">
        <f t="shared" si="106"/>
        <v>0</v>
      </c>
      <c r="BJ145" s="526">
        <f t="shared" si="106"/>
        <v>0</v>
      </c>
      <c r="BK145" s="526">
        <f t="shared" si="106"/>
        <v>0</v>
      </c>
      <c r="BL145" s="526">
        <f t="shared" si="106"/>
        <v>0</v>
      </c>
      <c r="BM145" s="526">
        <f t="shared" si="106"/>
        <v>0</v>
      </c>
      <c r="BN145" s="526">
        <f t="shared" si="106"/>
        <v>0</v>
      </c>
      <c r="BO145" s="526">
        <f t="shared" si="106"/>
        <v>0</v>
      </c>
      <c r="BP145" s="526">
        <f t="shared" ref="BP145:CU145" si="107">BP$118*BP30</f>
        <v>0</v>
      </c>
      <c r="BQ145" s="526">
        <f t="shared" si="107"/>
        <v>0</v>
      </c>
      <c r="BR145" s="526">
        <f t="shared" si="107"/>
        <v>0</v>
      </c>
      <c r="BS145" s="526">
        <f t="shared" si="107"/>
        <v>0</v>
      </c>
      <c r="BT145" s="526">
        <f t="shared" si="107"/>
        <v>0</v>
      </c>
      <c r="BU145" s="526">
        <f t="shared" si="107"/>
        <v>0</v>
      </c>
      <c r="BV145" s="526">
        <f t="shared" si="107"/>
        <v>0</v>
      </c>
      <c r="BW145" s="526">
        <f t="shared" si="107"/>
        <v>0</v>
      </c>
      <c r="BX145" s="526">
        <f t="shared" si="107"/>
        <v>0</v>
      </c>
      <c r="BY145" s="526">
        <f t="shared" si="107"/>
        <v>0</v>
      </c>
      <c r="BZ145" s="526">
        <f t="shared" si="107"/>
        <v>0</v>
      </c>
      <c r="CA145" s="526">
        <f t="shared" si="107"/>
        <v>0</v>
      </c>
      <c r="CB145" s="526">
        <f t="shared" si="107"/>
        <v>0</v>
      </c>
      <c r="CC145" s="526">
        <f t="shared" si="107"/>
        <v>0</v>
      </c>
      <c r="CD145" s="526">
        <f t="shared" si="107"/>
        <v>0</v>
      </c>
      <c r="CE145" s="526">
        <f t="shared" si="107"/>
        <v>0</v>
      </c>
      <c r="CF145" s="526">
        <f t="shared" si="107"/>
        <v>0</v>
      </c>
      <c r="CG145" s="526">
        <f t="shared" si="107"/>
        <v>0</v>
      </c>
      <c r="CH145" s="526">
        <f t="shared" si="107"/>
        <v>0</v>
      </c>
      <c r="CI145" s="526">
        <f t="shared" si="107"/>
        <v>0</v>
      </c>
      <c r="CJ145" s="526">
        <f t="shared" si="107"/>
        <v>0</v>
      </c>
      <c r="CK145" s="526">
        <f t="shared" si="107"/>
        <v>0</v>
      </c>
      <c r="CL145" s="526">
        <f t="shared" si="107"/>
        <v>0</v>
      </c>
      <c r="CM145" s="526">
        <f t="shared" si="107"/>
        <v>0</v>
      </c>
      <c r="CN145" s="526">
        <f t="shared" si="107"/>
        <v>0</v>
      </c>
      <c r="CO145" s="526">
        <f t="shared" si="107"/>
        <v>0</v>
      </c>
      <c r="CP145" s="526">
        <f t="shared" si="107"/>
        <v>0</v>
      </c>
      <c r="CQ145" s="526">
        <f t="shared" si="107"/>
        <v>0</v>
      </c>
      <c r="CR145" s="526">
        <f t="shared" si="107"/>
        <v>0</v>
      </c>
      <c r="CS145" s="526">
        <f t="shared" si="107"/>
        <v>0</v>
      </c>
      <c r="CT145" s="526">
        <f t="shared" si="107"/>
        <v>0</v>
      </c>
      <c r="CU145" s="526">
        <f t="shared" si="107"/>
        <v>0</v>
      </c>
      <c r="CV145" s="526">
        <f t="shared" ref="CV145:DG145" si="108">CV$118*CV30</f>
        <v>0</v>
      </c>
      <c r="CW145" s="526">
        <f t="shared" si="108"/>
        <v>0</v>
      </c>
      <c r="CX145" s="526">
        <f t="shared" si="108"/>
        <v>0</v>
      </c>
      <c r="CY145" s="526">
        <f t="shared" si="108"/>
        <v>0</v>
      </c>
      <c r="CZ145" s="526">
        <f t="shared" si="108"/>
        <v>0</v>
      </c>
      <c r="DA145" s="526">
        <f t="shared" si="108"/>
        <v>0</v>
      </c>
      <c r="DB145" s="526">
        <f t="shared" si="108"/>
        <v>0</v>
      </c>
      <c r="DC145" s="526">
        <f t="shared" si="108"/>
        <v>0</v>
      </c>
      <c r="DD145" s="526">
        <f t="shared" si="108"/>
        <v>0</v>
      </c>
      <c r="DE145" s="526">
        <f t="shared" si="108"/>
        <v>0</v>
      </c>
      <c r="DF145" s="526">
        <f t="shared" si="108"/>
        <v>0</v>
      </c>
      <c r="DG145" s="526">
        <f t="shared" si="108"/>
        <v>0</v>
      </c>
      <c r="DH145" s="583">
        <f t="shared" si="4"/>
        <v>0</v>
      </c>
      <c r="DI145" s="240"/>
      <c r="DJ145" s="21"/>
    </row>
    <row r="146" spans="2:114" x14ac:dyDescent="0.15">
      <c r="B146" s="10" t="s">
        <v>169</v>
      </c>
      <c r="C146" s="4" t="s">
        <v>912</v>
      </c>
      <c r="D146" s="526">
        <f t="shared" ref="D146:AI146" si="109">D$118*D31</f>
        <v>0</v>
      </c>
      <c r="E146" s="526">
        <f t="shared" si="109"/>
        <v>0</v>
      </c>
      <c r="F146" s="526">
        <f t="shared" si="109"/>
        <v>0</v>
      </c>
      <c r="G146" s="526">
        <f t="shared" si="109"/>
        <v>0</v>
      </c>
      <c r="H146" s="526">
        <f t="shared" si="109"/>
        <v>0</v>
      </c>
      <c r="I146" s="526">
        <f t="shared" si="109"/>
        <v>0</v>
      </c>
      <c r="J146" s="526">
        <f t="shared" si="109"/>
        <v>0</v>
      </c>
      <c r="K146" s="526">
        <f t="shared" si="109"/>
        <v>0</v>
      </c>
      <c r="L146" s="526">
        <f t="shared" si="109"/>
        <v>0</v>
      </c>
      <c r="M146" s="526">
        <f t="shared" si="109"/>
        <v>0</v>
      </c>
      <c r="N146" s="526">
        <f t="shared" si="109"/>
        <v>0</v>
      </c>
      <c r="O146" s="526">
        <f t="shared" si="109"/>
        <v>0</v>
      </c>
      <c r="P146" s="526">
        <f t="shared" si="109"/>
        <v>0</v>
      </c>
      <c r="Q146" s="526">
        <f t="shared" si="109"/>
        <v>0</v>
      </c>
      <c r="R146" s="526">
        <f t="shared" si="109"/>
        <v>0</v>
      </c>
      <c r="S146" s="526">
        <f t="shared" si="109"/>
        <v>0</v>
      </c>
      <c r="T146" s="526">
        <f t="shared" si="109"/>
        <v>0</v>
      </c>
      <c r="U146" s="526">
        <f t="shared" si="109"/>
        <v>0</v>
      </c>
      <c r="V146" s="526">
        <f t="shared" si="109"/>
        <v>0</v>
      </c>
      <c r="W146" s="526">
        <f t="shared" si="109"/>
        <v>0</v>
      </c>
      <c r="X146" s="526">
        <f t="shared" si="109"/>
        <v>0</v>
      </c>
      <c r="Y146" s="526">
        <f t="shared" si="109"/>
        <v>0</v>
      </c>
      <c r="Z146" s="526">
        <f t="shared" si="109"/>
        <v>0</v>
      </c>
      <c r="AA146" s="526">
        <f t="shared" si="109"/>
        <v>0</v>
      </c>
      <c r="AB146" s="526">
        <f t="shared" si="109"/>
        <v>0</v>
      </c>
      <c r="AC146" s="526">
        <f t="shared" si="109"/>
        <v>0</v>
      </c>
      <c r="AD146" s="526">
        <f t="shared" si="109"/>
        <v>0</v>
      </c>
      <c r="AE146" s="526">
        <f t="shared" si="109"/>
        <v>0</v>
      </c>
      <c r="AF146" s="526">
        <f t="shared" si="109"/>
        <v>0</v>
      </c>
      <c r="AG146" s="526">
        <f t="shared" si="109"/>
        <v>0</v>
      </c>
      <c r="AH146" s="526">
        <f t="shared" si="109"/>
        <v>0</v>
      </c>
      <c r="AI146" s="526">
        <f t="shared" si="109"/>
        <v>0</v>
      </c>
      <c r="AJ146" s="526">
        <f t="shared" ref="AJ146:BO146" si="110">AJ$118*AJ31</f>
        <v>0</v>
      </c>
      <c r="AK146" s="526">
        <f t="shared" si="110"/>
        <v>0</v>
      </c>
      <c r="AL146" s="526">
        <f t="shared" si="110"/>
        <v>0</v>
      </c>
      <c r="AM146" s="526">
        <f t="shared" si="110"/>
        <v>0</v>
      </c>
      <c r="AN146" s="526">
        <f t="shared" si="110"/>
        <v>0</v>
      </c>
      <c r="AO146" s="526">
        <f t="shared" si="110"/>
        <v>0</v>
      </c>
      <c r="AP146" s="526">
        <f t="shared" si="110"/>
        <v>0</v>
      </c>
      <c r="AQ146" s="526">
        <f t="shared" si="110"/>
        <v>0</v>
      </c>
      <c r="AR146" s="526">
        <f t="shared" si="110"/>
        <v>0</v>
      </c>
      <c r="AS146" s="526">
        <f t="shared" si="110"/>
        <v>0</v>
      </c>
      <c r="AT146" s="526">
        <f t="shared" si="110"/>
        <v>0</v>
      </c>
      <c r="AU146" s="526">
        <f t="shared" si="110"/>
        <v>0</v>
      </c>
      <c r="AV146" s="526">
        <f t="shared" si="110"/>
        <v>0</v>
      </c>
      <c r="AW146" s="526">
        <f t="shared" si="110"/>
        <v>0</v>
      </c>
      <c r="AX146" s="526">
        <f t="shared" si="110"/>
        <v>0</v>
      </c>
      <c r="AY146" s="526">
        <f t="shared" si="110"/>
        <v>0</v>
      </c>
      <c r="AZ146" s="526">
        <f t="shared" si="110"/>
        <v>0</v>
      </c>
      <c r="BA146" s="526">
        <f t="shared" si="110"/>
        <v>0</v>
      </c>
      <c r="BB146" s="526">
        <f t="shared" si="110"/>
        <v>0</v>
      </c>
      <c r="BC146" s="526">
        <f t="shared" si="110"/>
        <v>0</v>
      </c>
      <c r="BD146" s="526">
        <f t="shared" si="110"/>
        <v>0</v>
      </c>
      <c r="BE146" s="526">
        <f t="shared" si="110"/>
        <v>0</v>
      </c>
      <c r="BF146" s="526">
        <f t="shared" si="110"/>
        <v>0</v>
      </c>
      <c r="BG146" s="526">
        <f t="shared" si="110"/>
        <v>0</v>
      </c>
      <c r="BH146" s="526">
        <f t="shared" si="110"/>
        <v>0</v>
      </c>
      <c r="BI146" s="526">
        <f t="shared" si="110"/>
        <v>0</v>
      </c>
      <c r="BJ146" s="526">
        <f t="shared" si="110"/>
        <v>0</v>
      </c>
      <c r="BK146" s="526">
        <f t="shared" si="110"/>
        <v>0</v>
      </c>
      <c r="BL146" s="526">
        <f t="shared" si="110"/>
        <v>0</v>
      </c>
      <c r="BM146" s="526">
        <f t="shared" si="110"/>
        <v>0</v>
      </c>
      <c r="BN146" s="526">
        <f t="shared" si="110"/>
        <v>0</v>
      </c>
      <c r="BO146" s="526">
        <f t="shared" si="110"/>
        <v>0</v>
      </c>
      <c r="BP146" s="526">
        <f t="shared" ref="BP146:CU146" si="111">BP$118*BP31</f>
        <v>0</v>
      </c>
      <c r="BQ146" s="526">
        <f t="shared" si="111"/>
        <v>0</v>
      </c>
      <c r="BR146" s="526">
        <f t="shared" si="111"/>
        <v>0</v>
      </c>
      <c r="BS146" s="526">
        <f t="shared" si="111"/>
        <v>0</v>
      </c>
      <c r="BT146" s="526">
        <f t="shared" si="111"/>
        <v>0</v>
      </c>
      <c r="BU146" s="526">
        <f t="shared" si="111"/>
        <v>0</v>
      </c>
      <c r="BV146" s="526">
        <f t="shared" si="111"/>
        <v>0</v>
      </c>
      <c r="BW146" s="526">
        <f t="shared" si="111"/>
        <v>0</v>
      </c>
      <c r="BX146" s="526">
        <f t="shared" si="111"/>
        <v>0</v>
      </c>
      <c r="BY146" s="526">
        <f t="shared" si="111"/>
        <v>0</v>
      </c>
      <c r="BZ146" s="526">
        <f t="shared" si="111"/>
        <v>0</v>
      </c>
      <c r="CA146" s="526">
        <f t="shared" si="111"/>
        <v>0</v>
      </c>
      <c r="CB146" s="526">
        <f t="shared" si="111"/>
        <v>0</v>
      </c>
      <c r="CC146" s="526">
        <f t="shared" si="111"/>
        <v>0</v>
      </c>
      <c r="CD146" s="526">
        <f t="shared" si="111"/>
        <v>0</v>
      </c>
      <c r="CE146" s="526">
        <f t="shared" si="111"/>
        <v>0</v>
      </c>
      <c r="CF146" s="526">
        <f t="shared" si="111"/>
        <v>0</v>
      </c>
      <c r="CG146" s="526">
        <f t="shared" si="111"/>
        <v>0</v>
      </c>
      <c r="CH146" s="526">
        <f t="shared" si="111"/>
        <v>0</v>
      </c>
      <c r="CI146" s="526">
        <f t="shared" si="111"/>
        <v>0</v>
      </c>
      <c r="CJ146" s="526">
        <f t="shared" si="111"/>
        <v>0</v>
      </c>
      <c r="CK146" s="526">
        <f t="shared" si="111"/>
        <v>0</v>
      </c>
      <c r="CL146" s="526">
        <f t="shared" si="111"/>
        <v>0</v>
      </c>
      <c r="CM146" s="526">
        <f t="shared" si="111"/>
        <v>0</v>
      </c>
      <c r="CN146" s="526">
        <f t="shared" si="111"/>
        <v>0</v>
      </c>
      <c r="CO146" s="526">
        <f t="shared" si="111"/>
        <v>0</v>
      </c>
      <c r="CP146" s="526">
        <f t="shared" si="111"/>
        <v>0</v>
      </c>
      <c r="CQ146" s="526">
        <f t="shared" si="111"/>
        <v>0</v>
      </c>
      <c r="CR146" s="526">
        <f t="shared" si="111"/>
        <v>0</v>
      </c>
      <c r="CS146" s="526">
        <f t="shared" si="111"/>
        <v>0</v>
      </c>
      <c r="CT146" s="526">
        <f t="shared" si="111"/>
        <v>0</v>
      </c>
      <c r="CU146" s="526">
        <f t="shared" si="111"/>
        <v>0</v>
      </c>
      <c r="CV146" s="526">
        <f t="shared" ref="CV146:DG146" si="112">CV$118*CV31</f>
        <v>0</v>
      </c>
      <c r="CW146" s="526">
        <f t="shared" si="112"/>
        <v>0</v>
      </c>
      <c r="CX146" s="526">
        <f t="shared" si="112"/>
        <v>0</v>
      </c>
      <c r="CY146" s="526">
        <f t="shared" si="112"/>
        <v>0</v>
      </c>
      <c r="CZ146" s="526">
        <f t="shared" si="112"/>
        <v>0</v>
      </c>
      <c r="DA146" s="526">
        <f t="shared" si="112"/>
        <v>0</v>
      </c>
      <c r="DB146" s="526">
        <f t="shared" si="112"/>
        <v>0</v>
      </c>
      <c r="DC146" s="526">
        <f t="shared" si="112"/>
        <v>0</v>
      </c>
      <c r="DD146" s="526">
        <f t="shared" si="112"/>
        <v>0</v>
      </c>
      <c r="DE146" s="526">
        <f t="shared" si="112"/>
        <v>0</v>
      </c>
      <c r="DF146" s="526">
        <f t="shared" si="112"/>
        <v>0</v>
      </c>
      <c r="DG146" s="526">
        <f t="shared" si="112"/>
        <v>0</v>
      </c>
      <c r="DH146" s="583">
        <f t="shared" si="4"/>
        <v>0</v>
      </c>
      <c r="DI146" s="240"/>
      <c r="DJ146" s="21"/>
    </row>
    <row r="147" spans="2:114" x14ac:dyDescent="0.15">
      <c r="B147" s="10" t="s">
        <v>170</v>
      </c>
      <c r="C147" s="4" t="s">
        <v>913</v>
      </c>
      <c r="D147" s="526">
        <f t="shared" ref="D147:AI147" si="113">D$118*D32</f>
        <v>0</v>
      </c>
      <c r="E147" s="526">
        <f t="shared" si="113"/>
        <v>0</v>
      </c>
      <c r="F147" s="526">
        <f t="shared" si="113"/>
        <v>0</v>
      </c>
      <c r="G147" s="526">
        <f t="shared" si="113"/>
        <v>0</v>
      </c>
      <c r="H147" s="526">
        <f t="shared" si="113"/>
        <v>0</v>
      </c>
      <c r="I147" s="526">
        <f t="shared" si="113"/>
        <v>0</v>
      </c>
      <c r="J147" s="526">
        <f t="shared" si="113"/>
        <v>0</v>
      </c>
      <c r="K147" s="526">
        <f t="shared" si="113"/>
        <v>0</v>
      </c>
      <c r="L147" s="526">
        <f t="shared" si="113"/>
        <v>0</v>
      </c>
      <c r="M147" s="526">
        <f t="shared" si="113"/>
        <v>0</v>
      </c>
      <c r="N147" s="526">
        <f t="shared" si="113"/>
        <v>0</v>
      </c>
      <c r="O147" s="526">
        <f t="shared" si="113"/>
        <v>0</v>
      </c>
      <c r="P147" s="526">
        <f t="shared" si="113"/>
        <v>0</v>
      </c>
      <c r="Q147" s="526">
        <f t="shared" si="113"/>
        <v>0</v>
      </c>
      <c r="R147" s="526">
        <f t="shared" si="113"/>
        <v>0</v>
      </c>
      <c r="S147" s="526">
        <f t="shared" si="113"/>
        <v>0</v>
      </c>
      <c r="T147" s="526">
        <f t="shared" si="113"/>
        <v>0</v>
      </c>
      <c r="U147" s="526">
        <f t="shared" si="113"/>
        <v>0</v>
      </c>
      <c r="V147" s="526">
        <f t="shared" si="113"/>
        <v>0</v>
      </c>
      <c r="W147" s="526">
        <f t="shared" si="113"/>
        <v>0</v>
      </c>
      <c r="X147" s="526">
        <f t="shared" si="113"/>
        <v>0</v>
      </c>
      <c r="Y147" s="526">
        <f t="shared" si="113"/>
        <v>0</v>
      </c>
      <c r="Z147" s="526">
        <f t="shared" si="113"/>
        <v>0</v>
      </c>
      <c r="AA147" s="526">
        <f t="shared" si="113"/>
        <v>0</v>
      </c>
      <c r="AB147" s="526">
        <f t="shared" si="113"/>
        <v>0</v>
      </c>
      <c r="AC147" s="526">
        <f t="shared" si="113"/>
        <v>0</v>
      </c>
      <c r="AD147" s="526">
        <f t="shared" si="113"/>
        <v>0</v>
      </c>
      <c r="AE147" s="526">
        <f t="shared" si="113"/>
        <v>0</v>
      </c>
      <c r="AF147" s="526">
        <f t="shared" si="113"/>
        <v>0</v>
      </c>
      <c r="AG147" s="526">
        <f t="shared" si="113"/>
        <v>0</v>
      </c>
      <c r="AH147" s="526">
        <f t="shared" si="113"/>
        <v>0</v>
      </c>
      <c r="AI147" s="526">
        <f t="shared" si="113"/>
        <v>0</v>
      </c>
      <c r="AJ147" s="526">
        <f t="shared" ref="AJ147:BO147" si="114">AJ$118*AJ32</f>
        <v>0</v>
      </c>
      <c r="AK147" s="526">
        <f t="shared" si="114"/>
        <v>0</v>
      </c>
      <c r="AL147" s="526">
        <f t="shared" si="114"/>
        <v>0</v>
      </c>
      <c r="AM147" s="526">
        <f t="shared" si="114"/>
        <v>0</v>
      </c>
      <c r="AN147" s="526">
        <f t="shared" si="114"/>
        <v>0</v>
      </c>
      <c r="AO147" s="526">
        <f t="shared" si="114"/>
        <v>0</v>
      </c>
      <c r="AP147" s="526">
        <f t="shared" si="114"/>
        <v>0</v>
      </c>
      <c r="AQ147" s="526">
        <f t="shared" si="114"/>
        <v>0</v>
      </c>
      <c r="AR147" s="526">
        <f t="shared" si="114"/>
        <v>0</v>
      </c>
      <c r="AS147" s="526">
        <f t="shared" si="114"/>
        <v>0</v>
      </c>
      <c r="AT147" s="526">
        <f t="shared" si="114"/>
        <v>0</v>
      </c>
      <c r="AU147" s="526">
        <f t="shared" si="114"/>
        <v>0</v>
      </c>
      <c r="AV147" s="526">
        <f t="shared" si="114"/>
        <v>0</v>
      </c>
      <c r="AW147" s="526">
        <f t="shared" si="114"/>
        <v>0</v>
      </c>
      <c r="AX147" s="526">
        <f t="shared" si="114"/>
        <v>0</v>
      </c>
      <c r="AY147" s="526">
        <f t="shared" si="114"/>
        <v>0</v>
      </c>
      <c r="AZ147" s="526">
        <f t="shared" si="114"/>
        <v>0</v>
      </c>
      <c r="BA147" s="526">
        <f t="shared" si="114"/>
        <v>0</v>
      </c>
      <c r="BB147" s="526">
        <f t="shared" si="114"/>
        <v>0</v>
      </c>
      <c r="BC147" s="526">
        <f t="shared" si="114"/>
        <v>0</v>
      </c>
      <c r="BD147" s="526">
        <f t="shared" si="114"/>
        <v>0</v>
      </c>
      <c r="BE147" s="526">
        <f t="shared" si="114"/>
        <v>0</v>
      </c>
      <c r="BF147" s="526">
        <f t="shared" si="114"/>
        <v>0</v>
      </c>
      <c r="BG147" s="526">
        <f t="shared" si="114"/>
        <v>0</v>
      </c>
      <c r="BH147" s="526">
        <f t="shared" si="114"/>
        <v>0</v>
      </c>
      <c r="BI147" s="526">
        <f t="shared" si="114"/>
        <v>0</v>
      </c>
      <c r="BJ147" s="526">
        <f t="shared" si="114"/>
        <v>0</v>
      </c>
      <c r="BK147" s="526">
        <f t="shared" si="114"/>
        <v>0</v>
      </c>
      <c r="BL147" s="526">
        <f t="shared" si="114"/>
        <v>0</v>
      </c>
      <c r="BM147" s="526">
        <f t="shared" si="114"/>
        <v>0</v>
      </c>
      <c r="BN147" s="526">
        <f t="shared" si="114"/>
        <v>0</v>
      </c>
      <c r="BO147" s="526">
        <f t="shared" si="114"/>
        <v>0</v>
      </c>
      <c r="BP147" s="526">
        <f t="shared" ref="BP147:CU147" si="115">BP$118*BP32</f>
        <v>0</v>
      </c>
      <c r="BQ147" s="526">
        <f t="shared" si="115"/>
        <v>0</v>
      </c>
      <c r="BR147" s="526">
        <f t="shared" si="115"/>
        <v>0</v>
      </c>
      <c r="BS147" s="526">
        <f t="shared" si="115"/>
        <v>0</v>
      </c>
      <c r="BT147" s="526">
        <f t="shared" si="115"/>
        <v>0</v>
      </c>
      <c r="BU147" s="526">
        <f t="shared" si="115"/>
        <v>0</v>
      </c>
      <c r="BV147" s="526">
        <f t="shared" si="115"/>
        <v>0</v>
      </c>
      <c r="BW147" s="526">
        <f t="shared" si="115"/>
        <v>0</v>
      </c>
      <c r="BX147" s="526">
        <f t="shared" si="115"/>
        <v>0</v>
      </c>
      <c r="BY147" s="526">
        <f t="shared" si="115"/>
        <v>0</v>
      </c>
      <c r="BZ147" s="526">
        <f t="shared" si="115"/>
        <v>0</v>
      </c>
      <c r="CA147" s="526">
        <f t="shared" si="115"/>
        <v>0</v>
      </c>
      <c r="CB147" s="526">
        <f t="shared" si="115"/>
        <v>0</v>
      </c>
      <c r="CC147" s="526">
        <f t="shared" si="115"/>
        <v>0</v>
      </c>
      <c r="CD147" s="526">
        <f t="shared" si="115"/>
        <v>0</v>
      </c>
      <c r="CE147" s="526">
        <f t="shared" si="115"/>
        <v>0</v>
      </c>
      <c r="CF147" s="526">
        <f t="shared" si="115"/>
        <v>0</v>
      </c>
      <c r="CG147" s="526">
        <f t="shared" si="115"/>
        <v>0</v>
      </c>
      <c r="CH147" s="526">
        <f t="shared" si="115"/>
        <v>0</v>
      </c>
      <c r="CI147" s="526">
        <f t="shared" si="115"/>
        <v>0</v>
      </c>
      <c r="CJ147" s="526">
        <f t="shared" si="115"/>
        <v>0</v>
      </c>
      <c r="CK147" s="526">
        <f t="shared" si="115"/>
        <v>0</v>
      </c>
      <c r="CL147" s="526">
        <f t="shared" si="115"/>
        <v>0</v>
      </c>
      <c r="CM147" s="526">
        <f t="shared" si="115"/>
        <v>0</v>
      </c>
      <c r="CN147" s="526">
        <f t="shared" si="115"/>
        <v>0</v>
      </c>
      <c r="CO147" s="526">
        <f t="shared" si="115"/>
        <v>0</v>
      </c>
      <c r="CP147" s="526">
        <f t="shared" si="115"/>
        <v>0</v>
      </c>
      <c r="CQ147" s="526">
        <f t="shared" si="115"/>
        <v>0</v>
      </c>
      <c r="CR147" s="526">
        <f t="shared" si="115"/>
        <v>0</v>
      </c>
      <c r="CS147" s="526">
        <f t="shared" si="115"/>
        <v>0</v>
      </c>
      <c r="CT147" s="526">
        <f t="shared" si="115"/>
        <v>0</v>
      </c>
      <c r="CU147" s="526">
        <f t="shared" si="115"/>
        <v>0</v>
      </c>
      <c r="CV147" s="526">
        <f t="shared" ref="CV147:DG147" si="116">CV$118*CV32</f>
        <v>0</v>
      </c>
      <c r="CW147" s="526">
        <f t="shared" si="116"/>
        <v>0</v>
      </c>
      <c r="CX147" s="526">
        <f t="shared" si="116"/>
        <v>0</v>
      </c>
      <c r="CY147" s="526">
        <f t="shared" si="116"/>
        <v>0</v>
      </c>
      <c r="CZ147" s="526">
        <f t="shared" si="116"/>
        <v>0</v>
      </c>
      <c r="DA147" s="526">
        <f t="shared" si="116"/>
        <v>0</v>
      </c>
      <c r="DB147" s="526">
        <f t="shared" si="116"/>
        <v>0</v>
      </c>
      <c r="DC147" s="526">
        <f t="shared" si="116"/>
        <v>0</v>
      </c>
      <c r="DD147" s="526">
        <f t="shared" si="116"/>
        <v>0</v>
      </c>
      <c r="DE147" s="526">
        <f t="shared" si="116"/>
        <v>0</v>
      </c>
      <c r="DF147" s="526">
        <f t="shared" si="116"/>
        <v>0</v>
      </c>
      <c r="DG147" s="526">
        <f t="shared" si="116"/>
        <v>0</v>
      </c>
      <c r="DH147" s="583">
        <f t="shared" si="4"/>
        <v>0</v>
      </c>
      <c r="DI147" s="240"/>
      <c r="DJ147" s="21"/>
    </row>
    <row r="148" spans="2:114" x14ac:dyDescent="0.15">
      <c r="B148" s="10" t="s">
        <v>171</v>
      </c>
      <c r="C148" s="4" t="s">
        <v>914</v>
      </c>
      <c r="D148" s="526">
        <f t="shared" ref="D148:AI148" si="117">D$118*D33</f>
        <v>0</v>
      </c>
      <c r="E148" s="526">
        <f t="shared" si="117"/>
        <v>0</v>
      </c>
      <c r="F148" s="526">
        <f t="shared" si="117"/>
        <v>0</v>
      </c>
      <c r="G148" s="526">
        <f t="shared" si="117"/>
        <v>0</v>
      </c>
      <c r="H148" s="526">
        <f t="shared" si="117"/>
        <v>0</v>
      </c>
      <c r="I148" s="526">
        <f t="shared" si="117"/>
        <v>0</v>
      </c>
      <c r="J148" s="526">
        <f t="shared" si="117"/>
        <v>0</v>
      </c>
      <c r="K148" s="526">
        <f t="shared" si="117"/>
        <v>0</v>
      </c>
      <c r="L148" s="526">
        <f t="shared" si="117"/>
        <v>0</v>
      </c>
      <c r="M148" s="526">
        <f t="shared" si="117"/>
        <v>0</v>
      </c>
      <c r="N148" s="526">
        <f t="shared" si="117"/>
        <v>0</v>
      </c>
      <c r="O148" s="526">
        <f t="shared" si="117"/>
        <v>0</v>
      </c>
      <c r="P148" s="526">
        <f t="shared" si="117"/>
        <v>0</v>
      </c>
      <c r="Q148" s="526">
        <f t="shared" si="117"/>
        <v>0</v>
      </c>
      <c r="R148" s="526">
        <f t="shared" si="117"/>
        <v>0</v>
      </c>
      <c r="S148" s="526">
        <f t="shared" si="117"/>
        <v>0</v>
      </c>
      <c r="T148" s="526">
        <f t="shared" si="117"/>
        <v>0</v>
      </c>
      <c r="U148" s="526">
        <f t="shared" si="117"/>
        <v>0</v>
      </c>
      <c r="V148" s="526">
        <f t="shared" si="117"/>
        <v>0</v>
      </c>
      <c r="W148" s="526">
        <f t="shared" si="117"/>
        <v>0</v>
      </c>
      <c r="X148" s="526">
        <f t="shared" si="117"/>
        <v>0</v>
      </c>
      <c r="Y148" s="526">
        <f t="shared" si="117"/>
        <v>0</v>
      </c>
      <c r="Z148" s="526">
        <f t="shared" si="117"/>
        <v>0</v>
      </c>
      <c r="AA148" s="526">
        <f t="shared" si="117"/>
        <v>0</v>
      </c>
      <c r="AB148" s="526">
        <f t="shared" si="117"/>
        <v>0</v>
      </c>
      <c r="AC148" s="526">
        <f t="shared" si="117"/>
        <v>0</v>
      </c>
      <c r="AD148" s="526">
        <f t="shared" si="117"/>
        <v>0</v>
      </c>
      <c r="AE148" s="526">
        <f t="shared" si="117"/>
        <v>0</v>
      </c>
      <c r="AF148" s="526">
        <f t="shared" si="117"/>
        <v>0</v>
      </c>
      <c r="AG148" s="526">
        <f t="shared" si="117"/>
        <v>0</v>
      </c>
      <c r="AH148" s="526">
        <f t="shared" si="117"/>
        <v>0</v>
      </c>
      <c r="AI148" s="526">
        <f t="shared" si="117"/>
        <v>0</v>
      </c>
      <c r="AJ148" s="526">
        <f t="shared" ref="AJ148:BO148" si="118">AJ$118*AJ33</f>
        <v>0</v>
      </c>
      <c r="AK148" s="526">
        <f t="shared" si="118"/>
        <v>0</v>
      </c>
      <c r="AL148" s="526">
        <f t="shared" si="118"/>
        <v>0</v>
      </c>
      <c r="AM148" s="526">
        <f t="shared" si="118"/>
        <v>0</v>
      </c>
      <c r="AN148" s="526">
        <f t="shared" si="118"/>
        <v>0</v>
      </c>
      <c r="AO148" s="526">
        <f t="shared" si="118"/>
        <v>0</v>
      </c>
      <c r="AP148" s="526">
        <f t="shared" si="118"/>
        <v>0</v>
      </c>
      <c r="AQ148" s="526">
        <f t="shared" si="118"/>
        <v>0</v>
      </c>
      <c r="AR148" s="526">
        <f t="shared" si="118"/>
        <v>0</v>
      </c>
      <c r="AS148" s="526">
        <f t="shared" si="118"/>
        <v>0</v>
      </c>
      <c r="AT148" s="526">
        <f t="shared" si="118"/>
        <v>0</v>
      </c>
      <c r="AU148" s="526">
        <f t="shared" si="118"/>
        <v>0</v>
      </c>
      <c r="AV148" s="526">
        <f t="shared" si="118"/>
        <v>0</v>
      </c>
      <c r="AW148" s="526">
        <f t="shared" si="118"/>
        <v>0</v>
      </c>
      <c r="AX148" s="526">
        <f t="shared" si="118"/>
        <v>0</v>
      </c>
      <c r="AY148" s="526">
        <f t="shared" si="118"/>
        <v>0</v>
      </c>
      <c r="AZ148" s="526">
        <f t="shared" si="118"/>
        <v>0</v>
      </c>
      <c r="BA148" s="526">
        <f t="shared" si="118"/>
        <v>0</v>
      </c>
      <c r="BB148" s="526">
        <f t="shared" si="118"/>
        <v>0</v>
      </c>
      <c r="BC148" s="526">
        <f t="shared" si="118"/>
        <v>0</v>
      </c>
      <c r="BD148" s="526">
        <f t="shared" si="118"/>
        <v>0</v>
      </c>
      <c r="BE148" s="526">
        <f t="shared" si="118"/>
        <v>0</v>
      </c>
      <c r="BF148" s="526">
        <f t="shared" si="118"/>
        <v>0</v>
      </c>
      <c r="BG148" s="526">
        <f t="shared" si="118"/>
        <v>0</v>
      </c>
      <c r="BH148" s="526">
        <f t="shared" si="118"/>
        <v>0</v>
      </c>
      <c r="BI148" s="526">
        <f t="shared" si="118"/>
        <v>0</v>
      </c>
      <c r="BJ148" s="526">
        <f t="shared" si="118"/>
        <v>0</v>
      </c>
      <c r="BK148" s="526">
        <f t="shared" si="118"/>
        <v>0</v>
      </c>
      <c r="BL148" s="526">
        <f t="shared" si="118"/>
        <v>0</v>
      </c>
      <c r="BM148" s="526">
        <f t="shared" si="118"/>
        <v>0</v>
      </c>
      <c r="BN148" s="526">
        <f t="shared" si="118"/>
        <v>0</v>
      </c>
      <c r="BO148" s="526">
        <f t="shared" si="118"/>
        <v>0</v>
      </c>
      <c r="BP148" s="526">
        <f t="shared" ref="BP148:CU148" si="119">BP$118*BP33</f>
        <v>0</v>
      </c>
      <c r="BQ148" s="526">
        <f t="shared" si="119"/>
        <v>0</v>
      </c>
      <c r="BR148" s="526">
        <f t="shared" si="119"/>
        <v>0</v>
      </c>
      <c r="BS148" s="526">
        <f t="shared" si="119"/>
        <v>0</v>
      </c>
      <c r="BT148" s="526">
        <f t="shared" si="119"/>
        <v>0</v>
      </c>
      <c r="BU148" s="526">
        <f t="shared" si="119"/>
        <v>0</v>
      </c>
      <c r="BV148" s="526">
        <f t="shared" si="119"/>
        <v>0</v>
      </c>
      <c r="BW148" s="526">
        <f t="shared" si="119"/>
        <v>0</v>
      </c>
      <c r="BX148" s="526">
        <f t="shared" si="119"/>
        <v>0</v>
      </c>
      <c r="BY148" s="526">
        <f t="shared" si="119"/>
        <v>0</v>
      </c>
      <c r="BZ148" s="526">
        <f t="shared" si="119"/>
        <v>0</v>
      </c>
      <c r="CA148" s="526">
        <f t="shared" si="119"/>
        <v>0</v>
      </c>
      <c r="CB148" s="526">
        <f t="shared" si="119"/>
        <v>0</v>
      </c>
      <c r="CC148" s="526">
        <f t="shared" si="119"/>
        <v>0</v>
      </c>
      <c r="CD148" s="526">
        <f t="shared" si="119"/>
        <v>0</v>
      </c>
      <c r="CE148" s="526">
        <f t="shared" si="119"/>
        <v>0</v>
      </c>
      <c r="CF148" s="526">
        <f t="shared" si="119"/>
        <v>0</v>
      </c>
      <c r="CG148" s="526">
        <f t="shared" si="119"/>
        <v>0</v>
      </c>
      <c r="CH148" s="526">
        <f t="shared" si="119"/>
        <v>0</v>
      </c>
      <c r="CI148" s="526">
        <f t="shared" si="119"/>
        <v>0</v>
      </c>
      <c r="CJ148" s="526">
        <f t="shared" si="119"/>
        <v>0</v>
      </c>
      <c r="CK148" s="526">
        <f t="shared" si="119"/>
        <v>0</v>
      </c>
      <c r="CL148" s="526">
        <f t="shared" si="119"/>
        <v>0</v>
      </c>
      <c r="CM148" s="526">
        <f t="shared" si="119"/>
        <v>0</v>
      </c>
      <c r="CN148" s="526">
        <f t="shared" si="119"/>
        <v>0</v>
      </c>
      <c r="CO148" s="526">
        <f t="shared" si="119"/>
        <v>0</v>
      </c>
      <c r="CP148" s="526">
        <f t="shared" si="119"/>
        <v>0</v>
      </c>
      <c r="CQ148" s="526">
        <f t="shared" si="119"/>
        <v>0</v>
      </c>
      <c r="CR148" s="526">
        <f t="shared" si="119"/>
        <v>0</v>
      </c>
      <c r="CS148" s="526">
        <f t="shared" si="119"/>
        <v>0</v>
      </c>
      <c r="CT148" s="526">
        <f t="shared" si="119"/>
        <v>0</v>
      </c>
      <c r="CU148" s="526">
        <f t="shared" si="119"/>
        <v>0</v>
      </c>
      <c r="CV148" s="526">
        <f t="shared" ref="CV148:DG148" si="120">CV$118*CV33</f>
        <v>0</v>
      </c>
      <c r="CW148" s="526">
        <f t="shared" si="120"/>
        <v>0</v>
      </c>
      <c r="CX148" s="526">
        <f t="shared" si="120"/>
        <v>0</v>
      </c>
      <c r="CY148" s="526">
        <f t="shared" si="120"/>
        <v>0</v>
      </c>
      <c r="CZ148" s="526">
        <f t="shared" si="120"/>
        <v>0</v>
      </c>
      <c r="DA148" s="526">
        <f t="shared" si="120"/>
        <v>0</v>
      </c>
      <c r="DB148" s="526">
        <f t="shared" si="120"/>
        <v>0</v>
      </c>
      <c r="DC148" s="526">
        <f t="shared" si="120"/>
        <v>0</v>
      </c>
      <c r="DD148" s="526">
        <f t="shared" si="120"/>
        <v>0</v>
      </c>
      <c r="DE148" s="526">
        <f t="shared" si="120"/>
        <v>0</v>
      </c>
      <c r="DF148" s="526">
        <f t="shared" si="120"/>
        <v>0</v>
      </c>
      <c r="DG148" s="526">
        <f t="shared" si="120"/>
        <v>0</v>
      </c>
      <c r="DH148" s="583">
        <f t="shared" si="4"/>
        <v>0</v>
      </c>
      <c r="DI148" s="240"/>
      <c r="DJ148" s="21"/>
    </row>
    <row r="149" spans="2:114" x14ac:dyDescent="0.15">
      <c r="B149" s="10" t="s">
        <v>172</v>
      </c>
      <c r="C149" s="4" t="s">
        <v>915</v>
      </c>
      <c r="D149" s="526">
        <f t="shared" ref="D149:AI149" si="121">D$118*D34</f>
        <v>0</v>
      </c>
      <c r="E149" s="526">
        <f t="shared" si="121"/>
        <v>0</v>
      </c>
      <c r="F149" s="526">
        <f t="shared" si="121"/>
        <v>0</v>
      </c>
      <c r="G149" s="526">
        <f t="shared" si="121"/>
        <v>0</v>
      </c>
      <c r="H149" s="526">
        <f t="shared" si="121"/>
        <v>0</v>
      </c>
      <c r="I149" s="526">
        <f t="shared" si="121"/>
        <v>0</v>
      </c>
      <c r="J149" s="526">
        <f t="shared" si="121"/>
        <v>0</v>
      </c>
      <c r="K149" s="526">
        <f t="shared" si="121"/>
        <v>0</v>
      </c>
      <c r="L149" s="526">
        <f t="shared" si="121"/>
        <v>0</v>
      </c>
      <c r="M149" s="526">
        <f t="shared" si="121"/>
        <v>0</v>
      </c>
      <c r="N149" s="526">
        <f t="shared" si="121"/>
        <v>0</v>
      </c>
      <c r="O149" s="526">
        <f t="shared" si="121"/>
        <v>0</v>
      </c>
      <c r="P149" s="526">
        <f t="shared" si="121"/>
        <v>0</v>
      </c>
      <c r="Q149" s="526">
        <f t="shared" si="121"/>
        <v>0</v>
      </c>
      <c r="R149" s="526">
        <f t="shared" si="121"/>
        <v>0</v>
      </c>
      <c r="S149" s="526">
        <f t="shared" si="121"/>
        <v>0</v>
      </c>
      <c r="T149" s="526">
        <f t="shared" si="121"/>
        <v>0</v>
      </c>
      <c r="U149" s="526">
        <f t="shared" si="121"/>
        <v>0</v>
      </c>
      <c r="V149" s="526">
        <f t="shared" si="121"/>
        <v>0</v>
      </c>
      <c r="W149" s="526">
        <f t="shared" si="121"/>
        <v>0</v>
      </c>
      <c r="X149" s="526">
        <f t="shared" si="121"/>
        <v>0</v>
      </c>
      <c r="Y149" s="526">
        <f t="shared" si="121"/>
        <v>0</v>
      </c>
      <c r="Z149" s="526">
        <f t="shared" si="121"/>
        <v>0</v>
      </c>
      <c r="AA149" s="526">
        <f t="shared" si="121"/>
        <v>0</v>
      </c>
      <c r="AB149" s="526">
        <f t="shared" si="121"/>
        <v>0</v>
      </c>
      <c r="AC149" s="526">
        <f t="shared" si="121"/>
        <v>0</v>
      </c>
      <c r="AD149" s="526">
        <f t="shared" si="121"/>
        <v>0</v>
      </c>
      <c r="AE149" s="526">
        <f t="shared" si="121"/>
        <v>0</v>
      </c>
      <c r="AF149" s="526">
        <f t="shared" si="121"/>
        <v>0</v>
      </c>
      <c r="AG149" s="526">
        <f t="shared" si="121"/>
        <v>0</v>
      </c>
      <c r="AH149" s="526">
        <f t="shared" si="121"/>
        <v>0</v>
      </c>
      <c r="AI149" s="526">
        <f t="shared" si="121"/>
        <v>0</v>
      </c>
      <c r="AJ149" s="526">
        <f t="shared" ref="AJ149:BO149" si="122">AJ$118*AJ34</f>
        <v>0</v>
      </c>
      <c r="AK149" s="526">
        <f t="shared" si="122"/>
        <v>0</v>
      </c>
      <c r="AL149" s="526">
        <f t="shared" si="122"/>
        <v>0</v>
      </c>
      <c r="AM149" s="526">
        <f t="shared" si="122"/>
        <v>0</v>
      </c>
      <c r="AN149" s="526">
        <f t="shared" si="122"/>
        <v>0</v>
      </c>
      <c r="AO149" s="526">
        <f t="shared" si="122"/>
        <v>0</v>
      </c>
      <c r="AP149" s="526">
        <f t="shared" si="122"/>
        <v>0</v>
      </c>
      <c r="AQ149" s="526">
        <f t="shared" si="122"/>
        <v>0</v>
      </c>
      <c r="AR149" s="526">
        <f t="shared" si="122"/>
        <v>0</v>
      </c>
      <c r="AS149" s="526">
        <f t="shared" si="122"/>
        <v>0</v>
      </c>
      <c r="AT149" s="526">
        <f t="shared" si="122"/>
        <v>0</v>
      </c>
      <c r="AU149" s="526">
        <f t="shared" si="122"/>
        <v>0</v>
      </c>
      <c r="AV149" s="526">
        <f t="shared" si="122"/>
        <v>0</v>
      </c>
      <c r="AW149" s="526">
        <f t="shared" si="122"/>
        <v>0</v>
      </c>
      <c r="AX149" s="526">
        <f t="shared" si="122"/>
        <v>0</v>
      </c>
      <c r="AY149" s="526">
        <f t="shared" si="122"/>
        <v>0</v>
      </c>
      <c r="AZ149" s="526">
        <f t="shared" si="122"/>
        <v>0</v>
      </c>
      <c r="BA149" s="526">
        <f t="shared" si="122"/>
        <v>0</v>
      </c>
      <c r="BB149" s="526">
        <f t="shared" si="122"/>
        <v>0</v>
      </c>
      <c r="BC149" s="526">
        <f t="shared" si="122"/>
        <v>0</v>
      </c>
      <c r="BD149" s="526">
        <f t="shared" si="122"/>
        <v>0</v>
      </c>
      <c r="BE149" s="526">
        <f t="shared" si="122"/>
        <v>0</v>
      </c>
      <c r="BF149" s="526">
        <f t="shared" si="122"/>
        <v>0</v>
      </c>
      <c r="BG149" s="526">
        <f t="shared" si="122"/>
        <v>0</v>
      </c>
      <c r="BH149" s="526">
        <f t="shared" si="122"/>
        <v>0</v>
      </c>
      <c r="BI149" s="526">
        <f t="shared" si="122"/>
        <v>0</v>
      </c>
      <c r="BJ149" s="526">
        <f t="shared" si="122"/>
        <v>0</v>
      </c>
      <c r="BK149" s="526">
        <f t="shared" si="122"/>
        <v>0</v>
      </c>
      <c r="BL149" s="526">
        <f t="shared" si="122"/>
        <v>0</v>
      </c>
      <c r="BM149" s="526">
        <f t="shared" si="122"/>
        <v>0</v>
      </c>
      <c r="BN149" s="526">
        <f t="shared" si="122"/>
        <v>0</v>
      </c>
      <c r="BO149" s="526">
        <f t="shared" si="122"/>
        <v>0</v>
      </c>
      <c r="BP149" s="526">
        <f t="shared" ref="BP149:CU149" si="123">BP$118*BP34</f>
        <v>0</v>
      </c>
      <c r="BQ149" s="526">
        <f t="shared" si="123"/>
        <v>0</v>
      </c>
      <c r="BR149" s="526">
        <f t="shared" si="123"/>
        <v>0</v>
      </c>
      <c r="BS149" s="526">
        <f t="shared" si="123"/>
        <v>0</v>
      </c>
      <c r="BT149" s="526">
        <f t="shared" si="123"/>
        <v>0</v>
      </c>
      <c r="BU149" s="526">
        <f t="shared" si="123"/>
        <v>0</v>
      </c>
      <c r="BV149" s="526">
        <f t="shared" si="123"/>
        <v>0</v>
      </c>
      <c r="BW149" s="526">
        <f t="shared" si="123"/>
        <v>0</v>
      </c>
      <c r="BX149" s="526">
        <f t="shared" si="123"/>
        <v>0</v>
      </c>
      <c r="BY149" s="526">
        <f t="shared" si="123"/>
        <v>0</v>
      </c>
      <c r="BZ149" s="526">
        <f t="shared" si="123"/>
        <v>0</v>
      </c>
      <c r="CA149" s="526">
        <f t="shared" si="123"/>
        <v>0</v>
      </c>
      <c r="CB149" s="526">
        <f t="shared" si="123"/>
        <v>0</v>
      </c>
      <c r="CC149" s="526">
        <f t="shared" si="123"/>
        <v>0</v>
      </c>
      <c r="CD149" s="526">
        <f t="shared" si="123"/>
        <v>0</v>
      </c>
      <c r="CE149" s="526">
        <f t="shared" si="123"/>
        <v>0</v>
      </c>
      <c r="CF149" s="526">
        <f t="shared" si="123"/>
        <v>0</v>
      </c>
      <c r="CG149" s="526">
        <f t="shared" si="123"/>
        <v>0</v>
      </c>
      <c r="CH149" s="526">
        <f t="shared" si="123"/>
        <v>0</v>
      </c>
      <c r="CI149" s="526">
        <f t="shared" si="123"/>
        <v>0</v>
      </c>
      <c r="CJ149" s="526">
        <f t="shared" si="123"/>
        <v>0</v>
      </c>
      <c r="CK149" s="526">
        <f t="shared" si="123"/>
        <v>0</v>
      </c>
      <c r="CL149" s="526">
        <f t="shared" si="123"/>
        <v>0</v>
      </c>
      <c r="CM149" s="526">
        <f t="shared" si="123"/>
        <v>0</v>
      </c>
      <c r="CN149" s="526">
        <f t="shared" si="123"/>
        <v>0</v>
      </c>
      <c r="CO149" s="526">
        <f t="shared" si="123"/>
        <v>0</v>
      </c>
      <c r="CP149" s="526">
        <f t="shared" si="123"/>
        <v>0</v>
      </c>
      <c r="CQ149" s="526">
        <f t="shared" si="123"/>
        <v>0</v>
      </c>
      <c r="CR149" s="526">
        <f t="shared" si="123"/>
        <v>0</v>
      </c>
      <c r="CS149" s="526">
        <f t="shared" si="123"/>
        <v>0</v>
      </c>
      <c r="CT149" s="526">
        <f t="shared" si="123"/>
        <v>0</v>
      </c>
      <c r="CU149" s="526">
        <f t="shared" si="123"/>
        <v>0</v>
      </c>
      <c r="CV149" s="526">
        <f t="shared" ref="CV149:DG149" si="124">CV$118*CV34</f>
        <v>0</v>
      </c>
      <c r="CW149" s="526">
        <f t="shared" si="124"/>
        <v>0</v>
      </c>
      <c r="CX149" s="526">
        <f t="shared" si="124"/>
        <v>0</v>
      </c>
      <c r="CY149" s="526">
        <f t="shared" si="124"/>
        <v>0</v>
      </c>
      <c r="CZ149" s="526">
        <f t="shared" si="124"/>
        <v>0</v>
      </c>
      <c r="DA149" s="526">
        <f t="shared" si="124"/>
        <v>0</v>
      </c>
      <c r="DB149" s="526">
        <f t="shared" si="124"/>
        <v>0</v>
      </c>
      <c r="DC149" s="526">
        <f t="shared" si="124"/>
        <v>0</v>
      </c>
      <c r="DD149" s="526">
        <f t="shared" si="124"/>
        <v>0</v>
      </c>
      <c r="DE149" s="526">
        <f t="shared" si="124"/>
        <v>0</v>
      </c>
      <c r="DF149" s="526">
        <f t="shared" si="124"/>
        <v>0</v>
      </c>
      <c r="DG149" s="526">
        <f t="shared" si="124"/>
        <v>0</v>
      </c>
      <c r="DH149" s="583">
        <f t="shared" si="4"/>
        <v>0</v>
      </c>
      <c r="DI149" s="240"/>
      <c r="DJ149" s="21"/>
    </row>
    <row r="150" spans="2:114" x14ac:dyDescent="0.15">
      <c r="B150" s="10" t="s">
        <v>173</v>
      </c>
      <c r="C150" s="4" t="s">
        <v>916</v>
      </c>
      <c r="D150" s="526">
        <f t="shared" ref="D150:AI150" si="125">D$118*D35</f>
        <v>0</v>
      </c>
      <c r="E150" s="526">
        <f t="shared" si="125"/>
        <v>0</v>
      </c>
      <c r="F150" s="526">
        <f t="shared" si="125"/>
        <v>0</v>
      </c>
      <c r="G150" s="526">
        <f t="shared" si="125"/>
        <v>0</v>
      </c>
      <c r="H150" s="526">
        <f t="shared" si="125"/>
        <v>0</v>
      </c>
      <c r="I150" s="526">
        <f t="shared" si="125"/>
        <v>0</v>
      </c>
      <c r="J150" s="526">
        <f t="shared" si="125"/>
        <v>0</v>
      </c>
      <c r="K150" s="526">
        <f t="shared" si="125"/>
        <v>0</v>
      </c>
      <c r="L150" s="526">
        <f t="shared" si="125"/>
        <v>0</v>
      </c>
      <c r="M150" s="526">
        <f t="shared" si="125"/>
        <v>0</v>
      </c>
      <c r="N150" s="526">
        <f t="shared" si="125"/>
        <v>0</v>
      </c>
      <c r="O150" s="526">
        <f t="shared" si="125"/>
        <v>0</v>
      </c>
      <c r="P150" s="526">
        <f t="shared" si="125"/>
        <v>0</v>
      </c>
      <c r="Q150" s="526">
        <f t="shared" si="125"/>
        <v>0</v>
      </c>
      <c r="R150" s="526">
        <f t="shared" si="125"/>
        <v>0</v>
      </c>
      <c r="S150" s="526">
        <f t="shared" si="125"/>
        <v>0</v>
      </c>
      <c r="T150" s="526">
        <f t="shared" si="125"/>
        <v>0</v>
      </c>
      <c r="U150" s="526">
        <f t="shared" si="125"/>
        <v>0</v>
      </c>
      <c r="V150" s="526">
        <f t="shared" si="125"/>
        <v>0</v>
      </c>
      <c r="W150" s="526">
        <f t="shared" si="125"/>
        <v>0</v>
      </c>
      <c r="X150" s="526">
        <f t="shared" si="125"/>
        <v>0</v>
      </c>
      <c r="Y150" s="526">
        <f t="shared" si="125"/>
        <v>0</v>
      </c>
      <c r="Z150" s="526">
        <f t="shared" si="125"/>
        <v>0</v>
      </c>
      <c r="AA150" s="526">
        <f t="shared" si="125"/>
        <v>0</v>
      </c>
      <c r="AB150" s="526">
        <f t="shared" si="125"/>
        <v>0</v>
      </c>
      <c r="AC150" s="526">
        <f t="shared" si="125"/>
        <v>0</v>
      </c>
      <c r="AD150" s="526">
        <f t="shared" si="125"/>
        <v>0</v>
      </c>
      <c r="AE150" s="526">
        <f t="shared" si="125"/>
        <v>0</v>
      </c>
      <c r="AF150" s="526">
        <f t="shared" si="125"/>
        <v>0</v>
      </c>
      <c r="AG150" s="526">
        <f t="shared" si="125"/>
        <v>0</v>
      </c>
      <c r="AH150" s="526">
        <f t="shared" si="125"/>
        <v>0</v>
      </c>
      <c r="AI150" s="526">
        <f t="shared" si="125"/>
        <v>0</v>
      </c>
      <c r="AJ150" s="526">
        <f t="shared" ref="AJ150:BO150" si="126">AJ$118*AJ35</f>
        <v>0</v>
      </c>
      <c r="AK150" s="526">
        <f t="shared" si="126"/>
        <v>0</v>
      </c>
      <c r="AL150" s="526">
        <f t="shared" si="126"/>
        <v>0</v>
      </c>
      <c r="AM150" s="526">
        <f t="shared" si="126"/>
        <v>0</v>
      </c>
      <c r="AN150" s="526">
        <f t="shared" si="126"/>
        <v>0</v>
      </c>
      <c r="AO150" s="526">
        <f t="shared" si="126"/>
        <v>0</v>
      </c>
      <c r="AP150" s="526">
        <f t="shared" si="126"/>
        <v>0</v>
      </c>
      <c r="AQ150" s="526">
        <f t="shared" si="126"/>
        <v>0</v>
      </c>
      <c r="AR150" s="526">
        <f t="shared" si="126"/>
        <v>0</v>
      </c>
      <c r="AS150" s="526">
        <f t="shared" si="126"/>
        <v>0</v>
      </c>
      <c r="AT150" s="526">
        <f t="shared" si="126"/>
        <v>0</v>
      </c>
      <c r="AU150" s="526">
        <f t="shared" si="126"/>
        <v>0</v>
      </c>
      <c r="AV150" s="526">
        <f t="shared" si="126"/>
        <v>0</v>
      </c>
      <c r="AW150" s="526">
        <f t="shared" si="126"/>
        <v>0</v>
      </c>
      <c r="AX150" s="526">
        <f t="shared" si="126"/>
        <v>0</v>
      </c>
      <c r="AY150" s="526">
        <f t="shared" si="126"/>
        <v>0</v>
      </c>
      <c r="AZ150" s="526">
        <f t="shared" si="126"/>
        <v>0</v>
      </c>
      <c r="BA150" s="526">
        <f t="shared" si="126"/>
        <v>0</v>
      </c>
      <c r="BB150" s="526">
        <f t="shared" si="126"/>
        <v>0</v>
      </c>
      <c r="BC150" s="526">
        <f t="shared" si="126"/>
        <v>0</v>
      </c>
      <c r="BD150" s="526">
        <f t="shared" si="126"/>
        <v>0</v>
      </c>
      <c r="BE150" s="526">
        <f t="shared" si="126"/>
        <v>0</v>
      </c>
      <c r="BF150" s="526">
        <f t="shared" si="126"/>
        <v>0</v>
      </c>
      <c r="BG150" s="526">
        <f t="shared" si="126"/>
        <v>0</v>
      </c>
      <c r="BH150" s="526">
        <f t="shared" si="126"/>
        <v>0</v>
      </c>
      <c r="BI150" s="526">
        <f t="shared" si="126"/>
        <v>0</v>
      </c>
      <c r="BJ150" s="526">
        <f t="shared" si="126"/>
        <v>0</v>
      </c>
      <c r="BK150" s="526">
        <f t="shared" si="126"/>
        <v>0</v>
      </c>
      <c r="BL150" s="526">
        <f t="shared" si="126"/>
        <v>0</v>
      </c>
      <c r="BM150" s="526">
        <f t="shared" si="126"/>
        <v>0</v>
      </c>
      <c r="BN150" s="526">
        <f t="shared" si="126"/>
        <v>0</v>
      </c>
      <c r="BO150" s="526">
        <f t="shared" si="126"/>
        <v>0</v>
      </c>
      <c r="BP150" s="526">
        <f t="shared" ref="BP150:CU150" si="127">BP$118*BP35</f>
        <v>0</v>
      </c>
      <c r="BQ150" s="526">
        <f t="shared" si="127"/>
        <v>0</v>
      </c>
      <c r="BR150" s="526">
        <f t="shared" si="127"/>
        <v>0</v>
      </c>
      <c r="BS150" s="526">
        <f t="shared" si="127"/>
        <v>0</v>
      </c>
      <c r="BT150" s="526">
        <f t="shared" si="127"/>
        <v>0</v>
      </c>
      <c r="BU150" s="526">
        <f t="shared" si="127"/>
        <v>0</v>
      </c>
      <c r="BV150" s="526">
        <f t="shared" si="127"/>
        <v>0</v>
      </c>
      <c r="BW150" s="526">
        <f t="shared" si="127"/>
        <v>0</v>
      </c>
      <c r="BX150" s="526">
        <f t="shared" si="127"/>
        <v>0</v>
      </c>
      <c r="BY150" s="526">
        <f t="shared" si="127"/>
        <v>0</v>
      </c>
      <c r="BZ150" s="526">
        <f t="shared" si="127"/>
        <v>0</v>
      </c>
      <c r="CA150" s="526">
        <f t="shared" si="127"/>
        <v>0</v>
      </c>
      <c r="CB150" s="526">
        <f t="shared" si="127"/>
        <v>0</v>
      </c>
      <c r="CC150" s="526">
        <f t="shared" si="127"/>
        <v>0</v>
      </c>
      <c r="CD150" s="526">
        <f t="shared" si="127"/>
        <v>0</v>
      </c>
      <c r="CE150" s="526">
        <f t="shared" si="127"/>
        <v>0</v>
      </c>
      <c r="CF150" s="526">
        <f t="shared" si="127"/>
        <v>0</v>
      </c>
      <c r="CG150" s="526">
        <f t="shared" si="127"/>
        <v>0</v>
      </c>
      <c r="CH150" s="526">
        <f t="shared" si="127"/>
        <v>0</v>
      </c>
      <c r="CI150" s="526">
        <f t="shared" si="127"/>
        <v>0</v>
      </c>
      <c r="CJ150" s="526">
        <f t="shared" si="127"/>
        <v>0</v>
      </c>
      <c r="CK150" s="526">
        <f t="shared" si="127"/>
        <v>0</v>
      </c>
      <c r="CL150" s="526">
        <f t="shared" si="127"/>
        <v>0</v>
      </c>
      <c r="CM150" s="526">
        <f t="shared" si="127"/>
        <v>0</v>
      </c>
      <c r="CN150" s="526">
        <f t="shared" si="127"/>
        <v>0</v>
      </c>
      <c r="CO150" s="526">
        <f t="shared" si="127"/>
        <v>0</v>
      </c>
      <c r="CP150" s="526">
        <f t="shared" si="127"/>
        <v>0</v>
      </c>
      <c r="CQ150" s="526">
        <f t="shared" si="127"/>
        <v>0</v>
      </c>
      <c r="CR150" s="526">
        <f t="shared" si="127"/>
        <v>0</v>
      </c>
      <c r="CS150" s="526">
        <f t="shared" si="127"/>
        <v>0</v>
      </c>
      <c r="CT150" s="526">
        <f t="shared" si="127"/>
        <v>0</v>
      </c>
      <c r="CU150" s="526">
        <f t="shared" si="127"/>
        <v>0</v>
      </c>
      <c r="CV150" s="526">
        <f t="shared" ref="CV150:DG150" si="128">CV$118*CV35</f>
        <v>0</v>
      </c>
      <c r="CW150" s="526">
        <f t="shared" si="128"/>
        <v>0</v>
      </c>
      <c r="CX150" s="526">
        <f t="shared" si="128"/>
        <v>0</v>
      </c>
      <c r="CY150" s="526">
        <f t="shared" si="128"/>
        <v>0</v>
      </c>
      <c r="CZ150" s="526">
        <f t="shared" si="128"/>
        <v>0</v>
      </c>
      <c r="DA150" s="526">
        <f t="shared" si="128"/>
        <v>0</v>
      </c>
      <c r="DB150" s="526">
        <f t="shared" si="128"/>
        <v>0</v>
      </c>
      <c r="DC150" s="526">
        <f t="shared" si="128"/>
        <v>0</v>
      </c>
      <c r="DD150" s="526">
        <f t="shared" si="128"/>
        <v>0</v>
      </c>
      <c r="DE150" s="526">
        <f t="shared" si="128"/>
        <v>0</v>
      </c>
      <c r="DF150" s="526">
        <f t="shared" si="128"/>
        <v>0</v>
      </c>
      <c r="DG150" s="526">
        <f t="shared" si="128"/>
        <v>0</v>
      </c>
      <c r="DH150" s="583">
        <f t="shared" si="4"/>
        <v>0</v>
      </c>
      <c r="DI150" s="240"/>
      <c r="DJ150" s="21"/>
    </row>
    <row r="151" spans="2:114" x14ac:dyDescent="0.15">
      <c r="B151" s="10" t="s">
        <v>174</v>
      </c>
      <c r="C151" s="4" t="s">
        <v>917</v>
      </c>
      <c r="D151" s="526">
        <f t="shared" ref="D151:AI151" si="129">D$118*D36</f>
        <v>0</v>
      </c>
      <c r="E151" s="526">
        <f t="shared" si="129"/>
        <v>0</v>
      </c>
      <c r="F151" s="526">
        <f t="shared" si="129"/>
        <v>0</v>
      </c>
      <c r="G151" s="526">
        <f t="shared" si="129"/>
        <v>0</v>
      </c>
      <c r="H151" s="526">
        <f t="shared" si="129"/>
        <v>0</v>
      </c>
      <c r="I151" s="526">
        <f t="shared" si="129"/>
        <v>0</v>
      </c>
      <c r="J151" s="526">
        <f t="shared" si="129"/>
        <v>0</v>
      </c>
      <c r="K151" s="526">
        <f t="shared" si="129"/>
        <v>0</v>
      </c>
      <c r="L151" s="526">
        <f t="shared" si="129"/>
        <v>0</v>
      </c>
      <c r="M151" s="526">
        <f t="shared" si="129"/>
        <v>0</v>
      </c>
      <c r="N151" s="526">
        <f t="shared" si="129"/>
        <v>0</v>
      </c>
      <c r="O151" s="526">
        <f t="shared" si="129"/>
        <v>0</v>
      </c>
      <c r="P151" s="526">
        <f t="shared" si="129"/>
        <v>0</v>
      </c>
      <c r="Q151" s="526">
        <f t="shared" si="129"/>
        <v>0</v>
      </c>
      <c r="R151" s="526">
        <f t="shared" si="129"/>
        <v>0</v>
      </c>
      <c r="S151" s="526">
        <f t="shared" si="129"/>
        <v>0</v>
      </c>
      <c r="T151" s="526">
        <f t="shared" si="129"/>
        <v>0</v>
      </c>
      <c r="U151" s="526">
        <f t="shared" si="129"/>
        <v>0</v>
      </c>
      <c r="V151" s="526">
        <f t="shared" si="129"/>
        <v>0</v>
      </c>
      <c r="W151" s="526">
        <f t="shared" si="129"/>
        <v>0</v>
      </c>
      <c r="X151" s="526">
        <f t="shared" si="129"/>
        <v>0</v>
      </c>
      <c r="Y151" s="526">
        <f t="shared" si="129"/>
        <v>0</v>
      </c>
      <c r="Z151" s="526">
        <f t="shared" si="129"/>
        <v>0</v>
      </c>
      <c r="AA151" s="526">
        <f t="shared" si="129"/>
        <v>0</v>
      </c>
      <c r="AB151" s="526">
        <f t="shared" si="129"/>
        <v>0</v>
      </c>
      <c r="AC151" s="526">
        <f t="shared" si="129"/>
        <v>0</v>
      </c>
      <c r="AD151" s="526">
        <f t="shared" si="129"/>
        <v>0</v>
      </c>
      <c r="AE151" s="526">
        <f t="shared" si="129"/>
        <v>0</v>
      </c>
      <c r="AF151" s="526">
        <f t="shared" si="129"/>
        <v>0</v>
      </c>
      <c r="AG151" s="526">
        <f t="shared" si="129"/>
        <v>0</v>
      </c>
      <c r="AH151" s="526">
        <f t="shared" si="129"/>
        <v>0</v>
      </c>
      <c r="AI151" s="526">
        <f t="shared" si="129"/>
        <v>0</v>
      </c>
      <c r="AJ151" s="526">
        <f t="shared" ref="AJ151:BO151" si="130">AJ$118*AJ36</f>
        <v>0</v>
      </c>
      <c r="AK151" s="526">
        <f t="shared" si="130"/>
        <v>0</v>
      </c>
      <c r="AL151" s="526">
        <f t="shared" si="130"/>
        <v>0</v>
      </c>
      <c r="AM151" s="526">
        <f t="shared" si="130"/>
        <v>0</v>
      </c>
      <c r="AN151" s="526">
        <f t="shared" si="130"/>
        <v>0</v>
      </c>
      <c r="AO151" s="526">
        <f t="shared" si="130"/>
        <v>0</v>
      </c>
      <c r="AP151" s="526">
        <f t="shared" si="130"/>
        <v>0</v>
      </c>
      <c r="AQ151" s="526">
        <f t="shared" si="130"/>
        <v>0</v>
      </c>
      <c r="AR151" s="526">
        <f t="shared" si="130"/>
        <v>0</v>
      </c>
      <c r="AS151" s="526">
        <f t="shared" si="130"/>
        <v>0</v>
      </c>
      <c r="AT151" s="526">
        <f t="shared" si="130"/>
        <v>0</v>
      </c>
      <c r="AU151" s="526">
        <f t="shared" si="130"/>
        <v>0</v>
      </c>
      <c r="AV151" s="526">
        <f t="shared" si="130"/>
        <v>0</v>
      </c>
      <c r="AW151" s="526">
        <f t="shared" si="130"/>
        <v>0</v>
      </c>
      <c r="AX151" s="526">
        <f t="shared" si="130"/>
        <v>0</v>
      </c>
      <c r="AY151" s="526">
        <f t="shared" si="130"/>
        <v>0</v>
      </c>
      <c r="AZ151" s="526">
        <f t="shared" si="130"/>
        <v>0</v>
      </c>
      <c r="BA151" s="526">
        <f t="shared" si="130"/>
        <v>0</v>
      </c>
      <c r="BB151" s="526">
        <f t="shared" si="130"/>
        <v>0</v>
      </c>
      <c r="BC151" s="526">
        <f t="shared" si="130"/>
        <v>0</v>
      </c>
      <c r="BD151" s="526">
        <f t="shared" si="130"/>
        <v>0</v>
      </c>
      <c r="BE151" s="526">
        <f t="shared" si="130"/>
        <v>0</v>
      </c>
      <c r="BF151" s="526">
        <f t="shared" si="130"/>
        <v>0</v>
      </c>
      <c r="BG151" s="526">
        <f t="shared" si="130"/>
        <v>0</v>
      </c>
      <c r="BH151" s="526">
        <f t="shared" si="130"/>
        <v>0</v>
      </c>
      <c r="BI151" s="526">
        <f t="shared" si="130"/>
        <v>0</v>
      </c>
      <c r="BJ151" s="526">
        <f t="shared" si="130"/>
        <v>0</v>
      </c>
      <c r="BK151" s="526">
        <f t="shared" si="130"/>
        <v>0</v>
      </c>
      <c r="BL151" s="526">
        <f t="shared" si="130"/>
        <v>0</v>
      </c>
      <c r="BM151" s="526">
        <f t="shared" si="130"/>
        <v>0</v>
      </c>
      <c r="BN151" s="526">
        <f t="shared" si="130"/>
        <v>0</v>
      </c>
      <c r="BO151" s="526">
        <f t="shared" si="130"/>
        <v>0</v>
      </c>
      <c r="BP151" s="526">
        <f t="shared" ref="BP151:CU151" si="131">BP$118*BP36</f>
        <v>0</v>
      </c>
      <c r="BQ151" s="526">
        <f t="shared" si="131"/>
        <v>0</v>
      </c>
      <c r="BR151" s="526">
        <f t="shared" si="131"/>
        <v>0</v>
      </c>
      <c r="BS151" s="526">
        <f t="shared" si="131"/>
        <v>0</v>
      </c>
      <c r="BT151" s="526">
        <f t="shared" si="131"/>
        <v>0</v>
      </c>
      <c r="BU151" s="526">
        <f t="shared" si="131"/>
        <v>0</v>
      </c>
      <c r="BV151" s="526">
        <f t="shared" si="131"/>
        <v>0</v>
      </c>
      <c r="BW151" s="526">
        <f t="shared" si="131"/>
        <v>0</v>
      </c>
      <c r="BX151" s="526">
        <f t="shared" si="131"/>
        <v>0</v>
      </c>
      <c r="BY151" s="526">
        <f t="shared" si="131"/>
        <v>0</v>
      </c>
      <c r="BZ151" s="526">
        <f t="shared" si="131"/>
        <v>0</v>
      </c>
      <c r="CA151" s="526">
        <f t="shared" si="131"/>
        <v>0</v>
      </c>
      <c r="CB151" s="526">
        <f t="shared" si="131"/>
        <v>0</v>
      </c>
      <c r="CC151" s="526">
        <f t="shared" si="131"/>
        <v>0</v>
      </c>
      <c r="CD151" s="526">
        <f t="shared" si="131"/>
        <v>0</v>
      </c>
      <c r="CE151" s="526">
        <f t="shared" si="131"/>
        <v>0</v>
      </c>
      <c r="CF151" s="526">
        <f t="shared" si="131"/>
        <v>0</v>
      </c>
      <c r="CG151" s="526">
        <f t="shared" si="131"/>
        <v>0</v>
      </c>
      <c r="CH151" s="526">
        <f t="shared" si="131"/>
        <v>0</v>
      </c>
      <c r="CI151" s="526">
        <f t="shared" si="131"/>
        <v>0</v>
      </c>
      <c r="CJ151" s="526">
        <f t="shared" si="131"/>
        <v>0</v>
      </c>
      <c r="CK151" s="526">
        <f t="shared" si="131"/>
        <v>0</v>
      </c>
      <c r="CL151" s="526">
        <f t="shared" si="131"/>
        <v>0</v>
      </c>
      <c r="CM151" s="526">
        <f t="shared" si="131"/>
        <v>0</v>
      </c>
      <c r="CN151" s="526">
        <f t="shared" si="131"/>
        <v>0</v>
      </c>
      <c r="CO151" s="526">
        <f t="shared" si="131"/>
        <v>0</v>
      </c>
      <c r="CP151" s="526">
        <f t="shared" si="131"/>
        <v>0</v>
      </c>
      <c r="CQ151" s="526">
        <f t="shared" si="131"/>
        <v>0</v>
      </c>
      <c r="CR151" s="526">
        <f t="shared" si="131"/>
        <v>0</v>
      </c>
      <c r="CS151" s="526">
        <f t="shared" si="131"/>
        <v>0</v>
      </c>
      <c r="CT151" s="526">
        <f t="shared" si="131"/>
        <v>0</v>
      </c>
      <c r="CU151" s="526">
        <f t="shared" si="131"/>
        <v>0</v>
      </c>
      <c r="CV151" s="526">
        <f t="shared" ref="CV151:DG151" si="132">CV$118*CV36</f>
        <v>0</v>
      </c>
      <c r="CW151" s="526">
        <f t="shared" si="132"/>
        <v>0</v>
      </c>
      <c r="CX151" s="526">
        <f t="shared" si="132"/>
        <v>0</v>
      </c>
      <c r="CY151" s="526">
        <f t="shared" si="132"/>
        <v>0</v>
      </c>
      <c r="CZ151" s="526">
        <f t="shared" si="132"/>
        <v>0</v>
      </c>
      <c r="DA151" s="526">
        <f t="shared" si="132"/>
        <v>0</v>
      </c>
      <c r="DB151" s="526">
        <f t="shared" si="132"/>
        <v>0</v>
      </c>
      <c r="DC151" s="526">
        <f t="shared" si="132"/>
        <v>0</v>
      </c>
      <c r="DD151" s="526">
        <f t="shared" si="132"/>
        <v>0</v>
      </c>
      <c r="DE151" s="526">
        <f t="shared" si="132"/>
        <v>0</v>
      </c>
      <c r="DF151" s="526">
        <f t="shared" si="132"/>
        <v>0</v>
      </c>
      <c r="DG151" s="526">
        <f t="shared" si="132"/>
        <v>0</v>
      </c>
      <c r="DH151" s="583">
        <f t="shared" si="4"/>
        <v>0</v>
      </c>
      <c r="DI151" s="240"/>
      <c r="DJ151" s="21"/>
    </row>
    <row r="152" spans="2:114" x14ac:dyDescent="0.15">
      <c r="B152" s="10" t="s">
        <v>175</v>
      </c>
      <c r="C152" s="4" t="s">
        <v>918</v>
      </c>
      <c r="D152" s="526">
        <f t="shared" ref="D152:AI152" si="133">D$118*D37</f>
        <v>0</v>
      </c>
      <c r="E152" s="526">
        <f t="shared" si="133"/>
        <v>0</v>
      </c>
      <c r="F152" s="526">
        <f t="shared" si="133"/>
        <v>0</v>
      </c>
      <c r="G152" s="526">
        <f t="shared" si="133"/>
        <v>0</v>
      </c>
      <c r="H152" s="526">
        <f t="shared" si="133"/>
        <v>0</v>
      </c>
      <c r="I152" s="526">
        <f t="shared" si="133"/>
        <v>0</v>
      </c>
      <c r="J152" s="526">
        <f t="shared" si="133"/>
        <v>0</v>
      </c>
      <c r="K152" s="526">
        <f t="shared" si="133"/>
        <v>0</v>
      </c>
      <c r="L152" s="526">
        <f t="shared" si="133"/>
        <v>0</v>
      </c>
      <c r="M152" s="526">
        <f t="shared" si="133"/>
        <v>0</v>
      </c>
      <c r="N152" s="526">
        <f t="shared" si="133"/>
        <v>0</v>
      </c>
      <c r="O152" s="526">
        <f t="shared" si="133"/>
        <v>0</v>
      </c>
      <c r="P152" s="526">
        <f t="shared" si="133"/>
        <v>0</v>
      </c>
      <c r="Q152" s="526">
        <f t="shared" si="133"/>
        <v>0</v>
      </c>
      <c r="R152" s="526">
        <f t="shared" si="133"/>
        <v>0</v>
      </c>
      <c r="S152" s="526">
        <f t="shared" si="133"/>
        <v>0</v>
      </c>
      <c r="T152" s="526">
        <f t="shared" si="133"/>
        <v>0</v>
      </c>
      <c r="U152" s="526">
        <f t="shared" si="133"/>
        <v>0</v>
      </c>
      <c r="V152" s="526">
        <f t="shared" si="133"/>
        <v>0</v>
      </c>
      <c r="W152" s="526">
        <f t="shared" si="133"/>
        <v>0</v>
      </c>
      <c r="X152" s="526">
        <f t="shared" si="133"/>
        <v>0</v>
      </c>
      <c r="Y152" s="526">
        <f t="shared" si="133"/>
        <v>0</v>
      </c>
      <c r="Z152" s="526">
        <f t="shared" si="133"/>
        <v>0</v>
      </c>
      <c r="AA152" s="526">
        <f t="shared" si="133"/>
        <v>0</v>
      </c>
      <c r="AB152" s="526">
        <f t="shared" si="133"/>
        <v>0</v>
      </c>
      <c r="AC152" s="526">
        <f t="shared" si="133"/>
        <v>0</v>
      </c>
      <c r="AD152" s="526">
        <f t="shared" si="133"/>
        <v>0</v>
      </c>
      <c r="AE152" s="526">
        <f t="shared" si="133"/>
        <v>0</v>
      </c>
      <c r="AF152" s="526">
        <f t="shared" si="133"/>
        <v>0</v>
      </c>
      <c r="AG152" s="526">
        <f t="shared" si="133"/>
        <v>0</v>
      </c>
      <c r="AH152" s="526">
        <f t="shared" si="133"/>
        <v>0</v>
      </c>
      <c r="AI152" s="526">
        <f t="shared" si="133"/>
        <v>0</v>
      </c>
      <c r="AJ152" s="526">
        <f t="shared" ref="AJ152:BO152" si="134">AJ$118*AJ37</f>
        <v>0</v>
      </c>
      <c r="AK152" s="526">
        <f t="shared" si="134"/>
        <v>0</v>
      </c>
      <c r="AL152" s="526">
        <f t="shared" si="134"/>
        <v>0</v>
      </c>
      <c r="AM152" s="526">
        <f t="shared" si="134"/>
        <v>0</v>
      </c>
      <c r="AN152" s="526">
        <f t="shared" si="134"/>
        <v>0</v>
      </c>
      <c r="AO152" s="526">
        <f t="shared" si="134"/>
        <v>0</v>
      </c>
      <c r="AP152" s="526">
        <f t="shared" si="134"/>
        <v>0</v>
      </c>
      <c r="AQ152" s="526">
        <f t="shared" si="134"/>
        <v>0</v>
      </c>
      <c r="AR152" s="526">
        <f t="shared" si="134"/>
        <v>0</v>
      </c>
      <c r="AS152" s="526">
        <f t="shared" si="134"/>
        <v>0</v>
      </c>
      <c r="AT152" s="526">
        <f t="shared" si="134"/>
        <v>0</v>
      </c>
      <c r="AU152" s="526">
        <f t="shared" si="134"/>
        <v>0</v>
      </c>
      <c r="AV152" s="526">
        <f t="shared" si="134"/>
        <v>0</v>
      </c>
      <c r="AW152" s="526">
        <f t="shared" si="134"/>
        <v>0</v>
      </c>
      <c r="AX152" s="526">
        <f t="shared" si="134"/>
        <v>0</v>
      </c>
      <c r="AY152" s="526">
        <f t="shared" si="134"/>
        <v>0</v>
      </c>
      <c r="AZ152" s="526">
        <f t="shared" si="134"/>
        <v>0</v>
      </c>
      <c r="BA152" s="526">
        <f t="shared" si="134"/>
        <v>0</v>
      </c>
      <c r="BB152" s="526">
        <f t="shared" si="134"/>
        <v>0</v>
      </c>
      <c r="BC152" s="526">
        <f t="shared" si="134"/>
        <v>0</v>
      </c>
      <c r="BD152" s="526">
        <f t="shared" si="134"/>
        <v>0</v>
      </c>
      <c r="BE152" s="526">
        <f t="shared" si="134"/>
        <v>0</v>
      </c>
      <c r="BF152" s="526">
        <f t="shared" si="134"/>
        <v>0</v>
      </c>
      <c r="BG152" s="526">
        <f t="shared" si="134"/>
        <v>0</v>
      </c>
      <c r="BH152" s="526">
        <f t="shared" si="134"/>
        <v>0</v>
      </c>
      <c r="BI152" s="526">
        <f t="shared" si="134"/>
        <v>0</v>
      </c>
      <c r="BJ152" s="526">
        <f t="shared" si="134"/>
        <v>0</v>
      </c>
      <c r="BK152" s="526">
        <f t="shared" si="134"/>
        <v>0</v>
      </c>
      <c r="BL152" s="526">
        <f t="shared" si="134"/>
        <v>0</v>
      </c>
      <c r="BM152" s="526">
        <f t="shared" si="134"/>
        <v>0</v>
      </c>
      <c r="BN152" s="526">
        <f t="shared" si="134"/>
        <v>0</v>
      </c>
      <c r="BO152" s="526">
        <f t="shared" si="134"/>
        <v>0</v>
      </c>
      <c r="BP152" s="526">
        <f t="shared" ref="BP152:CU152" si="135">BP$118*BP37</f>
        <v>0</v>
      </c>
      <c r="BQ152" s="526">
        <f t="shared" si="135"/>
        <v>0</v>
      </c>
      <c r="BR152" s="526">
        <f t="shared" si="135"/>
        <v>0</v>
      </c>
      <c r="BS152" s="526">
        <f t="shared" si="135"/>
        <v>0</v>
      </c>
      <c r="BT152" s="526">
        <f t="shared" si="135"/>
        <v>0</v>
      </c>
      <c r="BU152" s="526">
        <f t="shared" si="135"/>
        <v>0</v>
      </c>
      <c r="BV152" s="526">
        <f t="shared" si="135"/>
        <v>0</v>
      </c>
      <c r="BW152" s="526">
        <f t="shared" si="135"/>
        <v>0</v>
      </c>
      <c r="BX152" s="526">
        <f t="shared" si="135"/>
        <v>0</v>
      </c>
      <c r="BY152" s="526">
        <f t="shared" si="135"/>
        <v>0</v>
      </c>
      <c r="BZ152" s="526">
        <f t="shared" si="135"/>
        <v>0</v>
      </c>
      <c r="CA152" s="526">
        <f t="shared" si="135"/>
        <v>0</v>
      </c>
      <c r="CB152" s="526">
        <f t="shared" si="135"/>
        <v>0</v>
      </c>
      <c r="CC152" s="526">
        <f t="shared" si="135"/>
        <v>0</v>
      </c>
      <c r="CD152" s="526">
        <f t="shared" si="135"/>
        <v>0</v>
      </c>
      <c r="CE152" s="526">
        <f t="shared" si="135"/>
        <v>0</v>
      </c>
      <c r="CF152" s="526">
        <f t="shared" si="135"/>
        <v>0</v>
      </c>
      <c r="CG152" s="526">
        <f t="shared" si="135"/>
        <v>0</v>
      </c>
      <c r="CH152" s="526">
        <f t="shared" si="135"/>
        <v>0</v>
      </c>
      <c r="CI152" s="526">
        <f t="shared" si="135"/>
        <v>0</v>
      </c>
      <c r="CJ152" s="526">
        <f t="shared" si="135"/>
        <v>0</v>
      </c>
      <c r="CK152" s="526">
        <f t="shared" si="135"/>
        <v>0</v>
      </c>
      <c r="CL152" s="526">
        <f t="shared" si="135"/>
        <v>0</v>
      </c>
      <c r="CM152" s="526">
        <f t="shared" si="135"/>
        <v>0</v>
      </c>
      <c r="CN152" s="526">
        <f t="shared" si="135"/>
        <v>0</v>
      </c>
      <c r="CO152" s="526">
        <f t="shared" si="135"/>
        <v>0</v>
      </c>
      <c r="CP152" s="526">
        <f t="shared" si="135"/>
        <v>0</v>
      </c>
      <c r="CQ152" s="526">
        <f t="shared" si="135"/>
        <v>0</v>
      </c>
      <c r="CR152" s="526">
        <f t="shared" si="135"/>
        <v>0</v>
      </c>
      <c r="CS152" s="526">
        <f t="shared" si="135"/>
        <v>0</v>
      </c>
      <c r="CT152" s="526">
        <f t="shared" si="135"/>
        <v>0</v>
      </c>
      <c r="CU152" s="526">
        <f t="shared" si="135"/>
        <v>0</v>
      </c>
      <c r="CV152" s="526">
        <f t="shared" ref="CV152:DG152" si="136">CV$118*CV37</f>
        <v>0</v>
      </c>
      <c r="CW152" s="526">
        <f t="shared" si="136"/>
        <v>0</v>
      </c>
      <c r="CX152" s="526">
        <f t="shared" si="136"/>
        <v>0</v>
      </c>
      <c r="CY152" s="526">
        <f t="shared" si="136"/>
        <v>0</v>
      </c>
      <c r="CZ152" s="526">
        <f t="shared" si="136"/>
        <v>0</v>
      </c>
      <c r="DA152" s="526">
        <f t="shared" si="136"/>
        <v>0</v>
      </c>
      <c r="DB152" s="526">
        <f t="shared" si="136"/>
        <v>0</v>
      </c>
      <c r="DC152" s="526">
        <f t="shared" si="136"/>
        <v>0</v>
      </c>
      <c r="DD152" s="526">
        <f t="shared" si="136"/>
        <v>0</v>
      </c>
      <c r="DE152" s="526">
        <f t="shared" si="136"/>
        <v>0</v>
      </c>
      <c r="DF152" s="526">
        <f t="shared" si="136"/>
        <v>0</v>
      </c>
      <c r="DG152" s="526">
        <f t="shared" si="136"/>
        <v>0</v>
      </c>
      <c r="DH152" s="583">
        <f t="shared" si="4"/>
        <v>0</v>
      </c>
      <c r="DI152" s="240"/>
      <c r="DJ152" s="21"/>
    </row>
    <row r="153" spans="2:114" x14ac:dyDescent="0.15">
      <c r="B153" s="10" t="s">
        <v>176</v>
      </c>
      <c r="C153" s="4" t="s">
        <v>919</v>
      </c>
      <c r="D153" s="526">
        <f t="shared" ref="D153:AI153" si="137">D$118*D38</f>
        <v>0</v>
      </c>
      <c r="E153" s="526">
        <f t="shared" si="137"/>
        <v>0</v>
      </c>
      <c r="F153" s="526">
        <f t="shared" si="137"/>
        <v>0</v>
      </c>
      <c r="G153" s="526">
        <f t="shared" si="137"/>
        <v>0</v>
      </c>
      <c r="H153" s="526">
        <f t="shared" si="137"/>
        <v>0</v>
      </c>
      <c r="I153" s="526">
        <f t="shared" si="137"/>
        <v>0</v>
      </c>
      <c r="J153" s="526">
        <f t="shared" si="137"/>
        <v>0</v>
      </c>
      <c r="K153" s="526">
        <f t="shared" si="137"/>
        <v>0</v>
      </c>
      <c r="L153" s="526">
        <f t="shared" si="137"/>
        <v>0</v>
      </c>
      <c r="M153" s="526">
        <f t="shared" si="137"/>
        <v>0</v>
      </c>
      <c r="N153" s="526">
        <f t="shared" si="137"/>
        <v>0</v>
      </c>
      <c r="O153" s="526">
        <f t="shared" si="137"/>
        <v>0</v>
      </c>
      <c r="P153" s="526">
        <f t="shared" si="137"/>
        <v>0</v>
      </c>
      <c r="Q153" s="526">
        <f t="shared" si="137"/>
        <v>0</v>
      </c>
      <c r="R153" s="526">
        <f t="shared" si="137"/>
        <v>0</v>
      </c>
      <c r="S153" s="526">
        <f t="shared" si="137"/>
        <v>0</v>
      </c>
      <c r="T153" s="526">
        <f t="shared" si="137"/>
        <v>0</v>
      </c>
      <c r="U153" s="526">
        <f t="shared" si="137"/>
        <v>0</v>
      </c>
      <c r="V153" s="526">
        <f t="shared" si="137"/>
        <v>0</v>
      </c>
      <c r="W153" s="526">
        <f t="shared" si="137"/>
        <v>0</v>
      </c>
      <c r="X153" s="526">
        <f t="shared" si="137"/>
        <v>0</v>
      </c>
      <c r="Y153" s="526">
        <f t="shared" si="137"/>
        <v>0</v>
      </c>
      <c r="Z153" s="526">
        <f t="shared" si="137"/>
        <v>0</v>
      </c>
      <c r="AA153" s="526">
        <f t="shared" si="137"/>
        <v>0</v>
      </c>
      <c r="AB153" s="526">
        <f t="shared" si="137"/>
        <v>0</v>
      </c>
      <c r="AC153" s="526">
        <f t="shared" si="137"/>
        <v>0</v>
      </c>
      <c r="AD153" s="526">
        <f t="shared" si="137"/>
        <v>0</v>
      </c>
      <c r="AE153" s="526">
        <f t="shared" si="137"/>
        <v>0</v>
      </c>
      <c r="AF153" s="526">
        <f t="shared" si="137"/>
        <v>0</v>
      </c>
      <c r="AG153" s="526">
        <f t="shared" si="137"/>
        <v>0</v>
      </c>
      <c r="AH153" s="526">
        <f t="shared" si="137"/>
        <v>0</v>
      </c>
      <c r="AI153" s="526">
        <f t="shared" si="137"/>
        <v>0</v>
      </c>
      <c r="AJ153" s="526">
        <f t="shared" ref="AJ153:BO153" si="138">AJ$118*AJ38</f>
        <v>0</v>
      </c>
      <c r="AK153" s="526">
        <f t="shared" si="138"/>
        <v>0</v>
      </c>
      <c r="AL153" s="526">
        <f t="shared" si="138"/>
        <v>0</v>
      </c>
      <c r="AM153" s="526">
        <f t="shared" si="138"/>
        <v>0</v>
      </c>
      <c r="AN153" s="526">
        <f t="shared" si="138"/>
        <v>0</v>
      </c>
      <c r="AO153" s="526">
        <f t="shared" si="138"/>
        <v>0</v>
      </c>
      <c r="AP153" s="526">
        <f t="shared" si="138"/>
        <v>0</v>
      </c>
      <c r="AQ153" s="526">
        <f t="shared" si="138"/>
        <v>0</v>
      </c>
      <c r="AR153" s="526">
        <f t="shared" si="138"/>
        <v>0</v>
      </c>
      <c r="AS153" s="526">
        <f t="shared" si="138"/>
        <v>0</v>
      </c>
      <c r="AT153" s="526">
        <f t="shared" si="138"/>
        <v>0</v>
      </c>
      <c r="AU153" s="526">
        <f t="shared" si="138"/>
        <v>0</v>
      </c>
      <c r="AV153" s="526">
        <f t="shared" si="138"/>
        <v>0</v>
      </c>
      <c r="AW153" s="526">
        <f t="shared" si="138"/>
        <v>0</v>
      </c>
      <c r="AX153" s="526">
        <f t="shared" si="138"/>
        <v>0</v>
      </c>
      <c r="AY153" s="526">
        <f t="shared" si="138"/>
        <v>0</v>
      </c>
      <c r="AZ153" s="526">
        <f t="shared" si="138"/>
        <v>0</v>
      </c>
      <c r="BA153" s="526">
        <f t="shared" si="138"/>
        <v>0</v>
      </c>
      <c r="BB153" s="526">
        <f t="shared" si="138"/>
        <v>0</v>
      </c>
      <c r="BC153" s="526">
        <f t="shared" si="138"/>
        <v>0</v>
      </c>
      <c r="BD153" s="526">
        <f t="shared" si="138"/>
        <v>0</v>
      </c>
      <c r="BE153" s="526">
        <f t="shared" si="138"/>
        <v>0</v>
      </c>
      <c r="BF153" s="526">
        <f t="shared" si="138"/>
        <v>0</v>
      </c>
      <c r="BG153" s="526">
        <f t="shared" si="138"/>
        <v>0</v>
      </c>
      <c r="BH153" s="526">
        <f t="shared" si="138"/>
        <v>0</v>
      </c>
      <c r="BI153" s="526">
        <f t="shared" si="138"/>
        <v>0</v>
      </c>
      <c r="BJ153" s="526">
        <f t="shared" si="138"/>
        <v>0</v>
      </c>
      <c r="BK153" s="526">
        <f t="shared" si="138"/>
        <v>0</v>
      </c>
      <c r="BL153" s="526">
        <f t="shared" si="138"/>
        <v>0</v>
      </c>
      <c r="BM153" s="526">
        <f t="shared" si="138"/>
        <v>0</v>
      </c>
      <c r="BN153" s="526">
        <f t="shared" si="138"/>
        <v>0</v>
      </c>
      <c r="BO153" s="526">
        <f t="shared" si="138"/>
        <v>0</v>
      </c>
      <c r="BP153" s="526">
        <f t="shared" ref="BP153:CU153" si="139">BP$118*BP38</f>
        <v>0</v>
      </c>
      <c r="BQ153" s="526">
        <f t="shared" si="139"/>
        <v>0</v>
      </c>
      <c r="BR153" s="526">
        <f t="shared" si="139"/>
        <v>0</v>
      </c>
      <c r="BS153" s="526">
        <f t="shared" si="139"/>
        <v>0</v>
      </c>
      <c r="BT153" s="526">
        <f t="shared" si="139"/>
        <v>0</v>
      </c>
      <c r="BU153" s="526">
        <f t="shared" si="139"/>
        <v>0</v>
      </c>
      <c r="BV153" s="526">
        <f t="shared" si="139"/>
        <v>0</v>
      </c>
      <c r="BW153" s="526">
        <f t="shared" si="139"/>
        <v>0</v>
      </c>
      <c r="BX153" s="526">
        <f t="shared" si="139"/>
        <v>0</v>
      </c>
      <c r="BY153" s="526">
        <f t="shared" si="139"/>
        <v>0</v>
      </c>
      <c r="BZ153" s="526">
        <f t="shared" si="139"/>
        <v>0</v>
      </c>
      <c r="CA153" s="526">
        <f t="shared" si="139"/>
        <v>0</v>
      </c>
      <c r="CB153" s="526">
        <f t="shared" si="139"/>
        <v>0</v>
      </c>
      <c r="CC153" s="526">
        <f t="shared" si="139"/>
        <v>0</v>
      </c>
      <c r="CD153" s="526">
        <f t="shared" si="139"/>
        <v>0</v>
      </c>
      <c r="CE153" s="526">
        <f t="shared" si="139"/>
        <v>0</v>
      </c>
      <c r="CF153" s="526">
        <f t="shared" si="139"/>
        <v>0</v>
      </c>
      <c r="CG153" s="526">
        <f t="shared" si="139"/>
        <v>0</v>
      </c>
      <c r="CH153" s="526">
        <f t="shared" si="139"/>
        <v>0</v>
      </c>
      <c r="CI153" s="526">
        <f t="shared" si="139"/>
        <v>0</v>
      </c>
      <c r="CJ153" s="526">
        <f t="shared" si="139"/>
        <v>0</v>
      </c>
      <c r="CK153" s="526">
        <f t="shared" si="139"/>
        <v>0</v>
      </c>
      <c r="CL153" s="526">
        <f t="shared" si="139"/>
        <v>0</v>
      </c>
      <c r="CM153" s="526">
        <f t="shared" si="139"/>
        <v>0</v>
      </c>
      <c r="CN153" s="526">
        <f t="shared" si="139"/>
        <v>0</v>
      </c>
      <c r="CO153" s="526">
        <f t="shared" si="139"/>
        <v>0</v>
      </c>
      <c r="CP153" s="526">
        <f t="shared" si="139"/>
        <v>0</v>
      </c>
      <c r="CQ153" s="526">
        <f t="shared" si="139"/>
        <v>0</v>
      </c>
      <c r="CR153" s="526">
        <f t="shared" si="139"/>
        <v>0</v>
      </c>
      <c r="CS153" s="526">
        <f t="shared" si="139"/>
        <v>0</v>
      </c>
      <c r="CT153" s="526">
        <f t="shared" si="139"/>
        <v>0</v>
      </c>
      <c r="CU153" s="526">
        <f t="shared" si="139"/>
        <v>0</v>
      </c>
      <c r="CV153" s="526">
        <f t="shared" ref="CV153:DG153" si="140">CV$118*CV38</f>
        <v>0</v>
      </c>
      <c r="CW153" s="526">
        <f t="shared" si="140"/>
        <v>0</v>
      </c>
      <c r="CX153" s="526">
        <f t="shared" si="140"/>
        <v>0</v>
      </c>
      <c r="CY153" s="526">
        <f t="shared" si="140"/>
        <v>0</v>
      </c>
      <c r="CZ153" s="526">
        <f t="shared" si="140"/>
        <v>0</v>
      </c>
      <c r="DA153" s="526">
        <f t="shared" si="140"/>
        <v>0</v>
      </c>
      <c r="DB153" s="526">
        <f t="shared" si="140"/>
        <v>0</v>
      </c>
      <c r="DC153" s="526">
        <f t="shared" si="140"/>
        <v>0</v>
      </c>
      <c r="DD153" s="526">
        <f t="shared" si="140"/>
        <v>0</v>
      </c>
      <c r="DE153" s="526">
        <f t="shared" si="140"/>
        <v>0</v>
      </c>
      <c r="DF153" s="526">
        <f t="shared" si="140"/>
        <v>0</v>
      </c>
      <c r="DG153" s="526">
        <f t="shared" si="140"/>
        <v>0</v>
      </c>
      <c r="DH153" s="583">
        <f t="shared" si="4"/>
        <v>0</v>
      </c>
      <c r="DI153" s="240"/>
      <c r="DJ153" s="21"/>
    </row>
    <row r="154" spans="2:114" x14ac:dyDescent="0.15">
      <c r="B154" s="10" t="s">
        <v>177</v>
      </c>
      <c r="C154" s="58" t="s">
        <v>920</v>
      </c>
      <c r="D154" s="526">
        <f t="shared" ref="D154:AI154" si="141">D$118*D39</f>
        <v>0</v>
      </c>
      <c r="E154" s="526">
        <f t="shared" si="141"/>
        <v>0</v>
      </c>
      <c r="F154" s="526">
        <f t="shared" si="141"/>
        <v>0</v>
      </c>
      <c r="G154" s="526">
        <f t="shared" si="141"/>
        <v>0</v>
      </c>
      <c r="H154" s="526">
        <f t="shared" si="141"/>
        <v>0</v>
      </c>
      <c r="I154" s="526">
        <f t="shared" si="141"/>
        <v>0</v>
      </c>
      <c r="J154" s="526">
        <f t="shared" si="141"/>
        <v>0</v>
      </c>
      <c r="K154" s="526">
        <f t="shared" si="141"/>
        <v>0</v>
      </c>
      <c r="L154" s="526">
        <f t="shared" si="141"/>
        <v>0</v>
      </c>
      <c r="M154" s="526">
        <f t="shared" si="141"/>
        <v>0</v>
      </c>
      <c r="N154" s="526">
        <f t="shared" si="141"/>
        <v>0</v>
      </c>
      <c r="O154" s="526">
        <f t="shared" si="141"/>
        <v>0</v>
      </c>
      <c r="P154" s="526">
        <f t="shared" si="141"/>
        <v>0</v>
      </c>
      <c r="Q154" s="526">
        <f t="shared" si="141"/>
        <v>0</v>
      </c>
      <c r="R154" s="526">
        <f t="shared" si="141"/>
        <v>0</v>
      </c>
      <c r="S154" s="526">
        <f t="shared" si="141"/>
        <v>0</v>
      </c>
      <c r="T154" s="526">
        <f t="shared" si="141"/>
        <v>0</v>
      </c>
      <c r="U154" s="526">
        <f t="shared" si="141"/>
        <v>0</v>
      </c>
      <c r="V154" s="526">
        <f t="shared" si="141"/>
        <v>0</v>
      </c>
      <c r="W154" s="526">
        <f t="shared" si="141"/>
        <v>0</v>
      </c>
      <c r="X154" s="526">
        <f t="shared" si="141"/>
        <v>0</v>
      </c>
      <c r="Y154" s="526">
        <f t="shared" si="141"/>
        <v>0</v>
      </c>
      <c r="Z154" s="526">
        <f t="shared" si="141"/>
        <v>0</v>
      </c>
      <c r="AA154" s="526">
        <f t="shared" si="141"/>
        <v>0</v>
      </c>
      <c r="AB154" s="526">
        <f t="shared" si="141"/>
        <v>0</v>
      </c>
      <c r="AC154" s="526">
        <f t="shared" si="141"/>
        <v>0</v>
      </c>
      <c r="AD154" s="526">
        <f t="shared" si="141"/>
        <v>0</v>
      </c>
      <c r="AE154" s="526">
        <f t="shared" si="141"/>
        <v>0</v>
      </c>
      <c r="AF154" s="526">
        <f t="shared" si="141"/>
        <v>0</v>
      </c>
      <c r="AG154" s="526">
        <f t="shared" si="141"/>
        <v>0</v>
      </c>
      <c r="AH154" s="526">
        <f t="shared" si="141"/>
        <v>0</v>
      </c>
      <c r="AI154" s="526">
        <f t="shared" si="141"/>
        <v>0</v>
      </c>
      <c r="AJ154" s="526">
        <f t="shared" ref="AJ154:BO154" si="142">AJ$118*AJ39</f>
        <v>0</v>
      </c>
      <c r="AK154" s="526">
        <f t="shared" si="142"/>
        <v>0</v>
      </c>
      <c r="AL154" s="526">
        <f t="shared" si="142"/>
        <v>0</v>
      </c>
      <c r="AM154" s="526">
        <f t="shared" si="142"/>
        <v>0</v>
      </c>
      <c r="AN154" s="526">
        <f t="shared" si="142"/>
        <v>0</v>
      </c>
      <c r="AO154" s="526">
        <f t="shared" si="142"/>
        <v>0</v>
      </c>
      <c r="AP154" s="526">
        <f t="shared" si="142"/>
        <v>0</v>
      </c>
      <c r="AQ154" s="526">
        <f t="shared" si="142"/>
        <v>0</v>
      </c>
      <c r="AR154" s="526">
        <f t="shared" si="142"/>
        <v>0</v>
      </c>
      <c r="AS154" s="526">
        <f t="shared" si="142"/>
        <v>0</v>
      </c>
      <c r="AT154" s="526">
        <f t="shared" si="142"/>
        <v>0</v>
      </c>
      <c r="AU154" s="526">
        <f t="shared" si="142"/>
        <v>0</v>
      </c>
      <c r="AV154" s="526">
        <f t="shared" si="142"/>
        <v>0</v>
      </c>
      <c r="AW154" s="526">
        <f t="shared" si="142"/>
        <v>0</v>
      </c>
      <c r="AX154" s="526">
        <f t="shared" si="142"/>
        <v>0</v>
      </c>
      <c r="AY154" s="526">
        <f t="shared" si="142"/>
        <v>0</v>
      </c>
      <c r="AZ154" s="526">
        <f t="shared" si="142"/>
        <v>0</v>
      </c>
      <c r="BA154" s="526">
        <f t="shared" si="142"/>
        <v>0</v>
      </c>
      <c r="BB154" s="526">
        <f t="shared" si="142"/>
        <v>0</v>
      </c>
      <c r="BC154" s="526">
        <f t="shared" si="142"/>
        <v>0</v>
      </c>
      <c r="BD154" s="526">
        <f t="shared" si="142"/>
        <v>0</v>
      </c>
      <c r="BE154" s="526">
        <f t="shared" si="142"/>
        <v>0</v>
      </c>
      <c r="BF154" s="526">
        <f t="shared" si="142"/>
        <v>0</v>
      </c>
      <c r="BG154" s="526">
        <f t="shared" si="142"/>
        <v>0</v>
      </c>
      <c r="BH154" s="526">
        <f t="shared" si="142"/>
        <v>0</v>
      </c>
      <c r="BI154" s="526">
        <f t="shared" si="142"/>
        <v>0</v>
      </c>
      <c r="BJ154" s="526">
        <f t="shared" si="142"/>
        <v>0</v>
      </c>
      <c r="BK154" s="526">
        <f t="shared" si="142"/>
        <v>0</v>
      </c>
      <c r="BL154" s="526">
        <f t="shared" si="142"/>
        <v>0</v>
      </c>
      <c r="BM154" s="526">
        <f t="shared" si="142"/>
        <v>0</v>
      </c>
      <c r="BN154" s="526">
        <f t="shared" si="142"/>
        <v>0</v>
      </c>
      <c r="BO154" s="526">
        <f t="shared" si="142"/>
        <v>0</v>
      </c>
      <c r="BP154" s="526">
        <f t="shared" ref="BP154:CU154" si="143">BP$118*BP39</f>
        <v>0</v>
      </c>
      <c r="BQ154" s="526">
        <f t="shared" si="143"/>
        <v>0</v>
      </c>
      <c r="BR154" s="526">
        <f t="shared" si="143"/>
        <v>0</v>
      </c>
      <c r="BS154" s="526">
        <f t="shared" si="143"/>
        <v>0</v>
      </c>
      <c r="BT154" s="526">
        <f t="shared" si="143"/>
        <v>0</v>
      </c>
      <c r="BU154" s="526">
        <f t="shared" si="143"/>
        <v>0</v>
      </c>
      <c r="BV154" s="526">
        <f t="shared" si="143"/>
        <v>0</v>
      </c>
      <c r="BW154" s="526">
        <f t="shared" si="143"/>
        <v>0</v>
      </c>
      <c r="BX154" s="526">
        <f t="shared" si="143"/>
        <v>0</v>
      </c>
      <c r="BY154" s="526">
        <f t="shared" si="143"/>
        <v>0</v>
      </c>
      <c r="BZ154" s="526">
        <f t="shared" si="143"/>
        <v>0</v>
      </c>
      <c r="CA154" s="526">
        <f t="shared" si="143"/>
        <v>0</v>
      </c>
      <c r="CB154" s="526">
        <f t="shared" si="143"/>
        <v>0</v>
      </c>
      <c r="CC154" s="526">
        <f t="shared" si="143"/>
        <v>0</v>
      </c>
      <c r="CD154" s="526">
        <f t="shared" si="143"/>
        <v>0</v>
      </c>
      <c r="CE154" s="526">
        <f t="shared" si="143"/>
        <v>0</v>
      </c>
      <c r="CF154" s="526">
        <f t="shared" si="143"/>
        <v>0</v>
      </c>
      <c r="CG154" s="526">
        <f t="shared" si="143"/>
        <v>0</v>
      </c>
      <c r="CH154" s="526">
        <f t="shared" si="143"/>
        <v>0</v>
      </c>
      <c r="CI154" s="526">
        <f t="shared" si="143"/>
        <v>0</v>
      </c>
      <c r="CJ154" s="526">
        <f t="shared" si="143"/>
        <v>0</v>
      </c>
      <c r="CK154" s="526">
        <f t="shared" si="143"/>
        <v>0</v>
      </c>
      <c r="CL154" s="526">
        <f t="shared" si="143"/>
        <v>0</v>
      </c>
      <c r="CM154" s="526">
        <f t="shared" si="143"/>
        <v>0</v>
      </c>
      <c r="CN154" s="526">
        <f t="shared" si="143"/>
        <v>0</v>
      </c>
      <c r="CO154" s="526">
        <f t="shared" si="143"/>
        <v>0</v>
      </c>
      <c r="CP154" s="526">
        <f t="shared" si="143"/>
        <v>0</v>
      </c>
      <c r="CQ154" s="526">
        <f t="shared" si="143"/>
        <v>0</v>
      </c>
      <c r="CR154" s="526">
        <f t="shared" si="143"/>
        <v>0</v>
      </c>
      <c r="CS154" s="526">
        <f t="shared" si="143"/>
        <v>0</v>
      </c>
      <c r="CT154" s="526">
        <f t="shared" si="143"/>
        <v>0</v>
      </c>
      <c r="CU154" s="526">
        <f t="shared" si="143"/>
        <v>0</v>
      </c>
      <c r="CV154" s="526">
        <f t="shared" ref="CV154:DG154" si="144">CV$118*CV39</f>
        <v>0</v>
      </c>
      <c r="CW154" s="526">
        <f t="shared" si="144"/>
        <v>0</v>
      </c>
      <c r="CX154" s="526">
        <f t="shared" si="144"/>
        <v>0</v>
      </c>
      <c r="CY154" s="526">
        <f t="shared" si="144"/>
        <v>0</v>
      </c>
      <c r="CZ154" s="526">
        <f t="shared" si="144"/>
        <v>0</v>
      </c>
      <c r="DA154" s="526">
        <f t="shared" si="144"/>
        <v>0</v>
      </c>
      <c r="DB154" s="526">
        <f t="shared" si="144"/>
        <v>0</v>
      </c>
      <c r="DC154" s="526">
        <f t="shared" si="144"/>
        <v>0</v>
      </c>
      <c r="DD154" s="526">
        <f t="shared" si="144"/>
        <v>0</v>
      </c>
      <c r="DE154" s="526">
        <f t="shared" si="144"/>
        <v>0</v>
      </c>
      <c r="DF154" s="526">
        <f t="shared" si="144"/>
        <v>0</v>
      </c>
      <c r="DG154" s="526">
        <f t="shared" si="144"/>
        <v>0</v>
      </c>
      <c r="DH154" s="583">
        <f t="shared" si="4"/>
        <v>0</v>
      </c>
      <c r="DI154" s="240"/>
      <c r="DJ154" s="21"/>
    </row>
    <row r="155" spans="2:114" x14ac:dyDescent="0.15">
      <c r="B155" s="10" t="s">
        <v>178</v>
      </c>
      <c r="C155" s="58" t="s">
        <v>921</v>
      </c>
      <c r="D155" s="526">
        <f t="shared" ref="D155:AI155" si="145">D$118*D40</f>
        <v>0</v>
      </c>
      <c r="E155" s="526">
        <f t="shared" si="145"/>
        <v>0</v>
      </c>
      <c r="F155" s="526">
        <f t="shared" si="145"/>
        <v>0</v>
      </c>
      <c r="G155" s="526">
        <f t="shared" si="145"/>
        <v>0</v>
      </c>
      <c r="H155" s="526">
        <f t="shared" si="145"/>
        <v>0</v>
      </c>
      <c r="I155" s="526">
        <f t="shared" si="145"/>
        <v>0</v>
      </c>
      <c r="J155" s="526">
        <f t="shared" si="145"/>
        <v>0</v>
      </c>
      <c r="K155" s="526">
        <f t="shared" si="145"/>
        <v>0</v>
      </c>
      <c r="L155" s="526">
        <f t="shared" si="145"/>
        <v>0</v>
      </c>
      <c r="M155" s="526">
        <f t="shared" si="145"/>
        <v>0</v>
      </c>
      <c r="N155" s="526">
        <f t="shared" si="145"/>
        <v>0</v>
      </c>
      <c r="O155" s="526">
        <f t="shared" si="145"/>
        <v>0</v>
      </c>
      <c r="P155" s="526">
        <f t="shared" si="145"/>
        <v>0</v>
      </c>
      <c r="Q155" s="526">
        <f t="shared" si="145"/>
        <v>0</v>
      </c>
      <c r="R155" s="526">
        <f t="shared" si="145"/>
        <v>0</v>
      </c>
      <c r="S155" s="526">
        <f t="shared" si="145"/>
        <v>0</v>
      </c>
      <c r="T155" s="526">
        <f t="shared" si="145"/>
        <v>0</v>
      </c>
      <c r="U155" s="526">
        <f t="shared" si="145"/>
        <v>0</v>
      </c>
      <c r="V155" s="526">
        <f t="shared" si="145"/>
        <v>0</v>
      </c>
      <c r="W155" s="526">
        <f t="shared" si="145"/>
        <v>0</v>
      </c>
      <c r="X155" s="526">
        <f t="shared" si="145"/>
        <v>0</v>
      </c>
      <c r="Y155" s="526">
        <f t="shared" si="145"/>
        <v>0</v>
      </c>
      <c r="Z155" s="526">
        <f t="shared" si="145"/>
        <v>0</v>
      </c>
      <c r="AA155" s="526">
        <f t="shared" si="145"/>
        <v>0</v>
      </c>
      <c r="AB155" s="526">
        <f t="shared" si="145"/>
        <v>0</v>
      </c>
      <c r="AC155" s="526">
        <f t="shared" si="145"/>
        <v>0</v>
      </c>
      <c r="AD155" s="526">
        <f t="shared" si="145"/>
        <v>0</v>
      </c>
      <c r="AE155" s="526">
        <f t="shared" si="145"/>
        <v>0</v>
      </c>
      <c r="AF155" s="526">
        <f t="shared" si="145"/>
        <v>0</v>
      </c>
      <c r="AG155" s="526">
        <f t="shared" si="145"/>
        <v>0</v>
      </c>
      <c r="AH155" s="526">
        <f t="shared" si="145"/>
        <v>0</v>
      </c>
      <c r="AI155" s="526">
        <f t="shared" si="145"/>
        <v>0</v>
      </c>
      <c r="AJ155" s="526">
        <f t="shared" ref="AJ155:BO155" si="146">AJ$118*AJ40</f>
        <v>0</v>
      </c>
      <c r="AK155" s="526">
        <f t="shared" si="146"/>
        <v>0</v>
      </c>
      <c r="AL155" s="526">
        <f t="shared" si="146"/>
        <v>0</v>
      </c>
      <c r="AM155" s="526">
        <f t="shared" si="146"/>
        <v>0</v>
      </c>
      <c r="AN155" s="526">
        <f t="shared" si="146"/>
        <v>0</v>
      </c>
      <c r="AO155" s="526">
        <f t="shared" si="146"/>
        <v>0</v>
      </c>
      <c r="AP155" s="526">
        <f t="shared" si="146"/>
        <v>0</v>
      </c>
      <c r="AQ155" s="526">
        <f t="shared" si="146"/>
        <v>0</v>
      </c>
      <c r="AR155" s="526">
        <f t="shared" si="146"/>
        <v>0</v>
      </c>
      <c r="AS155" s="526">
        <f t="shared" si="146"/>
        <v>0</v>
      </c>
      <c r="AT155" s="526">
        <f t="shared" si="146"/>
        <v>0</v>
      </c>
      <c r="AU155" s="526">
        <f t="shared" si="146"/>
        <v>0</v>
      </c>
      <c r="AV155" s="526">
        <f t="shared" si="146"/>
        <v>0</v>
      </c>
      <c r="AW155" s="526">
        <f t="shared" si="146"/>
        <v>0</v>
      </c>
      <c r="AX155" s="526">
        <f t="shared" si="146"/>
        <v>0</v>
      </c>
      <c r="AY155" s="526">
        <f t="shared" si="146"/>
        <v>0</v>
      </c>
      <c r="AZ155" s="526">
        <f t="shared" si="146"/>
        <v>0</v>
      </c>
      <c r="BA155" s="526">
        <f t="shared" si="146"/>
        <v>0</v>
      </c>
      <c r="BB155" s="526">
        <f t="shared" si="146"/>
        <v>0</v>
      </c>
      <c r="BC155" s="526">
        <f t="shared" si="146"/>
        <v>0</v>
      </c>
      <c r="BD155" s="526">
        <f t="shared" si="146"/>
        <v>0</v>
      </c>
      <c r="BE155" s="526">
        <f t="shared" si="146"/>
        <v>0</v>
      </c>
      <c r="BF155" s="526">
        <f t="shared" si="146"/>
        <v>0</v>
      </c>
      <c r="BG155" s="526">
        <f t="shared" si="146"/>
        <v>0</v>
      </c>
      <c r="BH155" s="526">
        <f t="shared" si="146"/>
        <v>0</v>
      </c>
      <c r="BI155" s="526">
        <f t="shared" si="146"/>
        <v>0</v>
      </c>
      <c r="BJ155" s="526">
        <f t="shared" si="146"/>
        <v>0</v>
      </c>
      <c r="BK155" s="526">
        <f t="shared" si="146"/>
        <v>0</v>
      </c>
      <c r="BL155" s="526">
        <f t="shared" si="146"/>
        <v>0</v>
      </c>
      <c r="BM155" s="526">
        <f t="shared" si="146"/>
        <v>0</v>
      </c>
      <c r="BN155" s="526">
        <f t="shared" si="146"/>
        <v>0</v>
      </c>
      <c r="BO155" s="526">
        <f t="shared" si="146"/>
        <v>0</v>
      </c>
      <c r="BP155" s="526">
        <f t="shared" ref="BP155:CU155" si="147">BP$118*BP40</f>
        <v>0</v>
      </c>
      <c r="BQ155" s="526">
        <f t="shared" si="147"/>
        <v>0</v>
      </c>
      <c r="BR155" s="526">
        <f t="shared" si="147"/>
        <v>0</v>
      </c>
      <c r="BS155" s="526">
        <f t="shared" si="147"/>
        <v>0</v>
      </c>
      <c r="BT155" s="526">
        <f t="shared" si="147"/>
        <v>0</v>
      </c>
      <c r="BU155" s="526">
        <f t="shared" si="147"/>
        <v>0</v>
      </c>
      <c r="BV155" s="526">
        <f t="shared" si="147"/>
        <v>0</v>
      </c>
      <c r="BW155" s="526">
        <f t="shared" si="147"/>
        <v>0</v>
      </c>
      <c r="BX155" s="526">
        <f t="shared" si="147"/>
        <v>0</v>
      </c>
      <c r="BY155" s="526">
        <f t="shared" si="147"/>
        <v>0</v>
      </c>
      <c r="BZ155" s="526">
        <f t="shared" si="147"/>
        <v>0</v>
      </c>
      <c r="CA155" s="526">
        <f t="shared" si="147"/>
        <v>0</v>
      </c>
      <c r="CB155" s="526">
        <f t="shared" si="147"/>
        <v>0</v>
      </c>
      <c r="CC155" s="526">
        <f t="shared" si="147"/>
        <v>0</v>
      </c>
      <c r="CD155" s="526">
        <f t="shared" si="147"/>
        <v>0</v>
      </c>
      <c r="CE155" s="526">
        <f t="shared" si="147"/>
        <v>0</v>
      </c>
      <c r="CF155" s="526">
        <f t="shared" si="147"/>
        <v>0</v>
      </c>
      <c r="CG155" s="526">
        <f t="shared" si="147"/>
        <v>0</v>
      </c>
      <c r="CH155" s="526">
        <f t="shared" si="147"/>
        <v>0</v>
      </c>
      <c r="CI155" s="526">
        <f t="shared" si="147"/>
        <v>0</v>
      </c>
      <c r="CJ155" s="526">
        <f t="shared" si="147"/>
        <v>0</v>
      </c>
      <c r="CK155" s="526">
        <f t="shared" si="147"/>
        <v>0</v>
      </c>
      <c r="CL155" s="526">
        <f t="shared" si="147"/>
        <v>0</v>
      </c>
      <c r="CM155" s="526">
        <f t="shared" si="147"/>
        <v>0</v>
      </c>
      <c r="CN155" s="526">
        <f t="shared" si="147"/>
        <v>0</v>
      </c>
      <c r="CO155" s="526">
        <f t="shared" si="147"/>
        <v>0</v>
      </c>
      <c r="CP155" s="526">
        <f t="shared" si="147"/>
        <v>0</v>
      </c>
      <c r="CQ155" s="526">
        <f t="shared" si="147"/>
        <v>0</v>
      </c>
      <c r="CR155" s="526">
        <f t="shared" si="147"/>
        <v>0</v>
      </c>
      <c r="CS155" s="526">
        <f t="shared" si="147"/>
        <v>0</v>
      </c>
      <c r="CT155" s="526">
        <f t="shared" si="147"/>
        <v>0</v>
      </c>
      <c r="CU155" s="526">
        <f t="shared" si="147"/>
        <v>0</v>
      </c>
      <c r="CV155" s="526">
        <f t="shared" ref="CV155:DG155" si="148">CV$118*CV40</f>
        <v>0</v>
      </c>
      <c r="CW155" s="526">
        <f t="shared" si="148"/>
        <v>0</v>
      </c>
      <c r="CX155" s="526">
        <f t="shared" si="148"/>
        <v>0</v>
      </c>
      <c r="CY155" s="526">
        <f t="shared" si="148"/>
        <v>0</v>
      </c>
      <c r="CZ155" s="526">
        <f t="shared" si="148"/>
        <v>0</v>
      </c>
      <c r="DA155" s="526">
        <f t="shared" si="148"/>
        <v>0</v>
      </c>
      <c r="DB155" s="526">
        <f t="shared" si="148"/>
        <v>0</v>
      </c>
      <c r="DC155" s="526">
        <f t="shared" si="148"/>
        <v>0</v>
      </c>
      <c r="DD155" s="526">
        <f t="shared" si="148"/>
        <v>0</v>
      </c>
      <c r="DE155" s="526">
        <f t="shared" si="148"/>
        <v>0</v>
      </c>
      <c r="DF155" s="526">
        <f t="shared" si="148"/>
        <v>0</v>
      </c>
      <c r="DG155" s="526">
        <f t="shared" si="148"/>
        <v>0</v>
      </c>
      <c r="DH155" s="583">
        <f t="shared" si="4"/>
        <v>0</v>
      </c>
      <c r="DI155" s="240"/>
      <c r="DJ155" s="21"/>
    </row>
    <row r="156" spans="2:114" x14ac:dyDescent="0.15">
      <c r="B156" s="10" t="s">
        <v>179</v>
      </c>
      <c r="C156" s="58" t="s">
        <v>314</v>
      </c>
      <c r="D156" s="526">
        <f t="shared" ref="D156:AI156" si="149">D$118*D41</f>
        <v>0</v>
      </c>
      <c r="E156" s="526">
        <f t="shared" si="149"/>
        <v>0</v>
      </c>
      <c r="F156" s="526">
        <f t="shared" si="149"/>
        <v>0</v>
      </c>
      <c r="G156" s="526">
        <f t="shared" si="149"/>
        <v>0</v>
      </c>
      <c r="H156" s="526">
        <f t="shared" si="149"/>
        <v>0</v>
      </c>
      <c r="I156" s="526">
        <f t="shared" si="149"/>
        <v>0</v>
      </c>
      <c r="J156" s="526">
        <f t="shared" si="149"/>
        <v>0</v>
      </c>
      <c r="K156" s="526">
        <f t="shared" si="149"/>
        <v>0</v>
      </c>
      <c r="L156" s="526">
        <f t="shared" si="149"/>
        <v>0</v>
      </c>
      <c r="M156" s="526">
        <f t="shared" si="149"/>
        <v>0</v>
      </c>
      <c r="N156" s="526">
        <f t="shared" si="149"/>
        <v>0</v>
      </c>
      <c r="O156" s="526">
        <f t="shared" si="149"/>
        <v>0</v>
      </c>
      <c r="P156" s="526">
        <f t="shared" si="149"/>
        <v>0</v>
      </c>
      <c r="Q156" s="526">
        <f t="shared" si="149"/>
        <v>0</v>
      </c>
      <c r="R156" s="526">
        <f t="shared" si="149"/>
        <v>0</v>
      </c>
      <c r="S156" s="526">
        <f t="shared" si="149"/>
        <v>0</v>
      </c>
      <c r="T156" s="526">
        <f t="shared" si="149"/>
        <v>0</v>
      </c>
      <c r="U156" s="526">
        <f t="shared" si="149"/>
        <v>0</v>
      </c>
      <c r="V156" s="526">
        <f t="shared" si="149"/>
        <v>0</v>
      </c>
      <c r="W156" s="526">
        <f t="shared" si="149"/>
        <v>0</v>
      </c>
      <c r="X156" s="526">
        <f t="shared" si="149"/>
        <v>0</v>
      </c>
      <c r="Y156" s="526">
        <f t="shared" si="149"/>
        <v>0</v>
      </c>
      <c r="Z156" s="526">
        <f t="shared" si="149"/>
        <v>0</v>
      </c>
      <c r="AA156" s="526">
        <f t="shared" si="149"/>
        <v>0</v>
      </c>
      <c r="AB156" s="526">
        <f t="shared" si="149"/>
        <v>0</v>
      </c>
      <c r="AC156" s="526">
        <f t="shared" si="149"/>
        <v>0</v>
      </c>
      <c r="AD156" s="526">
        <f t="shared" si="149"/>
        <v>0</v>
      </c>
      <c r="AE156" s="526">
        <f t="shared" si="149"/>
        <v>0</v>
      </c>
      <c r="AF156" s="526">
        <f t="shared" si="149"/>
        <v>0</v>
      </c>
      <c r="AG156" s="526">
        <f t="shared" si="149"/>
        <v>0</v>
      </c>
      <c r="AH156" s="526">
        <f t="shared" si="149"/>
        <v>0</v>
      </c>
      <c r="AI156" s="526">
        <f t="shared" si="149"/>
        <v>0</v>
      </c>
      <c r="AJ156" s="526">
        <f t="shared" ref="AJ156:BO156" si="150">AJ$118*AJ41</f>
        <v>0</v>
      </c>
      <c r="AK156" s="526">
        <f t="shared" si="150"/>
        <v>0</v>
      </c>
      <c r="AL156" s="526">
        <f t="shared" si="150"/>
        <v>0</v>
      </c>
      <c r="AM156" s="526">
        <f t="shared" si="150"/>
        <v>0</v>
      </c>
      <c r="AN156" s="526">
        <f t="shared" si="150"/>
        <v>0</v>
      </c>
      <c r="AO156" s="526">
        <f t="shared" si="150"/>
        <v>0</v>
      </c>
      <c r="AP156" s="526">
        <f t="shared" si="150"/>
        <v>0</v>
      </c>
      <c r="AQ156" s="526">
        <f t="shared" si="150"/>
        <v>0</v>
      </c>
      <c r="AR156" s="526">
        <f t="shared" si="150"/>
        <v>0</v>
      </c>
      <c r="AS156" s="526">
        <f t="shared" si="150"/>
        <v>0</v>
      </c>
      <c r="AT156" s="526">
        <f t="shared" si="150"/>
        <v>0</v>
      </c>
      <c r="AU156" s="526">
        <f t="shared" si="150"/>
        <v>0</v>
      </c>
      <c r="AV156" s="526">
        <f t="shared" si="150"/>
        <v>0</v>
      </c>
      <c r="AW156" s="526">
        <f t="shared" si="150"/>
        <v>0</v>
      </c>
      <c r="AX156" s="526">
        <f t="shared" si="150"/>
        <v>0</v>
      </c>
      <c r="AY156" s="526">
        <f t="shared" si="150"/>
        <v>0</v>
      </c>
      <c r="AZ156" s="526">
        <f t="shared" si="150"/>
        <v>0</v>
      </c>
      <c r="BA156" s="526">
        <f t="shared" si="150"/>
        <v>0</v>
      </c>
      <c r="BB156" s="526">
        <f t="shared" si="150"/>
        <v>0</v>
      </c>
      <c r="BC156" s="526">
        <f t="shared" si="150"/>
        <v>0</v>
      </c>
      <c r="BD156" s="526">
        <f t="shared" si="150"/>
        <v>0</v>
      </c>
      <c r="BE156" s="526">
        <f t="shared" si="150"/>
        <v>0</v>
      </c>
      <c r="BF156" s="526">
        <f t="shared" si="150"/>
        <v>0</v>
      </c>
      <c r="BG156" s="526">
        <f t="shared" si="150"/>
        <v>0</v>
      </c>
      <c r="BH156" s="526">
        <f t="shared" si="150"/>
        <v>0</v>
      </c>
      <c r="BI156" s="526">
        <f t="shared" si="150"/>
        <v>0</v>
      </c>
      <c r="BJ156" s="526">
        <f t="shared" si="150"/>
        <v>0</v>
      </c>
      <c r="BK156" s="526">
        <f t="shared" si="150"/>
        <v>0</v>
      </c>
      <c r="BL156" s="526">
        <f t="shared" si="150"/>
        <v>0</v>
      </c>
      <c r="BM156" s="526">
        <f t="shared" si="150"/>
        <v>0</v>
      </c>
      <c r="BN156" s="526">
        <f t="shared" si="150"/>
        <v>0</v>
      </c>
      <c r="BO156" s="526">
        <f t="shared" si="150"/>
        <v>0</v>
      </c>
      <c r="BP156" s="526">
        <f t="shared" ref="BP156:CU156" si="151">BP$118*BP41</f>
        <v>0</v>
      </c>
      <c r="BQ156" s="526">
        <f t="shared" si="151"/>
        <v>0</v>
      </c>
      <c r="BR156" s="526">
        <f t="shared" si="151"/>
        <v>0</v>
      </c>
      <c r="BS156" s="526">
        <f t="shared" si="151"/>
        <v>0</v>
      </c>
      <c r="BT156" s="526">
        <f t="shared" si="151"/>
        <v>0</v>
      </c>
      <c r="BU156" s="526">
        <f t="shared" si="151"/>
        <v>0</v>
      </c>
      <c r="BV156" s="526">
        <f t="shared" si="151"/>
        <v>0</v>
      </c>
      <c r="BW156" s="526">
        <f t="shared" si="151"/>
        <v>0</v>
      </c>
      <c r="BX156" s="526">
        <f t="shared" si="151"/>
        <v>0</v>
      </c>
      <c r="BY156" s="526">
        <f t="shared" si="151"/>
        <v>0</v>
      </c>
      <c r="BZ156" s="526">
        <f t="shared" si="151"/>
        <v>0</v>
      </c>
      <c r="CA156" s="526">
        <f t="shared" si="151"/>
        <v>0</v>
      </c>
      <c r="CB156" s="526">
        <f t="shared" si="151"/>
        <v>0</v>
      </c>
      <c r="CC156" s="526">
        <f t="shared" si="151"/>
        <v>0</v>
      </c>
      <c r="CD156" s="526">
        <f t="shared" si="151"/>
        <v>0</v>
      </c>
      <c r="CE156" s="526">
        <f t="shared" si="151"/>
        <v>0</v>
      </c>
      <c r="CF156" s="526">
        <f t="shared" si="151"/>
        <v>0</v>
      </c>
      <c r="CG156" s="526">
        <f t="shared" si="151"/>
        <v>0</v>
      </c>
      <c r="CH156" s="526">
        <f t="shared" si="151"/>
        <v>0</v>
      </c>
      <c r="CI156" s="526">
        <f t="shared" si="151"/>
        <v>0</v>
      </c>
      <c r="CJ156" s="526">
        <f t="shared" si="151"/>
        <v>0</v>
      </c>
      <c r="CK156" s="526">
        <f t="shared" si="151"/>
        <v>0</v>
      </c>
      <c r="CL156" s="526">
        <f t="shared" si="151"/>
        <v>0</v>
      </c>
      <c r="CM156" s="526">
        <f t="shared" si="151"/>
        <v>0</v>
      </c>
      <c r="CN156" s="526">
        <f t="shared" si="151"/>
        <v>0</v>
      </c>
      <c r="CO156" s="526">
        <f t="shared" si="151"/>
        <v>0</v>
      </c>
      <c r="CP156" s="526">
        <f t="shared" si="151"/>
        <v>0</v>
      </c>
      <c r="CQ156" s="526">
        <f t="shared" si="151"/>
        <v>0</v>
      </c>
      <c r="CR156" s="526">
        <f t="shared" si="151"/>
        <v>0</v>
      </c>
      <c r="CS156" s="526">
        <f t="shared" si="151"/>
        <v>0</v>
      </c>
      <c r="CT156" s="526">
        <f t="shared" si="151"/>
        <v>0</v>
      </c>
      <c r="CU156" s="526">
        <f t="shared" si="151"/>
        <v>0</v>
      </c>
      <c r="CV156" s="526">
        <f t="shared" ref="CV156:DG156" si="152">CV$118*CV41</f>
        <v>0</v>
      </c>
      <c r="CW156" s="526">
        <f t="shared" si="152"/>
        <v>0</v>
      </c>
      <c r="CX156" s="526">
        <f t="shared" si="152"/>
        <v>0</v>
      </c>
      <c r="CY156" s="526">
        <f t="shared" si="152"/>
        <v>0</v>
      </c>
      <c r="CZ156" s="526">
        <f t="shared" si="152"/>
        <v>0</v>
      </c>
      <c r="DA156" s="526">
        <f t="shared" si="152"/>
        <v>0</v>
      </c>
      <c r="DB156" s="526">
        <f t="shared" si="152"/>
        <v>0</v>
      </c>
      <c r="DC156" s="526">
        <f t="shared" si="152"/>
        <v>0</v>
      </c>
      <c r="DD156" s="526">
        <f t="shared" si="152"/>
        <v>0</v>
      </c>
      <c r="DE156" s="526">
        <f t="shared" si="152"/>
        <v>0</v>
      </c>
      <c r="DF156" s="526">
        <f t="shared" si="152"/>
        <v>0</v>
      </c>
      <c r="DG156" s="526">
        <f t="shared" si="152"/>
        <v>0</v>
      </c>
      <c r="DH156" s="583">
        <f t="shared" si="4"/>
        <v>0</v>
      </c>
      <c r="DI156" s="240"/>
      <c r="DJ156" s="21"/>
    </row>
    <row r="157" spans="2:114" x14ac:dyDescent="0.15">
      <c r="B157" s="10" t="s">
        <v>180</v>
      </c>
      <c r="C157" s="58" t="s">
        <v>922</v>
      </c>
      <c r="D157" s="526">
        <f t="shared" ref="D157:AI157" si="153">D$118*D42</f>
        <v>0</v>
      </c>
      <c r="E157" s="526">
        <f t="shared" si="153"/>
        <v>0</v>
      </c>
      <c r="F157" s="526">
        <f t="shared" si="153"/>
        <v>0</v>
      </c>
      <c r="G157" s="526">
        <f t="shared" si="153"/>
        <v>0</v>
      </c>
      <c r="H157" s="526">
        <f t="shared" si="153"/>
        <v>0</v>
      </c>
      <c r="I157" s="526">
        <f t="shared" si="153"/>
        <v>0</v>
      </c>
      <c r="J157" s="526">
        <f t="shared" si="153"/>
        <v>0</v>
      </c>
      <c r="K157" s="526">
        <f t="shared" si="153"/>
        <v>0</v>
      </c>
      <c r="L157" s="526">
        <f t="shared" si="153"/>
        <v>0</v>
      </c>
      <c r="M157" s="526">
        <f t="shared" si="153"/>
        <v>0</v>
      </c>
      <c r="N157" s="526">
        <f t="shared" si="153"/>
        <v>0</v>
      </c>
      <c r="O157" s="526">
        <f t="shared" si="153"/>
        <v>0</v>
      </c>
      <c r="P157" s="526">
        <f t="shared" si="153"/>
        <v>0</v>
      </c>
      <c r="Q157" s="526">
        <f t="shared" si="153"/>
        <v>0</v>
      </c>
      <c r="R157" s="526">
        <f t="shared" si="153"/>
        <v>0</v>
      </c>
      <c r="S157" s="526">
        <f t="shared" si="153"/>
        <v>0</v>
      </c>
      <c r="T157" s="526">
        <f t="shared" si="153"/>
        <v>0</v>
      </c>
      <c r="U157" s="526">
        <f t="shared" si="153"/>
        <v>0</v>
      </c>
      <c r="V157" s="526">
        <f t="shared" si="153"/>
        <v>0</v>
      </c>
      <c r="W157" s="526">
        <f t="shared" si="153"/>
        <v>0</v>
      </c>
      <c r="X157" s="526">
        <f t="shared" si="153"/>
        <v>0</v>
      </c>
      <c r="Y157" s="526">
        <f t="shared" si="153"/>
        <v>0</v>
      </c>
      <c r="Z157" s="526">
        <f t="shared" si="153"/>
        <v>0</v>
      </c>
      <c r="AA157" s="526">
        <f t="shared" si="153"/>
        <v>0</v>
      </c>
      <c r="AB157" s="526">
        <f t="shared" si="153"/>
        <v>0</v>
      </c>
      <c r="AC157" s="526">
        <f t="shared" si="153"/>
        <v>0</v>
      </c>
      <c r="AD157" s="526">
        <f t="shared" si="153"/>
        <v>0</v>
      </c>
      <c r="AE157" s="526">
        <f t="shared" si="153"/>
        <v>0</v>
      </c>
      <c r="AF157" s="526">
        <f t="shared" si="153"/>
        <v>0</v>
      </c>
      <c r="AG157" s="526">
        <f t="shared" si="153"/>
        <v>0</v>
      </c>
      <c r="AH157" s="526">
        <f t="shared" si="153"/>
        <v>0</v>
      </c>
      <c r="AI157" s="526">
        <f t="shared" si="153"/>
        <v>0</v>
      </c>
      <c r="AJ157" s="526">
        <f t="shared" ref="AJ157:BO157" si="154">AJ$118*AJ42</f>
        <v>0</v>
      </c>
      <c r="AK157" s="526">
        <f t="shared" si="154"/>
        <v>0</v>
      </c>
      <c r="AL157" s="526">
        <f t="shared" si="154"/>
        <v>0</v>
      </c>
      <c r="AM157" s="526">
        <f t="shared" si="154"/>
        <v>0</v>
      </c>
      <c r="AN157" s="526">
        <f t="shared" si="154"/>
        <v>0</v>
      </c>
      <c r="AO157" s="526">
        <f t="shared" si="154"/>
        <v>0</v>
      </c>
      <c r="AP157" s="526">
        <f t="shared" si="154"/>
        <v>0</v>
      </c>
      <c r="AQ157" s="526">
        <f t="shared" si="154"/>
        <v>0</v>
      </c>
      <c r="AR157" s="526">
        <f t="shared" si="154"/>
        <v>0</v>
      </c>
      <c r="AS157" s="526">
        <f t="shared" si="154"/>
        <v>0</v>
      </c>
      <c r="AT157" s="526">
        <f t="shared" si="154"/>
        <v>0</v>
      </c>
      <c r="AU157" s="526">
        <f t="shared" si="154"/>
        <v>0</v>
      </c>
      <c r="AV157" s="526">
        <f t="shared" si="154"/>
        <v>0</v>
      </c>
      <c r="AW157" s="526">
        <f t="shared" si="154"/>
        <v>0</v>
      </c>
      <c r="AX157" s="526">
        <f t="shared" si="154"/>
        <v>0</v>
      </c>
      <c r="AY157" s="526">
        <f t="shared" si="154"/>
        <v>0</v>
      </c>
      <c r="AZ157" s="526">
        <f t="shared" si="154"/>
        <v>0</v>
      </c>
      <c r="BA157" s="526">
        <f t="shared" si="154"/>
        <v>0</v>
      </c>
      <c r="BB157" s="526">
        <f t="shared" si="154"/>
        <v>0</v>
      </c>
      <c r="BC157" s="526">
        <f t="shared" si="154"/>
        <v>0</v>
      </c>
      <c r="BD157" s="526">
        <f t="shared" si="154"/>
        <v>0</v>
      </c>
      <c r="BE157" s="526">
        <f t="shared" si="154"/>
        <v>0</v>
      </c>
      <c r="BF157" s="526">
        <f t="shared" si="154"/>
        <v>0</v>
      </c>
      <c r="BG157" s="526">
        <f t="shared" si="154"/>
        <v>0</v>
      </c>
      <c r="BH157" s="526">
        <f t="shared" si="154"/>
        <v>0</v>
      </c>
      <c r="BI157" s="526">
        <f t="shared" si="154"/>
        <v>0</v>
      </c>
      <c r="BJ157" s="526">
        <f t="shared" si="154"/>
        <v>0</v>
      </c>
      <c r="BK157" s="526">
        <f t="shared" si="154"/>
        <v>0</v>
      </c>
      <c r="BL157" s="526">
        <f t="shared" si="154"/>
        <v>0</v>
      </c>
      <c r="BM157" s="526">
        <f t="shared" si="154"/>
        <v>0</v>
      </c>
      <c r="BN157" s="526">
        <f t="shared" si="154"/>
        <v>0</v>
      </c>
      <c r="BO157" s="526">
        <f t="shared" si="154"/>
        <v>0</v>
      </c>
      <c r="BP157" s="526">
        <f t="shared" ref="BP157:CU157" si="155">BP$118*BP42</f>
        <v>0</v>
      </c>
      <c r="BQ157" s="526">
        <f t="shared" si="155"/>
        <v>0</v>
      </c>
      <c r="BR157" s="526">
        <f t="shared" si="155"/>
        <v>0</v>
      </c>
      <c r="BS157" s="526">
        <f t="shared" si="155"/>
        <v>0</v>
      </c>
      <c r="BT157" s="526">
        <f t="shared" si="155"/>
        <v>0</v>
      </c>
      <c r="BU157" s="526">
        <f t="shared" si="155"/>
        <v>0</v>
      </c>
      <c r="BV157" s="526">
        <f t="shared" si="155"/>
        <v>0</v>
      </c>
      <c r="BW157" s="526">
        <f t="shared" si="155"/>
        <v>0</v>
      </c>
      <c r="BX157" s="526">
        <f t="shared" si="155"/>
        <v>0</v>
      </c>
      <c r="BY157" s="526">
        <f t="shared" si="155"/>
        <v>0</v>
      </c>
      <c r="BZ157" s="526">
        <f t="shared" si="155"/>
        <v>0</v>
      </c>
      <c r="CA157" s="526">
        <f t="shared" si="155"/>
        <v>0</v>
      </c>
      <c r="CB157" s="526">
        <f t="shared" si="155"/>
        <v>0</v>
      </c>
      <c r="CC157" s="526">
        <f t="shared" si="155"/>
        <v>0</v>
      </c>
      <c r="CD157" s="526">
        <f t="shared" si="155"/>
        <v>0</v>
      </c>
      <c r="CE157" s="526">
        <f t="shared" si="155"/>
        <v>0</v>
      </c>
      <c r="CF157" s="526">
        <f t="shared" si="155"/>
        <v>0</v>
      </c>
      <c r="CG157" s="526">
        <f t="shared" si="155"/>
        <v>0</v>
      </c>
      <c r="CH157" s="526">
        <f t="shared" si="155"/>
        <v>0</v>
      </c>
      <c r="CI157" s="526">
        <f t="shared" si="155"/>
        <v>0</v>
      </c>
      <c r="CJ157" s="526">
        <f t="shared" si="155"/>
        <v>0</v>
      </c>
      <c r="CK157" s="526">
        <f t="shared" si="155"/>
        <v>0</v>
      </c>
      <c r="CL157" s="526">
        <f t="shared" si="155"/>
        <v>0</v>
      </c>
      <c r="CM157" s="526">
        <f t="shared" si="155"/>
        <v>0</v>
      </c>
      <c r="CN157" s="526">
        <f t="shared" si="155"/>
        <v>0</v>
      </c>
      <c r="CO157" s="526">
        <f t="shared" si="155"/>
        <v>0</v>
      </c>
      <c r="CP157" s="526">
        <f t="shared" si="155"/>
        <v>0</v>
      </c>
      <c r="CQ157" s="526">
        <f t="shared" si="155"/>
        <v>0</v>
      </c>
      <c r="CR157" s="526">
        <f t="shared" si="155"/>
        <v>0</v>
      </c>
      <c r="CS157" s="526">
        <f t="shared" si="155"/>
        <v>0</v>
      </c>
      <c r="CT157" s="526">
        <f t="shared" si="155"/>
        <v>0</v>
      </c>
      <c r="CU157" s="526">
        <f t="shared" si="155"/>
        <v>0</v>
      </c>
      <c r="CV157" s="526">
        <f t="shared" ref="CV157:DG157" si="156">CV$118*CV42</f>
        <v>0</v>
      </c>
      <c r="CW157" s="526">
        <f t="shared" si="156"/>
        <v>0</v>
      </c>
      <c r="CX157" s="526">
        <f t="shared" si="156"/>
        <v>0</v>
      </c>
      <c r="CY157" s="526">
        <f t="shared" si="156"/>
        <v>0</v>
      </c>
      <c r="CZ157" s="526">
        <f t="shared" si="156"/>
        <v>0</v>
      </c>
      <c r="DA157" s="526">
        <f t="shared" si="156"/>
        <v>0</v>
      </c>
      <c r="DB157" s="526">
        <f t="shared" si="156"/>
        <v>0</v>
      </c>
      <c r="DC157" s="526">
        <f t="shared" si="156"/>
        <v>0</v>
      </c>
      <c r="DD157" s="526">
        <f t="shared" si="156"/>
        <v>0</v>
      </c>
      <c r="DE157" s="526">
        <f t="shared" si="156"/>
        <v>0</v>
      </c>
      <c r="DF157" s="526">
        <f t="shared" si="156"/>
        <v>0</v>
      </c>
      <c r="DG157" s="526">
        <f t="shared" si="156"/>
        <v>0</v>
      </c>
      <c r="DH157" s="583">
        <f t="shared" si="4"/>
        <v>0</v>
      </c>
      <c r="DI157" s="240"/>
      <c r="DJ157" s="21"/>
    </row>
    <row r="158" spans="2:114" x14ac:dyDescent="0.15">
      <c r="B158" s="10" t="s">
        <v>181</v>
      </c>
      <c r="C158" s="58" t="s">
        <v>923</v>
      </c>
      <c r="D158" s="526">
        <f t="shared" ref="D158:AI158" si="157">D$118*D43</f>
        <v>0</v>
      </c>
      <c r="E158" s="526">
        <f t="shared" si="157"/>
        <v>0</v>
      </c>
      <c r="F158" s="526">
        <f t="shared" si="157"/>
        <v>0</v>
      </c>
      <c r="G158" s="526">
        <f t="shared" si="157"/>
        <v>0</v>
      </c>
      <c r="H158" s="526">
        <f t="shared" si="157"/>
        <v>0</v>
      </c>
      <c r="I158" s="526">
        <f t="shared" si="157"/>
        <v>0</v>
      </c>
      <c r="J158" s="526">
        <f t="shared" si="157"/>
        <v>0</v>
      </c>
      <c r="K158" s="526">
        <f t="shared" si="157"/>
        <v>0</v>
      </c>
      <c r="L158" s="526">
        <f t="shared" si="157"/>
        <v>0</v>
      </c>
      <c r="M158" s="526">
        <f t="shared" si="157"/>
        <v>0</v>
      </c>
      <c r="N158" s="526">
        <f t="shared" si="157"/>
        <v>0</v>
      </c>
      <c r="O158" s="526">
        <f t="shared" si="157"/>
        <v>0</v>
      </c>
      <c r="P158" s="526">
        <f t="shared" si="157"/>
        <v>0</v>
      </c>
      <c r="Q158" s="526">
        <f t="shared" si="157"/>
        <v>0</v>
      </c>
      <c r="R158" s="526">
        <f t="shared" si="157"/>
        <v>0</v>
      </c>
      <c r="S158" s="526">
        <f t="shared" si="157"/>
        <v>0</v>
      </c>
      <c r="T158" s="526">
        <f t="shared" si="157"/>
        <v>0</v>
      </c>
      <c r="U158" s="526">
        <f t="shared" si="157"/>
        <v>0</v>
      </c>
      <c r="V158" s="526">
        <f t="shared" si="157"/>
        <v>0</v>
      </c>
      <c r="W158" s="526">
        <f t="shared" si="157"/>
        <v>0</v>
      </c>
      <c r="X158" s="526">
        <f t="shared" si="157"/>
        <v>0</v>
      </c>
      <c r="Y158" s="526">
        <f t="shared" si="157"/>
        <v>0</v>
      </c>
      <c r="Z158" s="526">
        <f t="shared" si="157"/>
        <v>0</v>
      </c>
      <c r="AA158" s="526">
        <f t="shared" si="157"/>
        <v>0</v>
      </c>
      <c r="AB158" s="526">
        <f t="shared" si="157"/>
        <v>0</v>
      </c>
      <c r="AC158" s="526">
        <f t="shared" si="157"/>
        <v>0</v>
      </c>
      <c r="AD158" s="526">
        <f t="shared" si="157"/>
        <v>0</v>
      </c>
      <c r="AE158" s="526">
        <f t="shared" si="157"/>
        <v>0</v>
      </c>
      <c r="AF158" s="526">
        <f t="shared" si="157"/>
        <v>0</v>
      </c>
      <c r="AG158" s="526">
        <f t="shared" si="157"/>
        <v>0</v>
      </c>
      <c r="AH158" s="526">
        <f t="shared" si="157"/>
        <v>0</v>
      </c>
      <c r="AI158" s="526">
        <f t="shared" si="157"/>
        <v>0</v>
      </c>
      <c r="AJ158" s="526">
        <f t="shared" ref="AJ158:BO158" si="158">AJ$118*AJ43</f>
        <v>0</v>
      </c>
      <c r="AK158" s="526">
        <f t="shared" si="158"/>
        <v>0</v>
      </c>
      <c r="AL158" s="526">
        <f t="shared" si="158"/>
        <v>0</v>
      </c>
      <c r="AM158" s="526">
        <f t="shared" si="158"/>
        <v>0</v>
      </c>
      <c r="AN158" s="526">
        <f t="shared" si="158"/>
        <v>0</v>
      </c>
      <c r="AO158" s="526">
        <f t="shared" si="158"/>
        <v>0</v>
      </c>
      <c r="AP158" s="526">
        <f t="shared" si="158"/>
        <v>0</v>
      </c>
      <c r="AQ158" s="526">
        <f t="shared" si="158"/>
        <v>0</v>
      </c>
      <c r="AR158" s="526">
        <f t="shared" si="158"/>
        <v>0</v>
      </c>
      <c r="AS158" s="526">
        <f t="shared" si="158"/>
        <v>0</v>
      </c>
      <c r="AT158" s="526">
        <f t="shared" si="158"/>
        <v>0</v>
      </c>
      <c r="AU158" s="526">
        <f t="shared" si="158"/>
        <v>0</v>
      </c>
      <c r="AV158" s="526">
        <f t="shared" si="158"/>
        <v>0</v>
      </c>
      <c r="AW158" s="526">
        <f t="shared" si="158"/>
        <v>0</v>
      </c>
      <c r="AX158" s="526">
        <f t="shared" si="158"/>
        <v>0</v>
      </c>
      <c r="AY158" s="526">
        <f t="shared" si="158"/>
        <v>0</v>
      </c>
      <c r="AZ158" s="526">
        <f t="shared" si="158"/>
        <v>0</v>
      </c>
      <c r="BA158" s="526">
        <f t="shared" si="158"/>
        <v>0</v>
      </c>
      <c r="BB158" s="526">
        <f t="shared" si="158"/>
        <v>0</v>
      </c>
      <c r="BC158" s="526">
        <f t="shared" si="158"/>
        <v>0</v>
      </c>
      <c r="BD158" s="526">
        <f t="shared" si="158"/>
        <v>0</v>
      </c>
      <c r="BE158" s="526">
        <f t="shared" si="158"/>
        <v>0</v>
      </c>
      <c r="BF158" s="526">
        <f t="shared" si="158"/>
        <v>0</v>
      </c>
      <c r="BG158" s="526">
        <f t="shared" si="158"/>
        <v>0</v>
      </c>
      <c r="BH158" s="526">
        <f t="shared" si="158"/>
        <v>0</v>
      </c>
      <c r="BI158" s="526">
        <f t="shared" si="158"/>
        <v>0</v>
      </c>
      <c r="BJ158" s="526">
        <f t="shared" si="158"/>
        <v>0</v>
      </c>
      <c r="BK158" s="526">
        <f t="shared" si="158"/>
        <v>0</v>
      </c>
      <c r="BL158" s="526">
        <f t="shared" si="158"/>
        <v>0</v>
      </c>
      <c r="BM158" s="526">
        <f t="shared" si="158"/>
        <v>0</v>
      </c>
      <c r="BN158" s="526">
        <f t="shared" si="158"/>
        <v>0</v>
      </c>
      <c r="BO158" s="526">
        <f t="shared" si="158"/>
        <v>0</v>
      </c>
      <c r="BP158" s="526">
        <f t="shared" ref="BP158:CU158" si="159">BP$118*BP43</f>
        <v>0</v>
      </c>
      <c r="BQ158" s="526">
        <f t="shared" si="159"/>
        <v>0</v>
      </c>
      <c r="BR158" s="526">
        <f t="shared" si="159"/>
        <v>0</v>
      </c>
      <c r="BS158" s="526">
        <f t="shared" si="159"/>
        <v>0</v>
      </c>
      <c r="BT158" s="526">
        <f t="shared" si="159"/>
        <v>0</v>
      </c>
      <c r="BU158" s="526">
        <f t="shared" si="159"/>
        <v>0</v>
      </c>
      <c r="BV158" s="526">
        <f t="shared" si="159"/>
        <v>0</v>
      </c>
      <c r="BW158" s="526">
        <f t="shared" si="159"/>
        <v>0</v>
      </c>
      <c r="BX158" s="526">
        <f t="shared" si="159"/>
        <v>0</v>
      </c>
      <c r="BY158" s="526">
        <f t="shared" si="159"/>
        <v>0</v>
      </c>
      <c r="BZ158" s="526">
        <f t="shared" si="159"/>
        <v>0</v>
      </c>
      <c r="CA158" s="526">
        <f t="shared" si="159"/>
        <v>0</v>
      </c>
      <c r="CB158" s="526">
        <f t="shared" si="159"/>
        <v>0</v>
      </c>
      <c r="CC158" s="526">
        <f t="shared" si="159"/>
        <v>0</v>
      </c>
      <c r="CD158" s="526">
        <f t="shared" si="159"/>
        <v>0</v>
      </c>
      <c r="CE158" s="526">
        <f t="shared" si="159"/>
        <v>0</v>
      </c>
      <c r="CF158" s="526">
        <f t="shared" si="159"/>
        <v>0</v>
      </c>
      <c r="CG158" s="526">
        <f t="shared" si="159"/>
        <v>0</v>
      </c>
      <c r="CH158" s="526">
        <f t="shared" si="159"/>
        <v>0</v>
      </c>
      <c r="CI158" s="526">
        <f t="shared" si="159"/>
        <v>0</v>
      </c>
      <c r="CJ158" s="526">
        <f t="shared" si="159"/>
        <v>0</v>
      </c>
      <c r="CK158" s="526">
        <f t="shared" si="159"/>
        <v>0</v>
      </c>
      <c r="CL158" s="526">
        <f t="shared" si="159"/>
        <v>0</v>
      </c>
      <c r="CM158" s="526">
        <f t="shared" si="159"/>
        <v>0</v>
      </c>
      <c r="CN158" s="526">
        <f t="shared" si="159"/>
        <v>0</v>
      </c>
      <c r="CO158" s="526">
        <f t="shared" si="159"/>
        <v>0</v>
      </c>
      <c r="CP158" s="526">
        <f t="shared" si="159"/>
        <v>0</v>
      </c>
      <c r="CQ158" s="526">
        <f t="shared" si="159"/>
        <v>0</v>
      </c>
      <c r="CR158" s="526">
        <f t="shared" si="159"/>
        <v>0</v>
      </c>
      <c r="CS158" s="526">
        <f t="shared" si="159"/>
        <v>0</v>
      </c>
      <c r="CT158" s="526">
        <f t="shared" si="159"/>
        <v>0</v>
      </c>
      <c r="CU158" s="526">
        <f t="shared" si="159"/>
        <v>0</v>
      </c>
      <c r="CV158" s="526">
        <f t="shared" ref="CV158:DG158" si="160">CV$118*CV43</f>
        <v>0</v>
      </c>
      <c r="CW158" s="526">
        <f t="shared" si="160"/>
        <v>0</v>
      </c>
      <c r="CX158" s="526">
        <f t="shared" si="160"/>
        <v>0</v>
      </c>
      <c r="CY158" s="526">
        <f t="shared" si="160"/>
        <v>0</v>
      </c>
      <c r="CZ158" s="526">
        <f t="shared" si="160"/>
        <v>0</v>
      </c>
      <c r="DA158" s="526">
        <f t="shared" si="160"/>
        <v>0</v>
      </c>
      <c r="DB158" s="526">
        <f t="shared" si="160"/>
        <v>0</v>
      </c>
      <c r="DC158" s="526">
        <f t="shared" si="160"/>
        <v>0</v>
      </c>
      <c r="DD158" s="526">
        <f t="shared" si="160"/>
        <v>0</v>
      </c>
      <c r="DE158" s="526">
        <f t="shared" si="160"/>
        <v>0</v>
      </c>
      <c r="DF158" s="526">
        <f t="shared" si="160"/>
        <v>0</v>
      </c>
      <c r="DG158" s="526">
        <f t="shared" si="160"/>
        <v>0</v>
      </c>
      <c r="DH158" s="583">
        <f t="shared" si="4"/>
        <v>0</v>
      </c>
      <c r="DI158" s="240"/>
      <c r="DJ158" s="21"/>
    </row>
    <row r="159" spans="2:114" x14ac:dyDescent="0.15">
      <c r="B159" s="10" t="s">
        <v>182</v>
      </c>
      <c r="C159" s="58" t="s">
        <v>924</v>
      </c>
      <c r="D159" s="526">
        <f t="shared" ref="D159:AI159" si="161">D$118*D44</f>
        <v>0</v>
      </c>
      <c r="E159" s="526">
        <f t="shared" si="161"/>
        <v>0</v>
      </c>
      <c r="F159" s="526">
        <f t="shared" si="161"/>
        <v>0</v>
      </c>
      <c r="G159" s="526">
        <f t="shared" si="161"/>
        <v>0</v>
      </c>
      <c r="H159" s="526">
        <f t="shared" si="161"/>
        <v>0</v>
      </c>
      <c r="I159" s="526">
        <f t="shared" si="161"/>
        <v>0</v>
      </c>
      <c r="J159" s="526">
        <f t="shared" si="161"/>
        <v>0</v>
      </c>
      <c r="K159" s="526">
        <f t="shared" si="161"/>
        <v>0</v>
      </c>
      <c r="L159" s="526">
        <f t="shared" si="161"/>
        <v>0</v>
      </c>
      <c r="M159" s="526">
        <f t="shared" si="161"/>
        <v>0</v>
      </c>
      <c r="N159" s="526">
        <f t="shared" si="161"/>
        <v>0</v>
      </c>
      <c r="O159" s="526">
        <f t="shared" si="161"/>
        <v>0</v>
      </c>
      <c r="P159" s="526">
        <f t="shared" si="161"/>
        <v>0</v>
      </c>
      <c r="Q159" s="526">
        <f t="shared" si="161"/>
        <v>0</v>
      </c>
      <c r="R159" s="526">
        <f t="shared" si="161"/>
        <v>0</v>
      </c>
      <c r="S159" s="526">
        <f t="shared" si="161"/>
        <v>0</v>
      </c>
      <c r="T159" s="526">
        <f t="shared" si="161"/>
        <v>0</v>
      </c>
      <c r="U159" s="526">
        <f t="shared" si="161"/>
        <v>0</v>
      </c>
      <c r="V159" s="526">
        <f t="shared" si="161"/>
        <v>0</v>
      </c>
      <c r="W159" s="526">
        <f t="shared" si="161"/>
        <v>0</v>
      </c>
      <c r="X159" s="526">
        <f t="shared" si="161"/>
        <v>0</v>
      </c>
      <c r="Y159" s="526">
        <f t="shared" si="161"/>
        <v>0</v>
      </c>
      <c r="Z159" s="526">
        <f t="shared" si="161"/>
        <v>0</v>
      </c>
      <c r="AA159" s="526">
        <f t="shared" si="161"/>
        <v>0</v>
      </c>
      <c r="AB159" s="526">
        <f t="shared" si="161"/>
        <v>0</v>
      </c>
      <c r="AC159" s="526">
        <f t="shared" si="161"/>
        <v>0</v>
      </c>
      <c r="AD159" s="526">
        <f t="shared" si="161"/>
        <v>0</v>
      </c>
      <c r="AE159" s="526">
        <f t="shared" si="161"/>
        <v>0</v>
      </c>
      <c r="AF159" s="526">
        <f t="shared" si="161"/>
        <v>0</v>
      </c>
      <c r="AG159" s="526">
        <f t="shared" si="161"/>
        <v>0</v>
      </c>
      <c r="AH159" s="526">
        <f t="shared" si="161"/>
        <v>0</v>
      </c>
      <c r="AI159" s="526">
        <f t="shared" si="161"/>
        <v>0</v>
      </c>
      <c r="AJ159" s="526">
        <f t="shared" ref="AJ159:BO159" si="162">AJ$118*AJ44</f>
        <v>0</v>
      </c>
      <c r="AK159" s="526">
        <f t="shared" si="162"/>
        <v>0</v>
      </c>
      <c r="AL159" s="526">
        <f t="shared" si="162"/>
        <v>0</v>
      </c>
      <c r="AM159" s="526">
        <f t="shared" si="162"/>
        <v>0</v>
      </c>
      <c r="AN159" s="526">
        <f t="shared" si="162"/>
        <v>0</v>
      </c>
      <c r="AO159" s="526">
        <f t="shared" si="162"/>
        <v>0</v>
      </c>
      <c r="AP159" s="526">
        <f t="shared" si="162"/>
        <v>0</v>
      </c>
      <c r="AQ159" s="526">
        <f t="shared" si="162"/>
        <v>0</v>
      </c>
      <c r="AR159" s="526">
        <f t="shared" si="162"/>
        <v>0</v>
      </c>
      <c r="AS159" s="526">
        <f t="shared" si="162"/>
        <v>0</v>
      </c>
      <c r="AT159" s="526">
        <f t="shared" si="162"/>
        <v>0</v>
      </c>
      <c r="AU159" s="526">
        <f t="shared" si="162"/>
        <v>0</v>
      </c>
      <c r="AV159" s="526">
        <f t="shared" si="162"/>
        <v>0</v>
      </c>
      <c r="AW159" s="526">
        <f t="shared" si="162"/>
        <v>0</v>
      </c>
      <c r="AX159" s="526">
        <f t="shared" si="162"/>
        <v>0</v>
      </c>
      <c r="AY159" s="526">
        <f t="shared" si="162"/>
        <v>0</v>
      </c>
      <c r="AZ159" s="526">
        <f t="shared" si="162"/>
        <v>0</v>
      </c>
      <c r="BA159" s="526">
        <f t="shared" si="162"/>
        <v>0</v>
      </c>
      <c r="BB159" s="526">
        <f t="shared" si="162"/>
        <v>0</v>
      </c>
      <c r="BC159" s="526">
        <f t="shared" si="162"/>
        <v>0</v>
      </c>
      <c r="BD159" s="526">
        <f t="shared" si="162"/>
        <v>0</v>
      </c>
      <c r="BE159" s="526">
        <f t="shared" si="162"/>
        <v>0</v>
      </c>
      <c r="BF159" s="526">
        <f t="shared" si="162"/>
        <v>0</v>
      </c>
      <c r="BG159" s="526">
        <f t="shared" si="162"/>
        <v>0</v>
      </c>
      <c r="BH159" s="526">
        <f t="shared" si="162"/>
        <v>0</v>
      </c>
      <c r="BI159" s="526">
        <f t="shared" si="162"/>
        <v>0</v>
      </c>
      <c r="BJ159" s="526">
        <f t="shared" si="162"/>
        <v>0</v>
      </c>
      <c r="BK159" s="526">
        <f t="shared" si="162"/>
        <v>0</v>
      </c>
      <c r="BL159" s="526">
        <f t="shared" si="162"/>
        <v>0</v>
      </c>
      <c r="BM159" s="526">
        <f t="shared" si="162"/>
        <v>0</v>
      </c>
      <c r="BN159" s="526">
        <f t="shared" si="162"/>
        <v>0</v>
      </c>
      <c r="BO159" s="526">
        <f t="shared" si="162"/>
        <v>0</v>
      </c>
      <c r="BP159" s="526">
        <f t="shared" ref="BP159:CU159" si="163">BP$118*BP44</f>
        <v>0</v>
      </c>
      <c r="BQ159" s="526">
        <f t="shared" si="163"/>
        <v>0</v>
      </c>
      <c r="BR159" s="526">
        <f t="shared" si="163"/>
        <v>0</v>
      </c>
      <c r="BS159" s="526">
        <f t="shared" si="163"/>
        <v>0</v>
      </c>
      <c r="BT159" s="526">
        <f t="shared" si="163"/>
        <v>0</v>
      </c>
      <c r="BU159" s="526">
        <f t="shared" si="163"/>
        <v>0</v>
      </c>
      <c r="BV159" s="526">
        <f t="shared" si="163"/>
        <v>0</v>
      </c>
      <c r="BW159" s="526">
        <f t="shared" si="163"/>
        <v>0</v>
      </c>
      <c r="BX159" s="526">
        <f t="shared" si="163"/>
        <v>0</v>
      </c>
      <c r="BY159" s="526">
        <f t="shared" si="163"/>
        <v>0</v>
      </c>
      <c r="BZ159" s="526">
        <f t="shared" si="163"/>
        <v>0</v>
      </c>
      <c r="CA159" s="526">
        <f t="shared" si="163"/>
        <v>0</v>
      </c>
      <c r="CB159" s="526">
        <f t="shared" si="163"/>
        <v>0</v>
      </c>
      <c r="CC159" s="526">
        <f t="shared" si="163"/>
        <v>0</v>
      </c>
      <c r="CD159" s="526">
        <f t="shared" si="163"/>
        <v>0</v>
      </c>
      <c r="CE159" s="526">
        <f t="shared" si="163"/>
        <v>0</v>
      </c>
      <c r="CF159" s="526">
        <f t="shared" si="163"/>
        <v>0</v>
      </c>
      <c r="CG159" s="526">
        <f t="shared" si="163"/>
        <v>0</v>
      </c>
      <c r="CH159" s="526">
        <f t="shared" si="163"/>
        <v>0</v>
      </c>
      <c r="CI159" s="526">
        <f t="shared" si="163"/>
        <v>0</v>
      </c>
      <c r="CJ159" s="526">
        <f t="shared" si="163"/>
        <v>0</v>
      </c>
      <c r="CK159" s="526">
        <f t="shared" si="163"/>
        <v>0</v>
      </c>
      <c r="CL159" s="526">
        <f t="shared" si="163"/>
        <v>0</v>
      </c>
      <c r="CM159" s="526">
        <f t="shared" si="163"/>
        <v>0</v>
      </c>
      <c r="CN159" s="526">
        <f t="shared" si="163"/>
        <v>0</v>
      </c>
      <c r="CO159" s="526">
        <f t="shared" si="163"/>
        <v>0</v>
      </c>
      <c r="CP159" s="526">
        <f t="shared" si="163"/>
        <v>0</v>
      </c>
      <c r="CQ159" s="526">
        <f t="shared" si="163"/>
        <v>0</v>
      </c>
      <c r="CR159" s="526">
        <f t="shared" si="163"/>
        <v>0</v>
      </c>
      <c r="CS159" s="526">
        <f t="shared" si="163"/>
        <v>0</v>
      </c>
      <c r="CT159" s="526">
        <f t="shared" si="163"/>
        <v>0</v>
      </c>
      <c r="CU159" s="526">
        <f t="shared" si="163"/>
        <v>0</v>
      </c>
      <c r="CV159" s="526">
        <f t="shared" ref="CV159:DG159" si="164">CV$118*CV44</f>
        <v>0</v>
      </c>
      <c r="CW159" s="526">
        <f t="shared" si="164"/>
        <v>0</v>
      </c>
      <c r="CX159" s="526">
        <f t="shared" si="164"/>
        <v>0</v>
      </c>
      <c r="CY159" s="526">
        <f t="shared" si="164"/>
        <v>0</v>
      </c>
      <c r="CZ159" s="526">
        <f t="shared" si="164"/>
        <v>0</v>
      </c>
      <c r="DA159" s="526">
        <f t="shared" si="164"/>
        <v>0</v>
      </c>
      <c r="DB159" s="526">
        <f t="shared" si="164"/>
        <v>0</v>
      </c>
      <c r="DC159" s="526">
        <f t="shared" si="164"/>
        <v>0</v>
      </c>
      <c r="DD159" s="526">
        <f t="shared" si="164"/>
        <v>0</v>
      </c>
      <c r="DE159" s="526">
        <f t="shared" si="164"/>
        <v>0</v>
      </c>
      <c r="DF159" s="526">
        <f t="shared" si="164"/>
        <v>0</v>
      </c>
      <c r="DG159" s="526">
        <f t="shared" si="164"/>
        <v>0</v>
      </c>
      <c r="DH159" s="583">
        <f t="shared" si="4"/>
        <v>0</v>
      </c>
      <c r="DI159" s="240"/>
      <c r="DJ159" s="21"/>
    </row>
    <row r="160" spans="2:114" x14ac:dyDescent="0.15">
      <c r="B160" s="10" t="s">
        <v>183</v>
      </c>
      <c r="C160" s="58" t="s">
        <v>322</v>
      </c>
      <c r="D160" s="526">
        <f t="shared" ref="D160:AI160" si="165">D$118*D45</f>
        <v>0</v>
      </c>
      <c r="E160" s="526">
        <f t="shared" si="165"/>
        <v>0</v>
      </c>
      <c r="F160" s="526">
        <f t="shared" si="165"/>
        <v>0</v>
      </c>
      <c r="G160" s="526">
        <f t="shared" si="165"/>
        <v>0</v>
      </c>
      <c r="H160" s="526">
        <f t="shared" si="165"/>
        <v>0</v>
      </c>
      <c r="I160" s="526">
        <f t="shared" si="165"/>
        <v>0</v>
      </c>
      <c r="J160" s="526">
        <f t="shared" si="165"/>
        <v>0</v>
      </c>
      <c r="K160" s="526">
        <f t="shared" si="165"/>
        <v>0</v>
      </c>
      <c r="L160" s="526">
        <f t="shared" si="165"/>
        <v>0</v>
      </c>
      <c r="M160" s="526">
        <f t="shared" si="165"/>
        <v>0</v>
      </c>
      <c r="N160" s="526">
        <f t="shared" si="165"/>
        <v>0</v>
      </c>
      <c r="O160" s="526">
        <f t="shared" si="165"/>
        <v>0</v>
      </c>
      <c r="P160" s="526">
        <f t="shared" si="165"/>
        <v>0</v>
      </c>
      <c r="Q160" s="526">
        <f t="shared" si="165"/>
        <v>0</v>
      </c>
      <c r="R160" s="526">
        <f t="shared" si="165"/>
        <v>0</v>
      </c>
      <c r="S160" s="526">
        <f t="shared" si="165"/>
        <v>0</v>
      </c>
      <c r="T160" s="526">
        <f t="shared" si="165"/>
        <v>0</v>
      </c>
      <c r="U160" s="526">
        <f t="shared" si="165"/>
        <v>0</v>
      </c>
      <c r="V160" s="526">
        <f t="shared" si="165"/>
        <v>0</v>
      </c>
      <c r="W160" s="526">
        <f t="shared" si="165"/>
        <v>0</v>
      </c>
      <c r="X160" s="526">
        <f t="shared" si="165"/>
        <v>0</v>
      </c>
      <c r="Y160" s="526">
        <f t="shared" si="165"/>
        <v>0</v>
      </c>
      <c r="Z160" s="526">
        <f t="shared" si="165"/>
        <v>0</v>
      </c>
      <c r="AA160" s="526">
        <f t="shared" si="165"/>
        <v>0</v>
      </c>
      <c r="AB160" s="526">
        <f t="shared" si="165"/>
        <v>0</v>
      </c>
      <c r="AC160" s="526">
        <f t="shared" si="165"/>
        <v>0</v>
      </c>
      <c r="AD160" s="526">
        <f t="shared" si="165"/>
        <v>0</v>
      </c>
      <c r="AE160" s="526">
        <f t="shared" si="165"/>
        <v>0</v>
      </c>
      <c r="AF160" s="526">
        <f t="shared" si="165"/>
        <v>0</v>
      </c>
      <c r="AG160" s="526">
        <f t="shared" si="165"/>
        <v>0</v>
      </c>
      <c r="AH160" s="526">
        <f t="shared" si="165"/>
        <v>0</v>
      </c>
      <c r="AI160" s="526">
        <f t="shared" si="165"/>
        <v>0</v>
      </c>
      <c r="AJ160" s="526">
        <f t="shared" ref="AJ160:BO160" si="166">AJ$118*AJ45</f>
        <v>0</v>
      </c>
      <c r="AK160" s="526">
        <f t="shared" si="166"/>
        <v>0</v>
      </c>
      <c r="AL160" s="526">
        <f t="shared" si="166"/>
        <v>0</v>
      </c>
      <c r="AM160" s="526">
        <f t="shared" si="166"/>
        <v>0</v>
      </c>
      <c r="AN160" s="526">
        <f t="shared" si="166"/>
        <v>0</v>
      </c>
      <c r="AO160" s="526">
        <f t="shared" si="166"/>
        <v>0</v>
      </c>
      <c r="AP160" s="526">
        <f t="shared" si="166"/>
        <v>0</v>
      </c>
      <c r="AQ160" s="526">
        <f t="shared" si="166"/>
        <v>0</v>
      </c>
      <c r="AR160" s="526">
        <f t="shared" si="166"/>
        <v>0</v>
      </c>
      <c r="AS160" s="526">
        <f t="shared" si="166"/>
        <v>0</v>
      </c>
      <c r="AT160" s="526">
        <f t="shared" si="166"/>
        <v>0</v>
      </c>
      <c r="AU160" s="526">
        <f t="shared" si="166"/>
        <v>0</v>
      </c>
      <c r="AV160" s="526">
        <f t="shared" si="166"/>
        <v>0</v>
      </c>
      <c r="AW160" s="526">
        <f t="shared" si="166"/>
        <v>0</v>
      </c>
      <c r="AX160" s="526">
        <f t="shared" si="166"/>
        <v>0</v>
      </c>
      <c r="AY160" s="526">
        <f t="shared" si="166"/>
        <v>0</v>
      </c>
      <c r="AZ160" s="526">
        <f t="shared" si="166"/>
        <v>0</v>
      </c>
      <c r="BA160" s="526">
        <f t="shared" si="166"/>
        <v>0</v>
      </c>
      <c r="BB160" s="526">
        <f t="shared" si="166"/>
        <v>0</v>
      </c>
      <c r="BC160" s="526">
        <f t="shared" si="166"/>
        <v>0</v>
      </c>
      <c r="BD160" s="526">
        <f t="shared" si="166"/>
        <v>0</v>
      </c>
      <c r="BE160" s="526">
        <f t="shared" si="166"/>
        <v>0</v>
      </c>
      <c r="BF160" s="526">
        <f t="shared" si="166"/>
        <v>0</v>
      </c>
      <c r="BG160" s="526">
        <f t="shared" si="166"/>
        <v>0</v>
      </c>
      <c r="BH160" s="526">
        <f t="shared" si="166"/>
        <v>0</v>
      </c>
      <c r="BI160" s="526">
        <f t="shared" si="166"/>
        <v>0</v>
      </c>
      <c r="BJ160" s="526">
        <f t="shared" si="166"/>
        <v>0</v>
      </c>
      <c r="BK160" s="526">
        <f t="shared" si="166"/>
        <v>0</v>
      </c>
      <c r="BL160" s="526">
        <f t="shared" si="166"/>
        <v>0</v>
      </c>
      <c r="BM160" s="526">
        <f t="shared" si="166"/>
        <v>0</v>
      </c>
      <c r="BN160" s="526">
        <f t="shared" si="166"/>
        <v>0</v>
      </c>
      <c r="BO160" s="526">
        <f t="shared" si="166"/>
        <v>0</v>
      </c>
      <c r="BP160" s="526">
        <f t="shared" ref="BP160:CU160" si="167">BP$118*BP45</f>
        <v>0</v>
      </c>
      <c r="BQ160" s="526">
        <f t="shared" si="167"/>
        <v>0</v>
      </c>
      <c r="BR160" s="526">
        <f t="shared" si="167"/>
        <v>0</v>
      </c>
      <c r="BS160" s="526">
        <f t="shared" si="167"/>
        <v>0</v>
      </c>
      <c r="BT160" s="526">
        <f t="shared" si="167"/>
        <v>0</v>
      </c>
      <c r="BU160" s="526">
        <f t="shared" si="167"/>
        <v>0</v>
      </c>
      <c r="BV160" s="526">
        <f t="shared" si="167"/>
        <v>0</v>
      </c>
      <c r="BW160" s="526">
        <f t="shared" si="167"/>
        <v>0</v>
      </c>
      <c r="BX160" s="526">
        <f t="shared" si="167"/>
        <v>0</v>
      </c>
      <c r="BY160" s="526">
        <f t="shared" si="167"/>
        <v>0</v>
      </c>
      <c r="BZ160" s="526">
        <f t="shared" si="167"/>
        <v>0</v>
      </c>
      <c r="CA160" s="526">
        <f t="shared" si="167"/>
        <v>0</v>
      </c>
      <c r="CB160" s="526">
        <f t="shared" si="167"/>
        <v>0</v>
      </c>
      <c r="CC160" s="526">
        <f t="shared" si="167"/>
        <v>0</v>
      </c>
      <c r="CD160" s="526">
        <f t="shared" si="167"/>
        <v>0</v>
      </c>
      <c r="CE160" s="526">
        <f t="shared" si="167"/>
        <v>0</v>
      </c>
      <c r="CF160" s="526">
        <f t="shared" si="167"/>
        <v>0</v>
      </c>
      <c r="CG160" s="526">
        <f t="shared" si="167"/>
        <v>0</v>
      </c>
      <c r="CH160" s="526">
        <f t="shared" si="167"/>
        <v>0</v>
      </c>
      <c r="CI160" s="526">
        <f t="shared" si="167"/>
        <v>0</v>
      </c>
      <c r="CJ160" s="526">
        <f t="shared" si="167"/>
        <v>0</v>
      </c>
      <c r="CK160" s="526">
        <f t="shared" si="167"/>
        <v>0</v>
      </c>
      <c r="CL160" s="526">
        <f t="shared" si="167"/>
        <v>0</v>
      </c>
      <c r="CM160" s="526">
        <f t="shared" si="167"/>
        <v>0</v>
      </c>
      <c r="CN160" s="526">
        <f t="shared" si="167"/>
        <v>0</v>
      </c>
      <c r="CO160" s="526">
        <f t="shared" si="167"/>
        <v>0</v>
      </c>
      <c r="CP160" s="526">
        <f t="shared" si="167"/>
        <v>0</v>
      </c>
      <c r="CQ160" s="526">
        <f t="shared" si="167"/>
        <v>0</v>
      </c>
      <c r="CR160" s="526">
        <f t="shared" si="167"/>
        <v>0</v>
      </c>
      <c r="CS160" s="526">
        <f t="shared" si="167"/>
        <v>0</v>
      </c>
      <c r="CT160" s="526">
        <f t="shared" si="167"/>
        <v>0</v>
      </c>
      <c r="CU160" s="526">
        <f t="shared" si="167"/>
        <v>0</v>
      </c>
      <c r="CV160" s="526">
        <f t="shared" ref="CV160:DG160" si="168">CV$118*CV45</f>
        <v>0</v>
      </c>
      <c r="CW160" s="526">
        <f t="shared" si="168"/>
        <v>0</v>
      </c>
      <c r="CX160" s="526">
        <f t="shared" si="168"/>
        <v>0</v>
      </c>
      <c r="CY160" s="526">
        <f t="shared" si="168"/>
        <v>0</v>
      </c>
      <c r="CZ160" s="526">
        <f t="shared" si="168"/>
        <v>0</v>
      </c>
      <c r="DA160" s="526">
        <f t="shared" si="168"/>
        <v>0</v>
      </c>
      <c r="DB160" s="526">
        <f t="shared" si="168"/>
        <v>0</v>
      </c>
      <c r="DC160" s="526">
        <f t="shared" si="168"/>
        <v>0</v>
      </c>
      <c r="DD160" s="526">
        <f t="shared" si="168"/>
        <v>0</v>
      </c>
      <c r="DE160" s="526">
        <f t="shared" si="168"/>
        <v>0</v>
      </c>
      <c r="DF160" s="526">
        <f t="shared" si="168"/>
        <v>0</v>
      </c>
      <c r="DG160" s="526">
        <f t="shared" si="168"/>
        <v>0</v>
      </c>
      <c r="DH160" s="583">
        <f t="shared" si="4"/>
        <v>0</v>
      </c>
      <c r="DI160" s="240"/>
      <c r="DJ160" s="21"/>
    </row>
    <row r="161" spans="2:114" x14ac:dyDescent="0.15">
      <c r="B161" s="10" t="s">
        <v>184</v>
      </c>
      <c r="C161" s="58" t="s">
        <v>925</v>
      </c>
      <c r="D161" s="526">
        <f t="shared" ref="D161:AI161" si="169">D$118*D46</f>
        <v>0</v>
      </c>
      <c r="E161" s="526">
        <f t="shared" si="169"/>
        <v>0</v>
      </c>
      <c r="F161" s="526">
        <f t="shared" si="169"/>
        <v>0</v>
      </c>
      <c r="G161" s="526">
        <f t="shared" si="169"/>
        <v>0</v>
      </c>
      <c r="H161" s="526">
        <f t="shared" si="169"/>
        <v>0</v>
      </c>
      <c r="I161" s="526">
        <f t="shared" si="169"/>
        <v>0</v>
      </c>
      <c r="J161" s="526">
        <f t="shared" si="169"/>
        <v>0</v>
      </c>
      <c r="K161" s="526">
        <f t="shared" si="169"/>
        <v>0</v>
      </c>
      <c r="L161" s="526">
        <f t="shared" si="169"/>
        <v>0</v>
      </c>
      <c r="M161" s="526">
        <f t="shared" si="169"/>
        <v>0</v>
      </c>
      <c r="N161" s="526">
        <f t="shared" si="169"/>
        <v>0</v>
      </c>
      <c r="O161" s="526">
        <f t="shared" si="169"/>
        <v>0</v>
      </c>
      <c r="P161" s="526">
        <f t="shared" si="169"/>
        <v>0</v>
      </c>
      <c r="Q161" s="526">
        <f t="shared" si="169"/>
        <v>0</v>
      </c>
      <c r="R161" s="526">
        <f t="shared" si="169"/>
        <v>0</v>
      </c>
      <c r="S161" s="526">
        <f t="shared" si="169"/>
        <v>0</v>
      </c>
      <c r="T161" s="526">
        <f t="shared" si="169"/>
        <v>0</v>
      </c>
      <c r="U161" s="526">
        <f t="shared" si="169"/>
        <v>0</v>
      </c>
      <c r="V161" s="526">
        <f t="shared" si="169"/>
        <v>0</v>
      </c>
      <c r="W161" s="526">
        <f t="shared" si="169"/>
        <v>0</v>
      </c>
      <c r="X161" s="526">
        <f t="shared" si="169"/>
        <v>0</v>
      </c>
      <c r="Y161" s="526">
        <f t="shared" si="169"/>
        <v>0</v>
      </c>
      <c r="Z161" s="526">
        <f t="shared" si="169"/>
        <v>0</v>
      </c>
      <c r="AA161" s="526">
        <f t="shared" si="169"/>
        <v>0</v>
      </c>
      <c r="AB161" s="526">
        <f t="shared" si="169"/>
        <v>0</v>
      </c>
      <c r="AC161" s="526">
        <f t="shared" si="169"/>
        <v>0</v>
      </c>
      <c r="AD161" s="526">
        <f t="shared" si="169"/>
        <v>0</v>
      </c>
      <c r="AE161" s="526">
        <f t="shared" si="169"/>
        <v>0</v>
      </c>
      <c r="AF161" s="526">
        <f t="shared" si="169"/>
        <v>0</v>
      </c>
      <c r="AG161" s="526">
        <f t="shared" si="169"/>
        <v>0</v>
      </c>
      <c r="AH161" s="526">
        <f t="shared" si="169"/>
        <v>0</v>
      </c>
      <c r="AI161" s="526">
        <f t="shared" si="169"/>
        <v>0</v>
      </c>
      <c r="AJ161" s="526">
        <f t="shared" ref="AJ161:BO161" si="170">AJ$118*AJ46</f>
        <v>0</v>
      </c>
      <c r="AK161" s="526">
        <f t="shared" si="170"/>
        <v>0</v>
      </c>
      <c r="AL161" s="526">
        <f t="shared" si="170"/>
        <v>0</v>
      </c>
      <c r="AM161" s="526">
        <f t="shared" si="170"/>
        <v>0</v>
      </c>
      <c r="AN161" s="526">
        <f t="shared" si="170"/>
        <v>0</v>
      </c>
      <c r="AO161" s="526">
        <f t="shared" si="170"/>
        <v>0</v>
      </c>
      <c r="AP161" s="526">
        <f t="shared" si="170"/>
        <v>0</v>
      </c>
      <c r="AQ161" s="526">
        <f t="shared" si="170"/>
        <v>0</v>
      </c>
      <c r="AR161" s="526">
        <f t="shared" si="170"/>
        <v>0</v>
      </c>
      <c r="AS161" s="526">
        <f t="shared" si="170"/>
        <v>0</v>
      </c>
      <c r="AT161" s="526">
        <f t="shared" si="170"/>
        <v>0</v>
      </c>
      <c r="AU161" s="526">
        <f t="shared" si="170"/>
        <v>0</v>
      </c>
      <c r="AV161" s="526">
        <f t="shared" si="170"/>
        <v>0</v>
      </c>
      <c r="AW161" s="526">
        <f t="shared" si="170"/>
        <v>0</v>
      </c>
      <c r="AX161" s="526">
        <f t="shared" si="170"/>
        <v>0</v>
      </c>
      <c r="AY161" s="526">
        <f t="shared" si="170"/>
        <v>0</v>
      </c>
      <c r="AZ161" s="526">
        <f t="shared" si="170"/>
        <v>0</v>
      </c>
      <c r="BA161" s="526">
        <f t="shared" si="170"/>
        <v>0</v>
      </c>
      <c r="BB161" s="526">
        <f t="shared" si="170"/>
        <v>0</v>
      </c>
      <c r="BC161" s="526">
        <f t="shared" si="170"/>
        <v>0</v>
      </c>
      <c r="BD161" s="526">
        <f t="shared" si="170"/>
        <v>0</v>
      </c>
      <c r="BE161" s="526">
        <f t="shared" si="170"/>
        <v>0</v>
      </c>
      <c r="BF161" s="526">
        <f t="shared" si="170"/>
        <v>0</v>
      </c>
      <c r="BG161" s="526">
        <f t="shared" si="170"/>
        <v>0</v>
      </c>
      <c r="BH161" s="526">
        <f t="shared" si="170"/>
        <v>0</v>
      </c>
      <c r="BI161" s="526">
        <f t="shared" si="170"/>
        <v>0</v>
      </c>
      <c r="BJ161" s="526">
        <f t="shared" si="170"/>
        <v>0</v>
      </c>
      <c r="BK161" s="526">
        <f t="shared" si="170"/>
        <v>0</v>
      </c>
      <c r="BL161" s="526">
        <f t="shared" si="170"/>
        <v>0</v>
      </c>
      <c r="BM161" s="526">
        <f t="shared" si="170"/>
        <v>0</v>
      </c>
      <c r="BN161" s="526">
        <f t="shared" si="170"/>
        <v>0</v>
      </c>
      <c r="BO161" s="526">
        <f t="shared" si="170"/>
        <v>0</v>
      </c>
      <c r="BP161" s="526">
        <f t="shared" ref="BP161:CU161" si="171">BP$118*BP46</f>
        <v>0</v>
      </c>
      <c r="BQ161" s="526">
        <f t="shared" si="171"/>
        <v>0</v>
      </c>
      <c r="BR161" s="526">
        <f t="shared" si="171"/>
        <v>0</v>
      </c>
      <c r="BS161" s="526">
        <f t="shared" si="171"/>
        <v>0</v>
      </c>
      <c r="BT161" s="526">
        <f t="shared" si="171"/>
        <v>0</v>
      </c>
      <c r="BU161" s="526">
        <f t="shared" si="171"/>
        <v>0</v>
      </c>
      <c r="BV161" s="526">
        <f t="shared" si="171"/>
        <v>0</v>
      </c>
      <c r="BW161" s="526">
        <f t="shared" si="171"/>
        <v>0</v>
      </c>
      <c r="BX161" s="526">
        <f t="shared" si="171"/>
        <v>0</v>
      </c>
      <c r="BY161" s="526">
        <f t="shared" si="171"/>
        <v>0</v>
      </c>
      <c r="BZ161" s="526">
        <f t="shared" si="171"/>
        <v>0</v>
      </c>
      <c r="CA161" s="526">
        <f t="shared" si="171"/>
        <v>0</v>
      </c>
      <c r="CB161" s="526">
        <f t="shared" si="171"/>
        <v>0</v>
      </c>
      <c r="CC161" s="526">
        <f t="shared" si="171"/>
        <v>0</v>
      </c>
      <c r="CD161" s="526">
        <f t="shared" si="171"/>
        <v>0</v>
      </c>
      <c r="CE161" s="526">
        <f t="shared" si="171"/>
        <v>0</v>
      </c>
      <c r="CF161" s="526">
        <f t="shared" si="171"/>
        <v>0</v>
      </c>
      <c r="CG161" s="526">
        <f t="shared" si="171"/>
        <v>0</v>
      </c>
      <c r="CH161" s="526">
        <f t="shared" si="171"/>
        <v>0</v>
      </c>
      <c r="CI161" s="526">
        <f t="shared" si="171"/>
        <v>0</v>
      </c>
      <c r="CJ161" s="526">
        <f t="shared" si="171"/>
        <v>0</v>
      </c>
      <c r="CK161" s="526">
        <f t="shared" si="171"/>
        <v>0</v>
      </c>
      <c r="CL161" s="526">
        <f t="shared" si="171"/>
        <v>0</v>
      </c>
      <c r="CM161" s="526">
        <f t="shared" si="171"/>
        <v>0</v>
      </c>
      <c r="CN161" s="526">
        <f t="shared" si="171"/>
        <v>0</v>
      </c>
      <c r="CO161" s="526">
        <f t="shared" si="171"/>
        <v>0</v>
      </c>
      <c r="CP161" s="526">
        <f t="shared" si="171"/>
        <v>0</v>
      </c>
      <c r="CQ161" s="526">
        <f t="shared" si="171"/>
        <v>0</v>
      </c>
      <c r="CR161" s="526">
        <f t="shared" si="171"/>
        <v>0</v>
      </c>
      <c r="CS161" s="526">
        <f t="shared" si="171"/>
        <v>0</v>
      </c>
      <c r="CT161" s="526">
        <f t="shared" si="171"/>
        <v>0</v>
      </c>
      <c r="CU161" s="526">
        <f t="shared" si="171"/>
        <v>0</v>
      </c>
      <c r="CV161" s="526">
        <f t="shared" ref="CV161:DG161" si="172">CV$118*CV46</f>
        <v>0</v>
      </c>
      <c r="CW161" s="526">
        <f t="shared" si="172"/>
        <v>0</v>
      </c>
      <c r="CX161" s="526">
        <f t="shared" si="172"/>
        <v>0</v>
      </c>
      <c r="CY161" s="526">
        <f t="shared" si="172"/>
        <v>0</v>
      </c>
      <c r="CZ161" s="526">
        <f t="shared" si="172"/>
        <v>0</v>
      </c>
      <c r="DA161" s="526">
        <f t="shared" si="172"/>
        <v>0</v>
      </c>
      <c r="DB161" s="526">
        <f t="shared" si="172"/>
        <v>0</v>
      </c>
      <c r="DC161" s="526">
        <f t="shared" si="172"/>
        <v>0</v>
      </c>
      <c r="DD161" s="526">
        <f t="shared" si="172"/>
        <v>0</v>
      </c>
      <c r="DE161" s="526">
        <f t="shared" si="172"/>
        <v>0</v>
      </c>
      <c r="DF161" s="526">
        <f t="shared" si="172"/>
        <v>0</v>
      </c>
      <c r="DG161" s="526">
        <f t="shared" si="172"/>
        <v>0</v>
      </c>
      <c r="DH161" s="583">
        <f t="shared" si="4"/>
        <v>0</v>
      </c>
      <c r="DI161" s="240"/>
      <c r="DJ161" s="21"/>
    </row>
    <row r="162" spans="2:114" x14ac:dyDescent="0.15">
      <c r="B162" s="10" t="s">
        <v>185</v>
      </c>
      <c r="C162" s="58" t="s">
        <v>926</v>
      </c>
      <c r="D162" s="526">
        <f t="shared" ref="D162:AI162" si="173">D$118*D47</f>
        <v>0</v>
      </c>
      <c r="E162" s="526">
        <f t="shared" si="173"/>
        <v>0</v>
      </c>
      <c r="F162" s="526">
        <f t="shared" si="173"/>
        <v>0</v>
      </c>
      <c r="G162" s="526">
        <f t="shared" si="173"/>
        <v>0</v>
      </c>
      <c r="H162" s="526">
        <f t="shared" si="173"/>
        <v>0</v>
      </c>
      <c r="I162" s="526">
        <f t="shared" si="173"/>
        <v>0</v>
      </c>
      <c r="J162" s="526">
        <f t="shared" si="173"/>
        <v>0</v>
      </c>
      <c r="K162" s="526">
        <f t="shared" si="173"/>
        <v>0</v>
      </c>
      <c r="L162" s="526">
        <f t="shared" si="173"/>
        <v>0</v>
      </c>
      <c r="M162" s="526">
        <f t="shared" si="173"/>
        <v>0</v>
      </c>
      <c r="N162" s="526">
        <f t="shared" si="173"/>
        <v>0</v>
      </c>
      <c r="O162" s="526">
        <f t="shared" si="173"/>
        <v>0</v>
      </c>
      <c r="P162" s="526">
        <f t="shared" si="173"/>
        <v>0</v>
      </c>
      <c r="Q162" s="526">
        <f t="shared" si="173"/>
        <v>0</v>
      </c>
      <c r="R162" s="526">
        <f t="shared" si="173"/>
        <v>0</v>
      </c>
      <c r="S162" s="526">
        <f t="shared" si="173"/>
        <v>0</v>
      </c>
      <c r="T162" s="526">
        <f t="shared" si="173"/>
        <v>0</v>
      </c>
      <c r="U162" s="526">
        <f t="shared" si="173"/>
        <v>0</v>
      </c>
      <c r="V162" s="526">
        <f t="shared" si="173"/>
        <v>0</v>
      </c>
      <c r="W162" s="526">
        <f t="shared" si="173"/>
        <v>0</v>
      </c>
      <c r="X162" s="526">
        <f t="shared" si="173"/>
        <v>0</v>
      </c>
      <c r="Y162" s="526">
        <f t="shared" si="173"/>
        <v>0</v>
      </c>
      <c r="Z162" s="526">
        <f t="shared" si="173"/>
        <v>0</v>
      </c>
      <c r="AA162" s="526">
        <f t="shared" si="173"/>
        <v>0</v>
      </c>
      <c r="AB162" s="526">
        <f t="shared" si="173"/>
        <v>0</v>
      </c>
      <c r="AC162" s="526">
        <f t="shared" si="173"/>
        <v>0</v>
      </c>
      <c r="AD162" s="526">
        <f t="shared" si="173"/>
        <v>0</v>
      </c>
      <c r="AE162" s="526">
        <f t="shared" si="173"/>
        <v>0</v>
      </c>
      <c r="AF162" s="526">
        <f t="shared" si="173"/>
        <v>0</v>
      </c>
      <c r="AG162" s="526">
        <f t="shared" si="173"/>
        <v>0</v>
      </c>
      <c r="AH162" s="526">
        <f t="shared" si="173"/>
        <v>0</v>
      </c>
      <c r="AI162" s="526">
        <f t="shared" si="173"/>
        <v>0</v>
      </c>
      <c r="AJ162" s="526">
        <f t="shared" ref="AJ162:BO162" si="174">AJ$118*AJ47</f>
        <v>0</v>
      </c>
      <c r="AK162" s="526">
        <f t="shared" si="174"/>
        <v>0</v>
      </c>
      <c r="AL162" s="526">
        <f t="shared" si="174"/>
        <v>0</v>
      </c>
      <c r="AM162" s="526">
        <f t="shared" si="174"/>
        <v>0</v>
      </c>
      <c r="AN162" s="526">
        <f t="shared" si="174"/>
        <v>0</v>
      </c>
      <c r="AO162" s="526">
        <f t="shared" si="174"/>
        <v>0</v>
      </c>
      <c r="AP162" s="526">
        <f t="shared" si="174"/>
        <v>0</v>
      </c>
      <c r="AQ162" s="526">
        <f t="shared" si="174"/>
        <v>0</v>
      </c>
      <c r="AR162" s="526">
        <f t="shared" si="174"/>
        <v>0</v>
      </c>
      <c r="AS162" s="526">
        <f t="shared" si="174"/>
        <v>0</v>
      </c>
      <c r="AT162" s="526">
        <f t="shared" si="174"/>
        <v>0</v>
      </c>
      <c r="AU162" s="526">
        <f t="shared" si="174"/>
        <v>0</v>
      </c>
      <c r="AV162" s="526">
        <f t="shared" si="174"/>
        <v>0</v>
      </c>
      <c r="AW162" s="526">
        <f t="shared" si="174"/>
        <v>0</v>
      </c>
      <c r="AX162" s="526">
        <f t="shared" si="174"/>
        <v>0</v>
      </c>
      <c r="AY162" s="526">
        <f t="shared" si="174"/>
        <v>0</v>
      </c>
      <c r="AZ162" s="526">
        <f t="shared" si="174"/>
        <v>0</v>
      </c>
      <c r="BA162" s="526">
        <f t="shared" si="174"/>
        <v>0</v>
      </c>
      <c r="BB162" s="526">
        <f t="shared" si="174"/>
        <v>0</v>
      </c>
      <c r="BC162" s="526">
        <f t="shared" si="174"/>
        <v>0</v>
      </c>
      <c r="BD162" s="526">
        <f t="shared" si="174"/>
        <v>0</v>
      </c>
      <c r="BE162" s="526">
        <f t="shared" si="174"/>
        <v>0</v>
      </c>
      <c r="BF162" s="526">
        <f t="shared" si="174"/>
        <v>0</v>
      </c>
      <c r="BG162" s="526">
        <f t="shared" si="174"/>
        <v>0</v>
      </c>
      <c r="BH162" s="526">
        <f t="shared" si="174"/>
        <v>0</v>
      </c>
      <c r="BI162" s="526">
        <f t="shared" si="174"/>
        <v>0</v>
      </c>
      <c r="BJ162" s="526">
        <f t="shared" si="174"/>
        <v>0</v>
      </c>
      <c r="BK162" s="526">
        <f t="shared" si="174"/>
        <v>0</v>
      </c>
      <c r="BL162" s="526">
        <f t="shared" si="174"/>
        <v>0</v>
      </c>
      <c r="BM162" s="526">
        <f t="shared" si="174"/>
        <v>0</v>
      </c>
      <c r="BN162" s="526">
        <f t="shared" si="174"/>
        <v>0</v>
      </c>
      <c r="BO162" s="526">
        <f t="shared" si="174"/>
        <v>0</v>
      </c>
      <c r="BP162" s="526">
        <f t="shared" ref="BP162:CU162" si="175">BP$118*BP47</f>
        <v>0</v>
      </c>
      <c r="BQ162" s="526">
        <f t="shared" si="175"/>
        <v>0</v>
      </c>
      <c r="BR162" s="526">
        <f t="shared" si="175"/>
        <v>0</v>
      </c>
      <c r="BS162" s="526">
        <f t="shared" si="175"/>
        <v>0</v>
      </c>
      <c r="BT162" s="526">
        <f t="shared" si="175"/>
        <v>0</v>
      </c>
      <c r="BU162" s="526">
        <f t="shared" si="175"/>
        <v>0</v>
      </c>
      <c r="BV162" s="526">
        <f t="shared" si="175"/>
        <v>0</v>
      </c>
      <c r="BW162" s="526">
        <f t="shared" si="175"/>
        <v>0</v>
      </c>
      <c r="BX162" s="526">
        <f t="shared" si="175"/>
        <v>0</v>
      </c>
      <c r="BY162" s="526">
        <f t="shared" si="175"/>
        <v>0</v>
      </c>
      <c r="BZ162" s="526">
        <f t="shared" si="175"/>
        <v>0</v>
      </c>
      <c r="CA162" s="526">
        <f t="shared" si="175"/>
        <v>0</v>
      </c>
      <c r="CB162" s="526">
        <f t="shared" si="175"/>
        <v>0</v>
      </c>
      <c r="CC162" s="526">
        <f t="shared" si="175"/>
        <v>0</v>
      </c>
      <c r="CD162" s="526">
        <f t="shared" si="175"/>
        <v>0</v>
      </c>
      <c r="CE162" s="526">
        <f t="shared" si="175"/>
        <v>0</v>
      </c>
      <c r="CF162" s="526">
        <f t="shared" si="175"/>
        <v>0</v>
      </c>
      <c r="CG162" s="526">
        <f t="shared" si="175"/>
        <v>0</v>
      </c>
      <c r="CH162" s="526">
        <f t="shared" si="175"/>
        <v>0</v>
      </c>
      <c r="CI162" s="526">
        <f t="shared" si="175"/>
        <v>0</v>
      </c>
      <c r="CJ162" s="526">
        <f t="shared" si="175"/>
        <v>0</v>
      </c>
      <c r="CK162" s="526">
        <f t="shared" si="175"/>
        <v>0</v>
      </c>
      <c r="CL162" s="526">
        <f t="shared" si="175"/>
        <v>0</v>
      </c>
      <c r="CM162" s="526">
        <f t="shared" si="175"/>
        <v>0</v>
      </c>
      <c r="CN162" s="526">
        <f t="shared" si="175"/>
        <v>0</v>
      </c>
      <c r="CO162" s="526">
        <f t="shared" si="175"/>
        <v>0</v>
      </c>
      <c r="CP162" s="526">
        <f t="shared" si="175"/>
        <v>0</v>
      </c>
      <c r="CQ162" s="526">
        <f t="shared" si="175"/>
        <v>0</v>
      </c>
      <c r="CR162" s="526">
        <f t="shared" si="175"/>
        <v>0</v>
      </c>
      <c r="CS162" s="526">
        <f t="shared" si="175"/>
        <v>0</v>
      </c>
      <c r="CT162" s="526">
        <f t="shared" si="175"/>
        <v>0</v>
      </c>
      <c r="CU162" s="526">
        <f t="shared" si="175"/>
        <v>0</v>
      </c>
      <c r="CV162" s="526">
        <f t="shared" ref="CV162:DG162" si="176">CV$118*CV47</f>
        <v>0</v>
      </c>
      <c r="CW162" s="526">
        <f t="shared" si="176"/>
        <v>0</v>
      </c>
      <c r="CX162" s="526">
        <f t="shared" si="176"/>
        <v>0</v>
      </c>
      <c r="CY162" s="526">
        <f t="shared" si="176"/>
        <v>0</v>
      </c>
      <c r="CZ162" s="526">
        <f t="shared" si="176"/>
        <v>0</v>
      </c>
      <c r="DA162" s="526">
        <f t="shared" si="176"/>
        <v>0</v>
      </c>
      <c r="DB162" s="526">
        <f t="shared" si="176"/>
        <v>0</v>
      </c>
      <c r="DC162" s="526">
        <f t="shared" si="176"/>
        <v>0</v>
      </c>
      <c r="DD162" s="526">
        <f t="shared" si="176"/>
        <v>0</v>
      </c>
      <c r="DE162" s="526">
        <f t="shared" si="176"/>
        <v>0</v>
      </c>
      <c r="DF162" s="526">
        <f t="shared" si="176"/>
        <v>0</v>
      </c>
      <c r="DG162" s="526">
        <f t="shared" si="176"/>
        <v>0</v>
      </c>
      <c r="DH162" s="583">
        <f t="shared" si="4"/>
        <v>0</v>
      </c>
      <c r="DI162" s="240"/>
      <c r="DJ162" s="21"/>
    </row>
    <row r="163" spans="2:114" x14ac:dyDescent="0.15">
      <c r="B163" s="10" t="s">
        <v>186</v>
      </c>
      <c r="C163" s="58" t="s">
        <v>927</v>
      </c>
      <c r="D163" s="526">
        <f t="shared" ref="D163:AI163" si="177">D$118*D48</f>
        <v>0</v>
      </c>
      <c r="E163" s="526">
        <f t="shared" si="177"/>
        <v>0</v>
      </c>
      <c r="F163" s="526">
        <f t="shared" si="177"/>
        <v>0</v>
      </c>
      <c r="G163" s="526">
        <f t="shared" si="177"/>
        <v>0</v>
      </c>
      <c r="H163" s="526">
        <f t="shared" si="177"/>
        <v>0</v>
      </c>
      <c r="I163" s="526">
        <f t="shared" si="177"/>
        <v>0</v>
      </c>
      <c r="J163" s="526">
        <f t="shared" si="177"/>
        <v>0</v>
      </c>
      <c r="K163" s="526">
        <f t="shared" si="177"/>
        <v>0</v>
      </c>
      <c r="L163" s="526">
        <f t="shared" si="177"/>
        <v>0</v>
      </c>
      <c r="M163" s="526">
        <f t="shared" si="177"/>
        <v>0</v>
      </c>
      <c r="N163" s="526">
        <f t="shared" si="177"/>
        <v>0</v>
      </c>
      <c r="O163" s="526">
        <f t="shared" si="177"/>
        <v>0</v>
      </c>
      <c r="P163" s="526">
        <f t="shared" si="177"/>
        <v>0</v>
      </c>
      <c r="Q163" s="526">
        <f t="shared" si="177"/>
        <v>0</v>
      </c>
      <c r="R163" s="526">
        <f t="shared" si="177"/>
        <v>0</v>
      </c>
      <c r="S163" s="526">
        <f t="shared" si="177"/>
        <v>0</v>
      </c>
      <c r="T163" s="526">
        <f t="shared" si="177"/>
        <v>0</v>
      </c>
      <c r="U163" s="526">
        <f t="shared" si="177"/>
        <v>0</v>
      </c>
      <c r="V163" s="526">
        <f t="shared" si="177"/>
        <v>0</v>
      </c>
      <c r="W163" s="526">
        <f t="shared" si="177"/>
        <v>0</v>
      </c>
      <c r="X163" s="526">
        <f t="shared" si="177"/>
        <v>0</v>
      </c>
      <c r="Y163" s="526">
        <f t="shared" si="177"/>
        <v>0</v>
      </c>
      <c r="Z163" s="526">
        <f t="shared" si="177"/>
        <v>0</v>
      </c>
      <c r="AA163" s="526">
        <f t="shared" si="177"/>
        <v>0</v>
      </c>
      <c r="AB163" s="526">
        <f t="shared" si="177"/>
        <v>0</v>
      </c>
      <c r="AC163" s="526">
        <f t="shared" si="177"/>
        <v>0</v>
      </c>
      <c r="AD163" s="526">
        <f t="shared" si="177"/>
        <v>0</v>
      </c>
      <c r="AE163" s="526">
        <f t="shared" si="177"/>
        <v>0</v>
      </c>
      <c r="AF163" s="526">
        <f t="shared" si="177"/>
        <v>0</v>
      </c>
      <c r="AG163" s="526">
        <f t="shared" si="177"/>
        <v>0</v>
      </c>
      <c r="AH163" s="526">
        <f t="shared" si="177"/>
        <v>0</v>
      </c>
      <c r="AI163" s="526">
        <f t="shared" si="177"/>
        <v>0</v>
      </c>
      <c r="AJ163" s="526">
        <f t="shared" ref="AJ163:BO163" si="178">AJ$118*AJ48</f>
        <v>0</v>
      </c>
      <c r="AK163" s="526">
        <f t="shared" si="178"/>
        <v>0</v>
      </c>
      <c r="AL163" s="526">
        <f t="shared" si="178"/>
        <v>0</v>
      </c>
      <c r="AM163" s="526">
        <f t="shared" si="178"/>
        <v>0</v>
      </c>
      <c r="AN163" s="526">
        <f t="shared" si="178"/>
        <v>0</v>
      </c>
      <c r="AO163" s="526">
        <f t="shared" si="178"/>
        <v>0</v>
      </c>
      <c r="AP163" s="526">
        <f t="shared" si="178"/>
        <v>0</v>
      </c>
      <c r="AQ163" s="526">
        <f t="shared" si="178"/>
        <v>0</v>
      </c>
      <c r="AR163" s="526">
        <f t="shared" si="178"/>
        <v>0</v>
      </c>
      <c r="AS163" s="526">
        <f t="shared" si="178"/>
        <v>0</v>
      </c>
      <c r="AT163" s="526">
        <f t="shared" si="178"/>
        <v>0</v>
      </c>
      <c r="AU163" s="526">
        <f t="shared" si="178"/>
        <v>0</v>
      </c>
      <c r="AV163" s="526">
        <f t="shared" si="178"/>
        <v>0</v>
      </c>
      <c r="AW163" s="526">
        <f t="shared" si="178"/>
        <v>0</v>
      </c>
      <c r="AX163" s="526">
        <f t="shared" si="178"/>
        <v>0</v>
      </c>
      <c r="AY163" s="526">
        <f t="shared" si="178"/>
        <v>0</v>
      </c>
      <c r="AZ163" s="526">
        <f t="shared" si="178"/>
        <v>0</v>
      </c>
      <c r="BA163" s="526">
        <f t="shared" si="178"/>
        <v>0</v>
      </c>
      <c r="BB163" s="526">
        <f t="shared" si="178"/>
        <v>0</v>
      </c>
      <c r="BC163" s="526">
        <f t="shared" si="178"/>
        <v>0</v>
      </c>
      <c r="BD163" s="526">
        <f t="shared" si="178"/>
        <v>0</v>
      </c>
      <c r="BE163" s="526">
        <f t="shared" si="178"/>
        <v>0</v>
      </c>
      <c r="BF163" s="526">
        <f t="shared" si="178"/>
        <v>0</v>
      </c>
      <c r="BG163" s="526">
        <f t="shared" si="178"/>
        <v>0</v>
      </c>
      <c r="BH163" s="526">
        <f t="shared" si="178"/>
        <v>0</v>
      </c>
      <c r="BI163" s="526">
        <f t="shared" si="178"/>
        <v>0</v>
      </c>
      <c r="BJ163" s="526">
        <f t="shared" si="178"/>
        <v>0</v>
      </c>
      <c r="BK163" s="526">
        <f t="shared" si="178"/>
        <v>0</v>
      </c>
      <c r="BL163" s="526">
        <f t="shared" si="178"/>
        <v>0</v>
      </c>
      <c r="BM163" s="526">
        <f t="shared" si="178"/>
        <v>0</v>
      </c>
      <c r="BN163" s="526">
        <f t="shared" si="178"/>
        <v>0</v>
      </c>
      <c r="BO163" s="526">
        <f t="shared" si="178"/>
        <v>0</v>
      </c>
      <c r="BP163" s="526">
        <f t="shared" ref="BP163:CU163" si="179">BP$118*BP48</f>
        <v>0</v>
      </c>
      <c r="BQ163" s="526">
        <f t="shared" si="179"/>
        <v>0</v>
      </c>
      <c r="BR163" s="526">
        <f t="shared" si="179"/>
        <v>0</v>
      </c>
      <c r="BS163" s="526">
        <f t="shared" si="179"/>
        <v>0</v>
      </c>
      <c r="BT163" s="526">
        <f t="shared" si="179"/>
        <v>0</v>
      </c>
      <c r="BU163" s="526">
        <f t="shared" si="179"/>
        <v>0</v>
      </c>
      <c r="BV163" s="526">
        <f t="shared" si="179"/>
        <v>0</v>
      </c>
      <c r="BW163" s="526">
        <f t="shared" si="179"/>
        <v>0</v>
      </c>
      <c r="BX163" s="526">
        <f t="shared" si="179"/>
        <v>0</v>
      </c>
      <c r="BY163" s="526">
        <f t="shared" si="179"/>
        <v>0</v>
      </c>
      <c r="BZ163" s="526">
        <f t="shared" si="179"/>
        <v>0</v>
      </c>
      <c r="CA163" s="526">
        <f t="shared" si="179"/>
        <v>0</v>
      </c>
      <c r="CB163" s="526">
        <f t="shared" si="179"/>
        <v>0</v>
      </c>
      <c r="CC163" s="526">
        <f t="shared" si="179"/>
        <v>0</v>
      </c>
      <c r="CD163" s="526">
        <f t="shared" si="179"/>
        <v>0</v>
      </c>
      <c r="CE163" s="526">
        <f t="shared" si="179"/>
        <v>0</v>
      </c>
      <c r="CF163" s="526">
        <f t="shared" si="179"/>
        <v>0</v>
      </c>
      <c r="CG163" s="526">
        <f t="shared" si="179"/>
        <v>0</v>
      </c>
      <c r="CH163" s="526">
        <f t="shared" si="179"/>
        <v>0</v>
      </c>
      <c r="CI163" s="526">
        <f t="shared" si="179"/>
        <v>0</v>
      </c>
      <c r="CJ163" s="526">
        <f t="shared" si="179"/>
        <v>0</v>
      </c>
      <c r="CK163" s="526">
        <f t="shared" si="179"/>
        <v>0</v>
      </c>
      <c r="CL163" s="526">
        <f t="shared" si="179"/>
        <v>0</v>
      </c>
      <c r="CM163" s="526">
        <f t="shared" si="179"/>
        <v>0</v>
      </c>
      <c r="CN163" s="526">
        <f t="shared" si="179"/>
        <v>0</v>
      </c>
      <c r="CO163" s="526">
        <f t="shared" si="179"/>
        <v>0</v>
      </c>
      <c r="CP163" s="526">
        <f t="shared" si="179"/>
        <v>0</v>
      </c>
      <c r="CQ163" s="526">
        <f t="shared" si="179"/>
        <v>0</v>
      </c>
      <c r="CR163" s="526">
        <f t="shared" si="179"/>
        <v>0</v>
      </c>
      <c r="CS163" s="526">
        <f t="shared" si="179"/>
        <v>0</v>
      </c>
      <c r="CT163" s="526">
        <f t="shared" si="179"/>
        <v>0</v>
      </c>
      <c r="CU163" s="526">
        <f t="shared" si="179"/>
        <v>0</v>
      </c>
      <c r="CV163" s="526">
        <f t="shared" ref="CV163:DG163" si="180">CV$118*CV48</f>
        <v>0</v>
      </c>
      <c r="CW163" s="526">
        <f t="shared" si="180"/>
        <v>0</v>
      </c>
      <c r="CX163" s="526">
        <f t="shared" si="180"/>
        <v>0</v>
      </c>
      <c r="CY163" s="526">
        <f t="shared" si="180"/>
        <v>0</v>
      </c>
      <c r="CZ163" s="526">
        <f t="shared" si="180"/>
        <v>0</v>
      </c>
      <c r="DA163" s="526">
        <f t="shared" si="180"/>
        <v>0</v>
      </c>
      <c r="DB163" s="526">
        <f t="shared" si="180"/>
        <v>0</v>
      </c>
      <c r="DC163" s="526">
        <f t="shared" si="180"/>
        <v>0</v>
      </c>
      <c r="DD163" s="526">
        <f t="shared" si="180"/>
        <v>0</v>
      </c>
      <c r="DE163" s="526">
        <f t="shared" si="180"/>
        <v>0</v>
      </c>
      <c r="DF163" s="526">
        <f t="shared" si="180"/>
        <v>0</v>
      </c>
      <c r="DG163" s="526">
        <f t="shared" si="180"/>
        <v>0</v>
      </c>
      <c r="DH163" s="583">
        <f t="shared" si="4"/>
        <v>0</v>
      </c>
      <c r="DI163" s="240"/>
      <c r="DJ163" s="21"/>
    </row>
    <row r="164" spans="2:114" x14ac:dyDescent="0.15">
      <c r="B164" s="10" t="s">
        <v>187</v>
      </c>
      <c r="C164" s="58" t="s">
        <v>928</v>
      </c>
      <c r="D164" s="526">
        <f t="shared" ref="D164:AI164" si="181">D$118*D49</f>
        <v>0</v>
      </c>
      <c r="E164" s="526">
        <f t="shared" si="181"/>
        <v>0</v>
      </c>
      <c r="F164" s="526">
        <f t="shared" si="181"/>
        <v>0</v>
      </c>
      <c r="G164" s="526">
        <f t="shared" si="181"/>
        <v>0</v>
      </c>
      <c r="H164" s="526">
        <f t="shared" si="181"/>
        <v>0</v>
      </c>
      <c r="I164" s="526">
        <f t="shared" si="181"/>
        <v>0</v>
      </c>
      <c r="J164" s="526">
        <f t="shared" si="181"/>
        <v>0</v>
      </c>
      <c r="K164" s="526">
        <f t="shared" si="181"/>
        <v>0</v>
      </c>
      <c r="L164" s="526">
        <f t="shared" si="181"/>
        <v>0</v>
      </c>
      <c r="M164" s="526">
        <f t="shared" si="181"/>
        <v>0</v>
      </c>
      <c r="N164" s="526">
        <f t="shared" si="181"/>
        <v>0</v>
      </c>
      <c r="O164" s="526">
        <f t="shared" si="181"/>
        <v>0</v>
      </c>
      <c r="P164" s="526">
        <f t="shared" si="181"/>
        <v>0</v>
      </c>
      <c r="Q164" s="526">
        <f t="shared" si="181"/>
        <v>0</v>
      </c>
      <c r="R164" s="526">
        <f t="shared" si="181"/>
        <v>0</v>
      </c>
      <c r="S164" s="526">
        <f t="shared" si="181"/>
        <v>0</v>
      </c>
      <c r="T164" s="526">
        <f t="shared" si="181"/>
        <v>0</v>
      </c>
      <c r="U164" s="526">
        <f t="shared" si="181"/>
        <v>0</v>
      </c>
      <c r="V164" s="526">
        <f t="shared" si="181"/>
        <v>0</v>
      </c>
      <c r="W164" s="526">
        <f t="shared" si="181"/>
        <v>0</v>
      </c>
      <c r="X164" s="526">
        <f t="shared" si="181"/>
        <v>0</v>
      </c>
      <c r="Y164" s="526">
        <f t="shared" si="181"/>
        <v>0</v>
      </c>
      <c r="Z164" s="526">
        <f t="shared" si="181"/>
        <v>0</v>
      </c>
      <c r="AA164" s="526">
        <f t="shared" si="181"/>
        <v>0</v>
      </c>
      <c r="AB164" s="526">
        <f t="shared" si="181"/>
        <v>0</v>
      </c>
      <c r="AC164" s="526">
        <f t="shared" si="181"/>
        <v>0</v>
      </c>
      <c r="AD164" s="526">
        <f t="shared" si="181"/>
        <v>0</v>
      </c>
      <c r="AE164" s="526">
        <f t="shared" si="181"/>
        <v>0</v>
      </c>
      <c r="AF164" s="526">
        <f t="shared" si="181"/>
        <v>0</v>
      </c>
      <c r="AG164" s="526">
        <f t="shared" si="181"/>
        <v>0</v>
      </c>
      <c r="AH164" s="526">
        <f t="shared" si="181"/>
        <v>0</v>
      </c>
      <c r="AI164" s="526">
        <f t="shared" si="181"/>
        <v>0</v>
      </c>
      <c r="AJ164" s="526">
        <f t="shared" ref="AJ164:BO164" si="182">AJ$118*AJ49</f>
        <v>0</v>
      </c>
      <c r="AK164" s="526">
        <f t="shared" si="182"/>
        <v>0</v>
      </c>
      <c r="AL164" s="526">
        <f t="shared" si="182"/>
        <v>0</v>
      </c>
      <c r="AM164" s="526">
        <f t="shared" si="182"/>
        <v>0</v>
      </c>
      <c r="AN164" s="526">
        <f t="shared" si="182"/>
        <v>0</v>
      </c>
      <c r="AO164" s="526">
        <f t="shared" si="182"/>
        <v>0</v>
      </c>
      <c r="AP164" s="526">
        <f t="shared" si="182"/>
        <v>0</v>
      </c>
      <c r="AQ164" s="526">
        <f t="shared" si="182"/>
        <v>0</v>
      </c>
      <c r="AR164" s="526">
        <f t="shared" si="182"/>
        <v>0</v>
      </c>
      <c r="AS164" s="526">
        <f t="shared" si="182"/>
        <v>0</v>
      </c>
      <c r="AT164" s="526">
        <f t="shared" si="182"/>
        <v>0</v>
      </c>
      <c r="AU164" s="526">
        <f t="shared" si="182"/>
        <v>0</v>
      </c>
      <c r="AV164" s="526">
        <f t="shared" si="182"/>
        <v>0</v>
      </c>
      <c r="AW164" s="526">
        <f t="shared" si="182"/>
        <v>0</v>
      </c>
      <c r="AX164" s="526">
        <f t="shared" si="182"/>
        <v>0</v>
      </c>
      <c r="AY164" s="526">
        <f t="shared" si="182"/>
        <v>0</v>
      </c>
      <c r="AZ164" s="526">
        <f t="shared" si="182"/>
        <v>0</v>
      </c>
      <c r="BA164" s="526">
        <f t="shared" si="182"/>
        <v>0</v>
      </c>
      <c r="BB164" s="526">
        <f t="shared" si="182"/>
        <v>0</v>
      </c>
      <c r="BC164" s="526">
        <f t="shared" si="182"/>
        <v>0</v>
      </c>
      <c r="BD164" s="526">
        <f t="shared" si="182"/>
        <v>0</v>
      </c>
      <c r="BE164" s="526">
        <f t="shared" si="182"/>
        <v>0</v>
      </c>
      <c r="BF164" s="526">
        <f t="shared" si="182"/>
        <v>0</v>
      </c>
      <c r="BG164" s="526">
        <f t="shared" si="182"/>
        <v>0</v>
      </c>
      <c r="BH164" s="526">
        <f t="shared" si="182"/>
        <v>0</v>
      </c>
      <c r="BI164" s="526">
        <f t="shared" si="182"/>
        <v>0</v>
      </c>
      <c r="BJ164" s="526">
        <f t="shared" si="182"/>
        <v>0</v>
      </c>
      <c r="BK164" s="526">
        <f t="shared" si="182"/>
        <v>0</v>
      </c>
      <c r="BL164" s="526">
        <f t="shared" si="182"/>
        <v>0</v>
      </c>
      <c r="BM164" s="526">
        <f t="shared" si="182"/>
        <v>0</v>
      </c>
      <c r="BN164" s="526">
        <f t="shared" si="182"/>
        <v>0</v>
      </c>
      <c r="BO164" s="526">
        <f t="shared" si="182"/>
        <v>0</v>
      </c>
      <c r="BP164" s="526">
        <f t="shared" ref="BP164:CU164" si="183">BP$118*BP49</f>
        <v>0</v>
      </c>
      <c r="BQ164" s="526">
        <f t="shared" si="183"/>
        <v>0</v>
      </c>
      <c r="BR164" s="526">
        <f t="shared" si="183"/>
        <v>0</v>
      </c>
      <c r="BS164" s="526">
        <f t="shared" si="183"/>
        <v>0</v>
      </c>
      <c r="BT164" s="526">
        <f t="shared" si="183"/>
        <v>0</v>
      </c>
      <c r="BU164" s="526">
        <f t="shared" si="183"/>
        <v>0</v>
      </c>
      <c r="BV164" s="526">
        <f t="shared" si="183"/>
        <v>0</v>
      </c>
      <c r="BW164" s="526">
        <f t="shared" si="183"/>
        <v>0</v>
      </c>
      <c r="BX164" s="526">
        <f t="shared" si="183"/>
        <v>0</v>
      </c>
      <c r="BY164" s="526">
        <f t="shared" si="183"/>
        <v>0</v>
      </c>
      <c r="BZ164" s="526">
        <f t="shared" si="183"/>
        <v>0</v>
      </c>
      <c r="CA164" s="526">
        <f t="shared" si="183"/>
        <v>0</v>
      </c>
      <c r="CB164" s="526">
        <f t="shared" si="183"/>
        <v>0</v>
      </c>
      <c r="CC164" s="526">
        <f t="shared" si="183"/>
        <v>0</v>
      </c>
      <c r="CD164" s="526">
        <f t="shared" si="183"/>
        <v>0</v>
      </c>
      <c r="CE164" s="526">
        <f t="shared" si="183"/>
        <v>0</v>
      </c>
      <c r="CF164" s="526">
        <f t="shared" si="183"/>
        <v>0</v>
      </c>
      <c r="CG164" s="526">
        <f t="shared" si="183"/>
        <v>0</v>
      </c>
      <c r="CH164" s="526">
        <f t="shared" si="183"/>
        <v>0</v>
      </c>
      <c r="CI164" s="526">
        <f t="shared" si="183"/>
        <v>0</v>
      </c>
      <c r="CJ164" s="526">
        <f t="shared" si="183"/>
        <v>0</v>
      </c>
      <c r="CK164" s="526">
        <f t="shared" si="183"/>
        <v>0</v>
      </c>
      <c r="CL164" s="526">
        <f t="shared" si="183"/>
        <v>0</v>
      </c>
      <c r="CM164" s="526">
        <f t="shared" si="183"/>
        <v>0</v>
      </c>
      <c r="CN164" s="526">
        <f t="shared" si="183"/>
        <v>0</v>
      </c>
      <c r="CO164" s="526">
        <f t="shared" si="183"/>
        <v>0</v>
      </c>
      <c r="CP164" s="526">
        <f t="shared" si="183"/>
        <v>0</v>
      </c>
      <c r="CQ164" s="526">
        <f t="shared" si="183"/>
        <v>0</v>
      </c>
      <c r="CR164" s="526">
        <f t="shared" si="183"/>
        <v>0</v>
      </c>
      <c r="CS164" s="526">
        <f t="shared" si="183"/>
        <v>0</v>
      </c>
      <c r="CT164" s="526">
        <f t="shared" si="183"/>
        <v>0</v>
      </c>
      <c r="CU164" s="526">
        <f t="shared" si="183"/>
        <v>0</v>
      </c>
      <c r="CV164" s="526">
        <f t="shared" ref="CV164:DG164" si="184">CV$118*CV49</f>
        <v>0</v>
      </c>
      <c r="CW164" s="526">
        <f t="shared" si="184"/>
        <v>0</v>
      </c>
      <c r="CX164" s="526">
        <f t="shared" si="184"/>
        <v>0</v>
      </c>
      <c r="CY164" s="526">
        <f t="shared" si="184"/>
        <v>0</v>
      </c>
      <c r="CZ164" s="526">
        <f t="shared" si="184"/>
        <v>0</v>
      </c>
      <c r="DA164" s="526">
        <f t="shared" si="184"/>
        <v>0</v>
      </c>
      <c r="DB164" s="526">
        <f t="shared" si="184"/>
        <v>0</v>
      </c>
      <c r="DC164" s="526">
        <f t="shared" si="184"/>
        <v>0</v>
      </c>
      <c r="DD164" s="526">
        <f t="shared" si="184"/>
        <v>0</v>
      </c>
      <c r="DE164" s="526">
        <f t="shared" si="184"/>
        <v>0</v>
      </c>
      <c r="DF164" s="526">
        <f t="shared" si="184"/>
        <v>0</v>
      </c>
      <c r="DG164" s="526">
        <f t="shared" si="184"/>
        <v>0</v>
      </c>
      <c r="DH164" s="583">
        <f t="shared" si="4"/>
        <v>0</v>
      </c>
      <c r="DI164" s="240"/>
      <c r="DJ164" s="21"/>
    </row>
    <row r="165" spans="2:114" x14ac:dyDescent="0.15">
      <c r="B165" s="10" t="s">
        <v>188</v>
      </c>
      <c r="C165" s="58" t="s">
        <v>929</v>
      </c>
      <c r="D165" s="526">
        <f t="shared" ref="D165:AI165" si="185">D$118*D50</f>
        <v>0</v>
      </c>
      <c r="E165" s="526">
        <f t="shared" si="185"/>
        <v>0</v>
      </c>
      <c r="F165" s="526">
        <f t="shared" si="185"/>
        <v>0</v>
      </c>
      <c r="G165" s="526">
        <f t="shared" si="185"/>
        <v>0</v>
      </c>
      <c r="H165" s="526">
        <f t="shared" si="185"/>
        <v>0</v>
      </c>
      <c r="I165" s="526">
        <f t="shared" si="185"/>
        <v>0</v>
      </c>
      <c r="J165" s="526">
        <f t="shared" si="185"/>
        <v>0</v>
      </c>
      <c r="K165" s="526">
        <f t="shared" si="185"/>
        <v>0</v>
      </c>
      <c r="L165" s="526">
        <f t="shared" si="185"/>
        <v>0</v>
      </c>
      <c r="M165" s="526">
        <f t="shared" si="185"/>
        <v>0</v>
      </c>
      <c r="N165" s="526">
        <f t="shared" si="185"/>
        <v>0</v>
      </c>
      <c r="O165" s="526">
        <f t="shared" si="185"/>
        <v>0</v>
      </c>
      <c r="P165" s="526">
        <f t="shared" si="185"/>
        <v>0</v>
      </c>
      <c r="Q165" s="526">
        <f t="shared" si="185"/>
        <v>0</v>
      </c>
      <c r="R165" s="526">
        <f t="shared" si="185"/>
        <v>0</v>
      </c>
      <c r="S165" s="526">
        <f t="shared" si="185"/>
        <v>0</v>
      </c>
      <c r="T165" s="526">
        <f t="shared" si="185"/>
        <v>0</v>
      </c>
      <c r="U165" s="526">
        <f t="shared" si="185"/>
        <v>0</v>
      </c>
      <c r="V165" s="526">
        <f t="shared" si="185"/>
        <v>0</v>
      </c>
      <c r="W165" s="526">
        <f t="shared" si="185"/>
        <v>0</v>
      </c>
      <c r="X165" s="526">
        <f t="shared" si="185"/>
        <v>0</v>
      </c>
      <c r="Y165" s="526">
        <f t="shared" si="185"/>
        <v>0</v>
      </c>
      <c r="Z165" s="526">
        <f t="shared" si="185"/>
        <v>0</v>
      </c>
      <c r="AA165" s="526">
        <f t="shared" si="185"/>
        <v>0</v>
      </c>
      <c r="AB165" s="526">
        <f t="shared" si="185"/>
        <v>0</v>
      </c>
      <c r="AC165" s="526">
        <f t="shared" si="185"/>
        <v>0</v>
      </c>
      <c r="AD165" s="526">
        <f t="shared" si="185"/>
        <v>0</v>
      </c>
      <c r="AE165" s="526">
        <f t="shared" si="185"/>
        <v>0</v>
      </c>
      <c r="AF165" s="526">
        <f t="shared" si="185"/>
        <v>0</v>
      </c>
      <c r="AG165" s="526">
        <f t="shared" si="185"/>
        <v>0</v>
      </c>
      <c r="AH165" s="526">
        <f t="shared" si="185"/>
        <v>0</v>
      </c>
      <c r="AI165" s="526">
        <f t="shared" si="185"/>
        <v>0</v>
      </c>
      <c r="AJ165" s="526">
        <f t="shared" ref="AJ165:BO165" si="186">AJ$118*AJ50</f>
        <v>0</v>
      </c>
      <c r="AK165" s="526">
        <f t="shared" si="186"/>
        <v>0</v>
      </c>
      <c r="AL165" s="526">
        <f t="shared" si="186"/>
        <v>0</v>
      </c>
      <c r="AM165" s="526">
        <f t="shared" si="186"/>
        <v>0</v>
      </c>
      <c r="AN165" s="526">
        <f t="shared" si="186"/>
        <v>0</v>
      </c>
      <c r="AO165" s="526">
        <f t="shared" si="186"/>
        <v>0</v>
      </c>
      <c r="AP165" s="526">
        <f t="shared" si="186"/>
        <v>0</v>
      </c>
      <c r="AQ165" s="526">
        <f t="shared" si="186"/>
        <v>0</v>
      </c>
      <c r="AR165" s="526">
        <f t="shared" si="186"/>
        <v>0</v>
      </c>
      <c r="AS165" s="526">
        <f t="shared" si="186"/>
        <v>0</v>
      </c>
      <c r="AT165" s="526">
        <f t="shared" si="186"/>
        <v>0</v>
      </c>
      <c r="AU165" s="526">
        <f t="shared" si="186"/>
        <v>0</v>
      </c>
      <c r="AV165" s="526">
        <f t="shared" si="186"/>
        <v>0</v>
      </c>
      <c r="AW165" s="526">
        <f t="shared" si="186"/>
        <v>0</v>
      </c>
      <c r="AX165" s="526">
        <f t="shared" si="186"/>
        <v>0</v>
      </c>
      <c r="AY165" s="526">
        <f t="shared" si="186"/>
        <v>0</v>
      </c>
      <c r="AZ165" s="526">
        <f t="shared" si="186"/>
        <v>0</v>
      </c>
      <c r="BA165" s="526">
        <f t="shared" si="186"/>
        <v>0</v>
      </c>
      <c r="BB165" s="526">
        <f t="shared" si="186"/>
        <v>0</v>
      </c>
      <c r="BC165" s="526">
        <f t="shared" si="186"/>
        <v>0</v>
      </c>
      <c r="BD165" s="526">
        <f t="shared" si="186"/>
        <v>0</v>
      </c>
      <c r="BE165" s="526">
        <f t="shared" si="186"/>
        <v>0</v>
      </c>
      <c r="BF165" s="526">
        <f t="shared" si="186"/>
        <v>0</v>
      </c>
      <c r="BG165" s="526">
        <f t="shared" si="186"/>
        <v>0</v>
      </c>
      <c r="BH165" s="526">
        <f t="shared" si="186"/>
        <v>0</v>
      </c>
      <c r="BI165" s="526">
        <f t="shared" si="186"/>
        <v>0</v>
      </c>
      <c r="BJ165" s="526">
        <f t="shared" si="186"/>
        <v>0</v>
      </c>
      <c r="BK165" s="526">
        <f t="shared" si="186"/>
        <v>0</v>
      </c>
      <c r="BL165" s="526">
        <f t="shared" si="186"/>
        <v>0</v>
      </c>
      <c r="BM165" s="526">
        <f t="shared" si="186"/>
        <v>0</v>
      </c>
      <c r="BN165" s="526">
        <f t="shared" si="186"/>
        <v>0</v>
      </c>
      <c r="BO165" s="526">
        <f t="shared" si="186"/>
        <v>0</v>
      </c>
      <c r="BP165" s="526">
        <f t="shared" ref="BP165:CU165" si="187">BP$118*BP50</f>
        <v>0</v>
      </c>
      <c r="BQ165" s="526">
        <f t="shared" si="187"/>
        <v>0</v>
      </c>
      <c r="BR165" s="526">
        <f t="shared" si="187"/>
        <v>0</v>
      </c>
      <c r="BS165" s="526">
        <f t="shared" si="187"/>
        <v>0</v>
      </c>
      <c r="BT165" s="526">
        <f t="shared" si="187"/>
        <v>0</v>
      </c>
      <c r="BU165" s="526">
        <f t="shared" si="187"/>
        <v>0</v>
      </c>
      <c r="BV165" s="526">
        <f t="shared" si="187"/>
        <v>0</v>
      </c>
      <c r="BW165" s="526">
        <f t="shared" si="187"/>
        <v>0</v>
      </c>
      <c r="BX165" s="526">
        <f t="shared" si="187"/>
        <v>0</v>
      </c>
      <c r="BY165" s="526">
        <f t="shared" si="187"/>
        <v>0</v>
      </c>
      <c r="BZ165" s="526">
        <f t="shared" si="187"/>
        <v>0</v>
      </c>
      <c r="CA165" s="526">
        <f t="shared" si="187"/>
        <v>0</v>
      </c>
      <c r="CB165" s="526">
        <f t="shared" si="187"/>
        <v>0</v>
      </c>
      <c r="CC165" s="526">
        <f t="shared" si="187"/>
        <v>0</v>
      </c>
      <c r="CD165" s="526">
        <f t="shared" si="187"/>
        <v>0</v>
      </c>
      <c r="CE165" s="526">
        <f t="shared" si="187"/>
        <v>0</v>
      </c>
      <c r="CF165" s="526">
        <f t="shared" si="187"/>
        <v>0</v>
      </c>
      <c r="CG165" s="526">
        <f t="shared" si="187"/>
        <v>0</v>
      </c>
      <c r="CH165" s="526">
        <f t="shared" si="187"/>
        <v>0</v>
      </c>
      <c r="CI165" s="526">
        <f t="shared" si="187"/>
        <v>0</v>
      </c>
      <c r="CJ165" s="526">
        <f t="shared" si="187"/>
        <v>0</v>
      </c>
      <c r="CK165" s="526">
        <f t="shared" si="187"/>
        <v>0</v>
      </c>
      <c r="CL165" s="526">
        <f t="shared" si="187"/>
        <v>0</v>
      </c>
      <c r="CM165" s="526">
        <f t="shared" si="187"/>
        <v>0</v>
      </c>
      <c r="CN165" s="526">
        <f t="shared" si="187"/>
        <v>0</v>
      </c>
      <c r="CO165" s="526">
        <f t="shared" si="187"/>
        <v>0</v>
      </c>
      <c r="CP165" s="526">
        <f t="shared" si="187"/>
        <v>0</v>
      </c>
      <c r="CQ165" s="526">
        <f t="shared" si="187"/>
        <v>0</v>
      </c>
      <c r="CR165" s="526">
        <f t="shared" si="187"/>
        <v>0</v>
      </c>
      <c r="CS165" s="526">
        <f t="shared" si="187"/>
        <v>0</v>
      </c>
      <c r="CT165" s="526">
        <f t="shared" si="187"/>
        <v>0</v>
      </c>
      <c r="CU165" s="526">
        <f t="shared" si="187"/>
        <v>0</v>
      </c>
      <c r="CV165" s="526">
        <f t="shared" ref="CV165:DG165" si="188">CV$118*CV50</f>
        <v>0</v>
      </c>
      <c r="CW165" s="526">
        <f t="shared" si="188"/>
        <v>0</v>
      </c>
      <c r="CX165" s="526">
        <f t="shared" si="188"/>
        <v>0</v>
      </c>
      <c r="CY165" s="526">
        <f t="shared" si="188"/>
        <v>0</v>
      </c>
      <c r="CZ165" s="526">
        <f t="shared" si="188"/>
        <v>0</v>
      </c>
      <c r="DA165" s="526">
        <f t="shared" si="188"/>
        <v>0</v>
      </c>
      <c r="DB165" s="526">
        <f t="shared" si="188"/>
        <v>0</v>
      </c>
      <c r="DC165" s="526">
        <f t="shared" si="188"/>
        <v>0</v>
      </c>
      <c r="DD165" s="526">
        <f t="shared" si="188"/>
        <v>0</v>
      </c>
      <c r="DE165" s="526">
        <f t="shared" si="188"/>
        <v>0</v>
      </c>
      <c r="DF165" s="526">
        <f t="shared" si="188"/>
        <v>0</v>
      </c>
      <c r="DG165" s="526">
        <f t="shared" si="188"/>
        <v>0</v>
      </c>
      <c r="DH165" s="583">
        <f t="shared" si="4"/>
        <v>0</v>
      </c>
      <c r="DI165" s="240"/>
      <c r="DJ165" s="21"/>
    </row>
    <row r="166" spans="2:114" x14ac:dyDescent="0.15">
      <c r="B166" s="10" t="s">
        <v>189</v>
      </c>
      <c r="C166" s="58" t="s">
        <v>930</v>
      </c>
      <c r="D166" s="526">
        <f t="shared" ref="D166:AI166" si="189">D$118*D51</f>
        <v>0</v>
      </c>
      <c r="E166" s="526">
        <f t="shared" si="189"/>
        <v>0</v>
      </c>
      <c r="F166" s="526">
        <f t="shared" si="189"/>
        <v>0</v>
      </c>
      <c r="G166" s="526">
        <f t="shared" si="189"/>
        <v>0</v>
      </c>
      <c r="H166" s="526">
        <f t="shared" si="189"/>
        <v>0</v>
      </c>
      <c r="I166" s="526">
        <f t="shared" si="189"/>
        <v>0</v>
      </c>
      <c r="J166" s="526">
        <f t="shared" si="189"/>
        <v>0</v>
      </c>
      <c r="K166" s="526">
        <f t="shared" si="189"/>
        <v>0</v>
      </c>
      <c r="L166" s="526">
        <f t="shared" si="189"/>
        <v>0</v>
      </c>
      <c r="M166" s="526">
        <f t="shared" si="189"/>
        <v>0</v>
      </c>
      <c r="N166" s="526">
        <f t="shared" si="189"/>
        <v>0</v>
      </c>
      <c r="O166" s="526">
        <f t="shared" si="189"/>
        <v>0</v>
      </c>
      <c r="P166" s="526">
        <f t="shared" si="189"/>
        <v>0</v>
      </c>
      <c r="Q166" s="526">
        <f t="shared" si="189"/>
        <v>0</v>
      </c>
      <c r="R166" s="526">
        <f t="shared" si="189"/>
        <v>0</v>
      </c>
      <c r="S166" s="526">
        <f t="shared" si="189"/>
        <v>0</v>
      </c>
      <c r="T166" s="526">
        <f t="shared" si="189"/>
        <v>0</v>
      </c>
      <c r="U166" s="526">
        <f t="shared" si="189"/>
        <v>0</v>
      </c>
      <c r="V166" s="526">
        <f t="shared" si="189"/>
        <v>0</v>
      </c>
      <c r="W166" s="526">
        <f t="shared" si="189"/>
        <v>0</v>
      </c>
      <c r="X166" s="526">
        <f t="shared" si="189"/>
        <v>0</v>
      </c>
      <c r="Y166" s="526">
        <f t="shared" si="189"/>
        <v>0</v>
      </c>
      <c r="Z166" s="526">
        <f t="shared" si="189"/>
        <v>0</v>
      </c>
      <c r="AA166" s="526">
        <f t="shared" si="189"/>
        <v>0</v>
      </c>
      <c r="AB166" s="526">
        <f t="shared" si="189"/>
        <v>0</v>
      </c>
      <c r="AC166" s="526">
        <f t="shared" si="189"/>
        <v>0</v>
      </c>
      <c r="AD166" s="526">
        <f t="shared" si="189"/>
        <v>0</v>
      </c>
      <c r="AE166" s="526">
        <f t="shared" si="189"/>
        <v>0</v>
      </c>
      <c r="AF166" s="526">
        <f t="shared" si="189"/>
        <v>0</v>
      </c>
      <c r="AG166" s="526">
        <f t="shared" si="189"/>
        <v>0</v>
      </c>
      <c r="AH166" s="526">
        <f t="shared" si="189"/>
        <v>0</v>
      </c>
      <c r="AI166" s="526">
        <f t="shared" si="189"/>
        <v>0</v>
      </c>
      <c r="AJ166" s="526">
        <f t="shared" ref="AJ166:BO166" si="190">AJ$118*AJ51</f>
        <v>0</v>
      </c>
      <c r="AK166" s="526">
        <f t="shared" si="190"/>
        <v>0</v>
      </c>
      <c r="AL166" s="526">
        <f t="shared" si="190"/>
        <v>0</v>
      </c>
      <c r="AM166" s="526">
        <f t="shared" si="190"/>
        <v>0</v>
      </c>
      <c r="AN166" s="526">
        <f t="shared" si="190"/>
        <v>0</v>
      </c>
      <c r="AO166" s="526">
        <f t="shared" si="190"/>
        <v>0</v>
      </c>
      <c r="AP166" s="526">
        <f t="shared" si="190"/>
        <v>0</v>
      </c>
      <c r="AQ166" s="526">
        <f t="shared" si="190"/>
        <v>0</v>
      </c>
      <c r="AR166" s="526">
        <f t="shared" si="190"/>
        <v>0</v>
      </c>
      <c r="AS166" s="526">
        <f t="shared" si="190"/>
        <v>0</v>
      </c>
      <c r="AT166" s="526">
        <f t="shared" si="190"/>
        <v>0</v>
      </c>
      <c r="AU166" s="526">
        <f t="shared" si="190"/>
        <v>0</v>
      </c>
      <c r="AV166" s="526">
        <f t="shared" si="190"/>
        <v>0</v>
      </c>
      <c r="AW166" s="526">
        <f t="shared" si="190"/>
        <v>0</v>
      </c>
      <c r="AX166" s="526">
        <f t="shared" si="190"/>
        <v>0</v>
      </c>
      <c r="AY166" s="526">
        <f t="shared" si="190"/>
        <v>0</v>
      </c>
      <c r="AZ166" s="526">
        <f t="shared" si="190"/>
        <v>0</v>
      </c>
      <c r="BA166" s="526">
        <f t="shared" si="190"/>
        <v>0</v>
      </c>
      <c r="BB166" s="526">
        <f t="shared" si="190"/>
        <v>0</v>
      </c>
      <c r="BC166" s="526">
        <f t="shared" si="190"/>
        <v>0</v>
      </c>
      <c r="BD166" s="526">
        <f t="shared" si="190"/>
        <v>0</v>
      </c>
      <c r="BE166" s="526">
        <f t="shared" si="190"/>
        <v>0</v>
      </c>
      <c r="BF166" s="526">
        <f t="shared" si="190"/>
        <v>0</v>
      </c>
      <c r="BG166" s="526">
        <f t="shared" si="190"/>
        <v>0</v>
      </c>
      <c r="BH166" s="526">
        <f t="shared" si="190"/>
        <v>0</v>
      </c>
      <c r="BI166" s="526">
        <f t="shared" si="190"/>
        <v>0</v>
      </c>
      <c r="BJ166" s="526">
        <f t="shared" si="190"/>
        <v>0</v>
      </c>
      <c r="BK166" s="526">
        <f t="shared" si="190"/>
        <v>0</v>
      </c>
      <c r="BL166" s="526">
        <f t="shared" si="190"/>
        <v>0</v>
      </c>
      <c r="BM166" s="526">
        <f t="shared" si="190"/>
        <v>0</v>
      </c>
      <c r="BN166" s="526">
        <f t="shared" si="190"/>
        <v>0</v>
      </c>
      <c r="BO166" s="526">
        <f t="shared" si="190"/>
        <v>0</v>
      </c>
      <c r="BP166" s="526">
        <f t="shared" ref="BP166:CU166" si="191">BP$118*BP51</f>
        <v>0</v>
      </c>
      <c r="BQ166" s="526">
        <f t="shared" si="191"/>
        <v>0</v>
      </c>
      <c r="BR166" s="526">
        <f t="shared" si="191"/>
        <v>0</v>
      </c>
      <c r="BS166" s="526">
        <f t="shared" si="191"/>
        <v>0</v>
      </c>
      <c r="BT166" s="526">
        <f t="shared" si="191"/>
        <v>0</v>
      </c>
      <c r="BU166" s="526">
        <f t="shared" si="191"/>
        <v>0</v>
      </c>
      <c r="BV166" s="526">
        <f t="shared" si="191"/>
        <v>0</v>
      </c>
      <c r="BW166" s="526">
        <f t="shared" si="191"/>
        <v>0</v>
      </c>
      <c r="BX166" s="526">
        <f t="shared" si="191"/>
        <v>0</v>
      </c>
      <c r="BY166" s="526">
        <f t="shared" si="191"/>
        <v>0</v>
      </c>
      <c r="BZ166" s="526">
        <f t="shared" si="191"/>
        <v>0</v>
      </c>
      <c r="CA166" s="526">
        <f t="shared" si="191"/>
        <v>0</v>
      </c>
      <c r="CB166" s="526">
        <f t="shared" si="191"/>
        <v>0</v>
      </c>
      <c r="CC166" s="526">
        <f t="shared" si="191"/>
        <v>0</v>
      </c>
      <c r="CD166" s="526">
        <f t="shared" si="191"/>
        <v>0</v>
      </c>
      <c r="CE166" s="526">
        <f t="shared" si="191"/>
        <v>0</v>
      </c>
      <c r="CF166" s="526">
        <f t="shared" si="191"/>
        <v>0</v>
      </c>
      <c r="CG166" s="526">
        <f t="shared" si="191"/>
        <v>0</v>
      </c>
      <c r="CH166" s="526">
        <f t="shared" si="191"/>
        <v>0</v>
      </c>
      <c r="CI166" s="526">
        <f t="shared" si="191"/>
        <v>0</v>
      </c>
      <c r="CJ166" s="526">
        <f t="shared" si="191"/>
        <v>0</v>
      </c>
      <c r="CK166" s="526">
        <f t="shared" si="191"/>
        <v>0</v>
      </c>
      <c r="CL166" s="526">
        <f t="shared" si="191"/>
        <v>0</v>
      </c>
      <c r="CM166" s="526">
        <f t="shared" si="191"/>
        <v>0</v>
      </c>
      <c r="CN166" s="526">
        <f t="shared" si="191"/>
        <v>0</v>
      </c>
      <c r="CO166" s="526">
        <f t="shared" si="191"/>
        <v>0</v>
      </c>
      <c r="CP166" s="526">
        <f t="shared" si="191"/>
        <v>0</v>
      </c>
      <c r="CQ166" s="526">
        <f t="shared" si="191"/>
        <v>0</v>
      </c>
      <c r="CR166" s="526">
        <f t="shared" si="191"/>
        <v>0</v>
      </c>
      <c r="CS166" s="526">
        <f t="shared" si="191"/>
        <v>0</v>
      </c>
      <c r="CT166" s="526">
        <f t="shared" si="191"/>
        <v>0</v>
      </c>
      <c r="CU166" s="526">
        <f t="shared" si="191"/>
        <v>0</v>
      </c>
      <c r="CV166" s="526">
        <f t="shared" ref="CV166:DG166" si="192">CV$118*CV51</f>
        <v>0</v>
      </c>
      <c r="CW166" s="526">
        <f t="shared" si="192"/>
        <v>0</v>
      </c>
      <c r="CX166" s="526">
        <f t="shared" si="192"/>
        <v>0</v>
      </c>
      <c r="CY166" s="526">
        <f t="shared" si="192"/>
        <v>0</v>
      </c>
      <c r="CZ166" s="526">
        <f t="shared" si="192"/>
        <v>0</v>
      </c>
      <c r="DA166" s="526">
        <f t="shared" si="192"/>
        <v>0</v>
      </c>
      <c r="DB166" s="526">
        <f t="shared" si="192"/>
        <v>0</v>
      </c>
      <c r="DC166" s="526">
        <f t="shared" si="192"/>
        <v>0</v>
      </c>
      <c r="DD166" s="526">
        <f t="shared" si="192"/>
        <v>0</v>
      </c>
      <c r="DE166" s="526">
        <f t="shared" si="192"/>
        <v>0</v>
      </c>
      <c r="DF166" s="526">
        <f t="shared" si="192"/>
        <v>0</v>
      </c>
      <c r="DG166" s="526">
        <f t="shared" si="192"/>
        <v>0</v>
      </c>
      <c r="DH166" s="583">
        <f t="shared" si="4"/>
        <v>0</v>
      </c>
      <c r="DI166" s="240"/>
      <c r="DJ166" s="21"/>
    </row>
    <row r="167" spans="2:114" x14ac:dyDescent="0.15">
      <c r="B167" s="10" t="s">
        <v>190</v>
      </c>
      <c r="C167" s="58" t="s">
        <v>931</v>
      </c>
      <c r="D167" s="526">
        <f t="shared" ref="D167:AI167" si="193">D$118*D52</f>
        <v>0</v>
      </c>
      <c r="E167" s="526">
        <f t="shared" si="193"/>
        <v>0</v>
      </c>
      <c r="F167" s="526">
        <f t="shared" si="193"/>
        <v>0</v>
      </c>
      <c r="G167" s="526">
        <f t="shared" si="193"/>
        <v>0</v>
      </c>
      <c r="H167" s="526">
        <f t="shared" si="193"/>
        <v>0</v>
      </c>
      <c r="I167" s="526">
        <f t="shared" si="193"/>
        <v>0</v>
      </c>
      <c r="J167" s="526">
        <f t="shared" si="193"/>
        <v>0</v>
      </c>
      <c r="K167" s="526">
        <f t="shared" si="193"/>
        <v>0</v>
      </c>
      <c r="L167" s="526">
        <f t="shared" si="193"/>
        <v>0</v>
      </c>
      <c r="M167" s="526">
        <f t="shared" si="193"/>
        <v>0</v>
      </c>
      <c r="N167" s="526">
        <f t="shared" si="193"/>
        <v>0</v>
      </c>
      <c r="O167" s="526">
        <f t="shared" si="193"/>
        <v>0</v>
      </c>
      <c r="P167" s="526">
        <f t="shared" si="193"/>
        <v>0</v>
      </c>
      <c r="Q167" s="526">
        <f t="shared" si="193"/>
        <v>0</v>
      </c>
      <c r="R167" s="526">
        <f t="shared" si="193"/>
        <v>0</v>
      </c>
      <c r="S167" s="526">
        <f t="shared" si="193"/>
        <v>0</v>
      </c>
      <c r="T167" s="526">
        <f t="shared" si="193"/>
        <v>0</v>
      </c>
      <c r="U167" s="526">
        <f t="shared" si="193"/>
        <v>0</v>
      </c>
      <c r="V167" s="526">
        <f t="shared" si="193"/>
        <v>0</v>
      </c>
      <c r="W167" s="526">
        <f t="shared" si="193"/>
        <v>0</v>
      </c>
      <c r="X167" s="526">
        <f t="shared" si="193"/>
        <v>0</v>
      </c>
      <c r="Y167" s="526">
        <f t="shared" si="193"/>
        <v>0</v>
      </c>
      <c r="Z167" s="526">
        <f t="shared" si="193"/>
        <v>0</v>
      </c>
      <c r="AA167" s="526">
        <f t="shared" si="193"/>
        <v>0</v>
      </c>
      <c r="AB167" s="526">
        <f t="shared" si="193"/>
        <v>0</v>
      </c>
      <c r="AC167" s="526">
        <f t="shared" si="193"/>
        <v>0</v>
      </c>
      <c r="AD167" s="526">
        <f t="shared" si="193"/>
        <v>0</v>
      </c>
      <c r="AE167" s="526">
        <f t="shared" si="193"/>
        <v>0</v>
      </c>
      <c r="AF167" s="526">
        <f t="shared" si="193"/>
        <v>0</v>
      </c>
      <c r="AG167" s="526">
        <f t="shared" si="193"/>
        <v>0</v>
      </c>
      <c r="AH167" s="526">
        <f t="shared" si="193"/>
        <v>0</v>
      </c>
      <c r="AI167" s="526">
        <f t="shared" si="193"/>
        <v>0</v>
      </c>
      <c r="AJ167" s="526">
        <f t="shared" ref="AJ167:BO167" si="194">AJ$118*AJ52</f>
        <v>0</v>
      </c>
      <c r="AK167" s="526">
        <f t="shared" si="194"/>
        <v>0</v>
      </c>
      <c r="AL167" s="526">
        <f t="shared" si="194"/>
        <v>0</v>
      </c>
      <c r="AM167" s="526">
        <f t="shared" si="194"/>
        <v>0</v>
      </c>
      <c r="AN167" s="526">
        <f t="shared" si="194"/>
        <v>0</v>
      </c>
      <c r="AO167" s="526">
        <f t="shared" si="194"/>
        <v>0</v>
      </c>
      <c r="AP167" s="526">
        <f t="shared" si="194"/>
        <v>0</v>
      </c>
      <c r="AQ167" s="526">
        <f t="shared" si="194"/>
        <v>0</v>
      </c>
      <c r="AR167" s="526">
        <f t="shared" si="194"/>
        <v>0</v>
      </c>
      <c r="AS167" s="526">
        <f t="shared" si="194"/>
        <v>0</v>
      </c>
      <c r="AT167" s="526">
        <f t="shared" si="194"/>
        <v>0</v>
      </c>
      <c r="AU167" s="526">
        <f t="shared" si="194"/>
        <v>0</v>
      </c>
      <c r="AV167" s="526">
        <f t="shared" si="194"/>
        <v>0</v>
      </c>
      <c r="AW167" s="526">
        <f t="shared" si="194"/>
        <v>0</v>
      </c>
      <c r="AX167" s="526">
        <f t="shared" si="194"/>
        <v>0</v>
      </c>
      <c r="AY167" s="526">
        <f t="shared" si="194"/>
        <v>0</v>
      </c>
      <c r="AZ167" s="526">
        <f t="shared" si="194"/>
        <v>0</v>
      </c>
      <c r="BA167" s="526">
        <f t="shared" si="194"/>
        <v>0</v>
      </c>
      <c r="BB167" s="526">
        <f t="shared" si="194"/>
        <v>0</v>
      </c>
      <c r="BC167" s="526">
        <f t="shared" si="194"/>
        <v>0</v>
      </c>
      <c r="BD167" s="526">
        <f t="shared" si="194"/>
        <v>0</v>
      </c>
      <c r="BE167" s="526">
        <f t="shared" si="194"/>
        <v>0</v>
      </c>
      <c r="BF167" s="526">
        <f t="shared" si="194"/>
        <v>0</v>
      </c>
      <c r="BG167" s="526">
        <f t="shared" si="194"/>
        <v>0</v>
      </c>
      <c r="BH167" s="526">
        <f t="shared" si="194"/>
        <v>0</v>
      </c>
      <c r="BI167" s="526">
        <f t="shared" si="194"/>
        <v>0</v>
      </c>
      <c r="BJ167" s="526">
        <f t="shared" si="194"/>
        <v>0</v>
      </c>
      <c r="BK167" s="526">
        <f t="shared" si="194"/>
        <v>0</v>
      </c>
      <c r="BL167" s="526">
        <f t="shared" si="194"/>
        <v>0</v>
      </c>
      <c r="BM167" s="526">
        <f t="shared" si="194"/>
        <v>0</v>
      </c>
      <c r="BN167" s="526">
        <f t="shared" si="194"/>
        <v>0</v>
      </c>
      <c r="BO167" s="526">
        <f t="shared" si="194"/>
        <v>0</v>
      </c>
      <c r="BP167" s="526">
        <f t="shared" ref="BP167:CU167" si="195">BP$118*BP52</f>
        <v>0</v>
      </c>
      <c r="BQ167" s="526">
        <f t="shared" si="195"/>
        <v>0</v>
      </c>
      <c r="BR167" s="526">
        <f t="shared" si="195"/>
        <v>0</v>
      </c>
      <c r="BS167" s="526">
        <f t="shared" si="195"/>
        <v>0</v>
      </c>
      <c r="BT167" s="526">
        <f t="shared" si="195"/>
        <v>0</v>
      </c>
      <c r="BU167" s="526">
        <f t="shared" si="195"/>
        <v>0</v>
      </c>
      <c r="BV167" s="526">
        <f t="shared" si="195"/>
        <v>0</v>
      </c>
      <c r="BW167" s="526">
        <f t="shared" si="195"/>
        <v>0</v>
      </c>
      <c r="BX167" s="526">
        <f t="shared" si="195"/>
        <v>0</v>
      </c>
      <c r="BY167" s="526">
        <f t="shared" si="195"/>
        <v>0</v>
      </c>
      <c r="BZ167" s="526">
        <f t="shared" si="195"/>
        <v>0</v>
      </c>
      <c r="CA167" s="526">
        <f t="shared" si="195"/>
        <v>0</v>
      </c>
      <c r="CB167" s="526">
        <f t="shared" si="195"/>
        <v>0</v>
      </c>
      <c r="CC167" s="526">
        <f t="shared" si="195"/>
        <v>0</v>
      </c>
      <c r="CD167" s="526">
        <f t="shared" si="195"/>
        <v>0</v>
      </c>
      <c r="CE167" s="526">
        <f t="shared" si="195"/>
        <v>0</v>
      </c>
      <c r="CF167" s="526">
        <f t="shared" si="195"/>
        <v>0</v>
      </c>
      <c r="CG167" s="526">
        <f t="shared" si="195"/>
        <v>0</v>
      </c>
      <c r="CH167" s="526">
        <f t="shared" si="195"/>
        <v>0</v>
      </c>
      <c r="CI167" s="526">
        <f t="shared" si="195"/>
        <v>0</v>
      </c>
      <c r="CJ167" s="526">
        <f t="shared" si="195"/>
        <v>0</v>
      </c>
      <c r="CK167" s="526">
        <f t="shared" si="195"/>
        <v>0</v>
      </c>
      <c r="CL167" s="526">
        <f t="shared" si="195"/>
        <v>0</v>
      </c>
      <c r="CM167" s="526">
        <f t="shared" si="195"/>
        <v>0</v>
      </c>
      <c r="CN167" s="526">
        <f t="shared" si="195"/>
        <v>0</v>
      </c>
      <c r="CO167" s="526">
        <f t="shared" si="195"/>
        <v>0</v>
      </c>
      <c r="CP167" s="526">
        <f t="shared" si="195"/>
        <v>0</v>
      </c>
      <c r="CQ167" s="526">
        <f t="shared" si="195"/>
        <v>0</v>
      </c>
      <c r="CR167" s="526">
        <f t="shared" si="195"/>
        <v>0</v>
      </c>
      <c r="CS167" s="526">
        <f t="shared" si="195"/>
        <v>0</v>
      </c>
      <c r="CT167" s="526">
        <f t="shared" si="195"/>
        <v>0</v>
      </c>
      <c r="CU167" s="526">
        <f t="shared" si="195"/>
        <v>0</v>
      </c>
      <c r="CV167" s="526">
        <f t="shared" ref="CV167:DG167" si="196">CV$118*CV52</f>
        <v>0</v>
      </c>
      <c r="CW167" s="526">
        <f t="shared" si="196"/>
        <v>0</v>
      </c>
      <c r="CX167" s="526">
        <f t="shared" si="196"/>
        <v>0</v>
      </c>
      <c r="CY167" s="526">
        <f t="shared" si="196"/>
        <v>0</v>
      </c>
      <c r="CZ167" s="526">
        <f t="shared" si="196"/>
        <v>0</v>
      </c>
      <c r="DA167" s="526">
        <f t="shared" si="196"/>
        <v>0</v>
      </c>
      <c r="DB167" s="526">
        <f t="shared" si="196"/>
        <v>0</v>
      </c>
      <c r="DC167" s="526">
        <f t="shared" si="196"/>
        <v>0</v>
      </c>
      <c r="DD167" s="526">
        <f t="shared" si="196"/>
        <v>0</v>
      </c>
      <c r="DE167" s="526">
        <f t="shared" si="196"/>
        <v>0</v>
      </c>
      <c r="DF167" s="526">
        <f t="shared" si="196"/>
        <v>0</v>
      </c>
      <c r="DG167" s="526">
        <f t="shared" si="196"/>
        <v>0</v>
      </c>
      <c r="DH167" s="583">
        <f t="shared" si="4"/>
        <v>0</v>
      </c>
      <c r="DI167" s="240"/>
      <c r="DJ167" s="21"/>
    </row>
    <row r="168" spans="2:114" x14ac:dyDescent="0.15">
      <c r="B168" s="10" t="s">
        <v>191</v>
      </c>
      <c r="C168" s="58" t="s">
        <v>932</v>
      </c>
      <c r="D168" s="526">
        <f t="shared" ref="D168:AI168" si="197">D$118*D53</f>
        <v>0</v>
      </c>
      <c r="E168" s="526">
        <f t="shared" si="197"/>
        <v>0</v>
      </c>
      <c r="F168" s="526">
        <f t="shared" si="197"/>
        <v>0</v>
      </c>
      <c r="G168" s="526">
        <f t="shared" si="197"/>
        <v>0</v>
      </c>
      <c r="H168" s="526">
        <f t="shared" si="197"/>
        <v>0</v>
      </c>
      <c r="I168" s="526">
        <f t="shared" si="197"/>
        <v>0</v>
      </c>
      <c r="J168" s="526">
        <f t="shared" si="197"/>
        <v>0</v>
      </c>
      <c r="K168" s="526">
        <f t="shared" si="197"/>
        <v>0</v>
      </c>
      <c r="L168" s="526">
        <f t="shared" si="197"/>
        <v>0</v>
      </c>
      <c r="M168" s="526">
        <f t="shared" si="197"/>
        <v>0</v>
      </c>
      <c r="N168" s="526">
        <f t="shared" si="197"/>
        <v>0</v>
      </c>
      <c r="O168" s="526">
        <f t="shared" si="197"/>
        <v>0</v>
      </c>
      <c r="P168" s="526">
        <f t="shared" si="197"/>
        <v>0</v>
      </c>
      <c r="Q168" s="526">
        <f t="shared" si="197"/>
        <v>0</v>
      </c>
      <c r="R168" s="526">
        <f t="shared" si="197"/>
        <v>0</v>
      </c>
      <c r="S168" s="526">
        <f t="shared" si="197"/>
        <v>0</v>
      </c>
      <c r="T168" s="526">
        <f t="shared" si="197"/>
        <v>0</v>
      </c>
      <c r="U168" s="526">
        <f t="shared" si="197"/>
        <v>0</v>
      </c>
      <c r="V168" s="526">
        <f t="shared" si="197"/>
        <v>0</v>
      </c>
      <c r="W168" s="526">
        <f t="shared" si="197"/>
        <v>0</v>
      </c>
      <c r="X168" s="526">
        <f t="shared" si="197"/>
        <v>0</v>
      </c>
      <c r="Y168" s="526">
        <f t="shared" si="197"/>
        <v>0</v>
      </c>
      <c r="Z168" s="526">
        <f t="shared" si="197"/>
        <v>0</v>
      </c>
      <c r="AA168" s="526">
        <f t="shared" si="197"/>
        <v>0</v>
      </c>
      <c r="AB168" s="526">
        <f t="shared" si="197"/>
        <v>0</v>
      </c>
      <c r="AC168" s="526">
        <f t="shared" si="197"/>
        <v>0</v>
      </c>
      <c r="AD168" s="526">
        <f t="shared" si="197"/>
        <v>0</v>
      </c>
      <c r="AE168" s="526">
        <f t="shared" si="197"/>
        <v>0</v>
      </c>
      <c r="AF168" s="526">
        <f t="shared" si="197"/>
        <v>0</v>
      </c>
      <c r="AG168" s="526">
        <f t="shared" si="197"/>
        <v>0</v>
      </c>
      <c r="AH168" s="526">
        <f t="shared" si="197"/>
        <v>0</v>
      </c>
      <c r="AI168" s="526">
        <f t="shared" si="197"/>
        <v>0</v>
      </c>
      <c r="AJ168" s="526">
        <f t="shared" ref="AJ168:BO168" si="198">AJ$118*AJ53</f>
        <v>0</v>
      </c>
      <c r="AK168" s="526">
        <f t="shared" si="198"/>
        <v>0</v>
      </c>
      <c r="AL168" s="526">
        <f t="shared" si="198"/>
        <v>0</v>
      </c>
      <c r="AM168" s="526">
        <f t="shared" si="198"/>
        <v>0</v>
      </c>
      <c r="AN168" s="526">
        <f t="shared" si="198"/>
        <v>0</v>
      </c>
      <c r="AO168" s="526">
        <f t="shared" si="198"/>
        <v>0</v>
      </c>
      <c r="AP168" s="526">
        <f t="shared" si="198"/>
        <v>0</v>
      </c>
      <c r="AQ168" s="526">
        <f t="shared" si="198"/>
        <v>0</v>
      </c>
      <c r="AR168" s="526">
        <f t="shared" si="198"/>
        <v>0</v>
      </c>
      <c r="AS168" s="526">
        <f t="shared" si="198"/>
        <v>0</v>
      </c>
      <c r="AT168" s="526">
        <f t="shared" si="198"/>
        <v>0</v>
      </c>
      <c r="AU168" s="526">
        <f t="shared" si="198"/>
        <v>0</v>
      </c>
      <c r="AV168" s="526">
        <f t="shared" si="198"/>
        <v>0</v>
      </c>
      <c r="AW168" s="526">
        <f t="shared" si="198"/>
        <v>0</v>
      </c>
      <c r="AX168" s="526">
        <f t="shared" si="198"/>
        <v>0</v>
      </c>
      <c r="AY168" s="526">
        <f t="shared" si="198"/>
        <v>0</v>
      </c>
      <c r="AZ168" s="526">
        <f t="shared" si="198"/>
        <v>0</v>
      </c>
      <c r="BA168" s="526">
        <f t="shared" si="198"/>
        <v>0</v>
      </c>
      <c r="BB168" s="526">
        <f t="shared" si="198"/>
        <v>0</v>
      </c>
      <c r="BC168" s="526">
        <f t="shared" si="198"/>
        <v>0</v>
      </c>
      <c r="BD168" s="526">
        <f t="shared" si="198"/>
        <v>0</v>
      </c>
      <c r="BE168" s="526">
        <f t="shared" si="198"/>
        <v>0</v>
      </c>
      <c r="BF168" s="526">
        <f t="shared" si="198"/>
        <v>0</v>
      </c>
      <c r="BG168" s="526">
        <f t="shared" si="198"/>
        <v>0</v>
      </c>
      <c r="BH168" s="526">
        <f t="shared" si="198"/>
        <v>0</v>
      </c>
      <c r="BI168" s="526">
        <f t="shared" si="198"/>
        <v>0</v>
      </c>
      <c r="BJ168" s="526">
        <f t="shared" si="198"/>
        <v>0</v>
      </c>
      <c r="BK168" s="526">
        <f t="shared" si="198"/>
        <v>0</v>
      </c>
      <c r="BL168" s="526">
        <f t="shared" si="198"/>
        <v>0</v>
      </c>
      <c r="BM168" s="526">
        <f t="shared" si="198"/>
        <v>0</v>
      </c>
      <c r="BN168" s="526">
        <f t="shared" si="198"/>
        <v>0</v>
      </c>
      <c r="BO168" s="526">
        <f t="shared" si="198"/>
        <v>0</v>
      </c>
      <c r="BP168" s="526">
        <f t="shared" ref="BP168:CU168" si="199">BP$118*BP53</f>
        <v>0</v>
      </c>
      <c r="BQ168" s="526">
        <f t="shared" si="199"/>
        <v>0</v>
      </c>
      <c r="BR168" s="526">
        <f t="shared" si="199"/>
        <v>0</v>
      </c>
      <c r="BS168" s="526">
        <f t="shared" si="199"/>
        <v>0</v>
      </c>
      <c r="BT168" s="526">
        <f t="shared" si="199"/>
        <v>0</v>
      </c>
      <c r="BU168" s="526">
        <f t="shared" si="199"/>
        <v>0</v>
      </c>
      <c r="BV168" s="526">
        <f t="shared" si="199"/>
        <v>0</v>
      </c>
      <c r="BW168" s="526">
        <f t="shared" si="199"/>
        <v>0</v>
      </c>
      <c r="BX168" s="526">
        <f t="shared" si="199"/>
        <v>0</v>
      </c>
      <c r="BY168" s="526">
        <f t="shared" si="199"/>
        <v>0</v>
      </c>
      <c r="BZ168" s="526">
        <f t="shared" si="199"/>
        <v>0</v>
      </c>
      <c r="CA168" s="526">
        <f t="shared" si="199"/>
        <v>0</v>
      </c>
      <c r="CB168" s="526">
        <f t="shared" si="199"/>
        <v>0</v>
      </c>
      <c r="CC168" s="526">
        <f t="shared" si="199"/>
        <v>0</v>
      </c>
      <c r="CD168" s="526">
        <f t="shared" si="199"/>
        <v>0</v>
      </c>
      <c r="CE168" s="526">
        <f t="shared" si="199"/>
        <v>0</v>
      </c>
      <c r="CF168" s="526">
        <f t="shared" si="199"/>
        <v>0</v>
      </c>
      <c r="CG168" s="526">
        <f t="shared" si="199"/>
        <v>0</v>
      </c>
      <c r="CH168" s="526">
        <f t="shared" si="199"/>
        <v>0</v>
      </c>
      <c r="CI168" s="526">
        <f t="shared" si="199"/>
        <v>0</v>
      </c>
      <c r="CJ168" s="526">
        <f t="shared" si="199"/>
        <v>0</v>
      </c>
      <c r="CK168" s="526">
        <f t="shared" si="199"/>
        <v>0</v>
      </c>
      <c r="CL168" s="526">
        <f t="shared" si="199"/>
        <v>0</v>
      </c>
      <c r="CM168" s="526">
        <f t="shared" si="199"/>
        <v>0</v>
      </c>
      <c r="CN168" s="526">
        <f t="shared" si="199"/>
        <v>0</v>
      </c>
      <c r="CO168" s="526">
        <f t="shared" si="199"/>
        <v>0</v>
      </c>
      <c r="CP168" s="526">
        <f t="shared" si="199"/>
        <v>0</v>
      </c>
      <c r="CQ168" s="526">
        <f t="shared" si="199"/>
        <v>0</v>
      </c>
      <c r="CR168" s="526">
        <f t="shared" si="199"/>
        <v>0</v>
      </c>
      <c r="CS168" s="526">
        <f t="shared" si="199"/>
        <v>0</v>
      </c>
      <c r="CT168" s="526">
        <f t="shared" si="199"/>
        <v>0</v>
      </c>
      <c r="CU168" s="526">
        <f t="shared" si="199"/>
        <v>0</v>
      </c>
      <c r="CV168" s="526">
        <f t="shared" ref="CV168:DG168" si="200">CV$118*CV53</f>
        <v>0</v>
      </c>
      <c r="CW168" s="526">
        <f t="shared" si="200"/>
        <v>0</v>
      </c>
      <c r="CX168" s="526">
        <f t="shared" si="200"/>
        <v>0</v>
      </c>
      <c r="CY168" s="526">
        <f t="shared" si="200"/>
        <v>0</v>
      </c>
      <c r="CZ168" s="526">
        <f t="shared" si="200"/>
        <v>0</v>
      </c>
      <c r="DA168" s="526">
        <f t="shared" si="200"/>
        <v>0</v>
      </c>
      <c r="DB168" s="526">
        <f t="shared" si="200"/>
        <v>0</v>
      </c>
      <c r="DC168" s="526">
        <f t="shared" si="200"/>
        <v>0</v>
      </c>
      <c r="DD168" s="526">
        <f t="shared" si="200"/>
        <v>0</v>
      </c>
      <c r="DE168" s="526">
        <f t="shared" si="200"/>
        <v>0</v>
      </c>
      <c r="DF168" s="526">
        <f t="shared" si="200"/>
        <v>0</v>
      </c>
      <c r="DG168" s="526">
        <f t="shared" si="200"/>
        <v>0</v>
      </c>
      <c r="DH168" s="583">
        <f t="shared" si="4"/>
        <v>0</v>
      </c>
      <c r="DI168" s="240"/>
      <c r="DJ168" s="21"/>
    </row>
    <row r="169" spans="2:114" x14ac:dyDescent="0.15">
      <c r="B169" s="10" t="s">
        <v>192</v>
      </c>
      <c r="C169" s="58" t="s">
        <v>933</v>
      </c>
      <c r="D169" s="526">
        <f t="shared" ref="D169:AI169" si="201">D$118*D54</f>
        <v>0</v>
      </c>
      <c r="E169" s="526">
        <f t="shared" si="201"/>
        <v>0</v>
      </c>
      <c r="F169" s="526">
        <f t="shared" si="201"/>
        <v>0</v>
      </c>
      <c r="G169" s="526">
        <f t="shared" si="201"/>
        <v>0</v>
      </c>
      <c r="H169" s="526">
        <f t="shared" si="201"/>
        <v>0</v>
      </c>
      <c r="I169" s="526">
        <f t="shared" si="201"/>
        <v>0</v>
      </c>
      <c r="J169" s="526">
        <f t="shared" si="201"/>
        <v>0</v>
      </c>
      <c r="K169" s="526">
        <f t="shared" si="201"/>
        <v>0</v>
      </c>
      <c r="L169" s="526">
        <f t="shared" si="201"/>
        <v>0</v>
      </c>
      <c r="M169" s="526">
        <f t="shared" si="201"/>
        <v>0</v>
      </c>
      <c r="N169" s="526">
        <f t="shared" si="201"/>
        <v>0</v>
      </c>
      <c r="O169" s="526">
        <f t="shared" si="201"/>
        <v>0</v>
      </c>
      <c r="P169" s="526">
        <f t="shared" si="201"/>
        <v>0</v>
      </c>
      <c r="Q169" s="526">
        <f t="shared" si="201"/>
        <v>0</v>
      </c>
      <c r="R169" s="526">
        <f t="shared" si="201"/>
        <v>0</v>
      </c>
      <c r="S169" s="526">
        <f t="shared" si="201"/>
        <v>0</v>
      </c>
      <c r="T169" s="526">
        <f t="shared" si="201"/>
        <v>0</v>
      </c>
      <c r="U169" s="526">
        <f t="shared" si="201"/>
        <v>0</v>
      </c>
      <c r="V169" s="526">
        <f t="shared" si="201"/>
        <v>0</v>
      </c>
      <c r="W169" s="526">
        <f t="shared" si="201"/>
        <v>0</v>
      </c>
      <c r="X169" s="526">
        <f t="shared" si="201"/>
        <v>0</v>
      </c>
      <c r="Y169" s="526">
        <f t="shared" si="201"/>
        <v>0</v>
      </c>
      <c r="Z169" s="526">
        <f t="shared" si="201"/>
        <v>0</v>
      </c>
      <c r="AA169" s="526">
        <f t="shared" si="201"/>
        <v>0</v>
      </c>
      <c r="AB169" s="526">
        <f t="shared" si="201"/>
        <v>0</v>
      </c>
      <c r="AC169" s="526">
        <f t="shared" si="201"/>
        <v>0</v>
      </c>
      <c r="AD169" s="526">
        <f t="shared" si="201"/>
        <v>0</v>
      </c>
      <c r="AE169" s="526">
        <f t="shared" si="201"/>
        <v>0</v>
      </c>
      <c r="AF169" s="526">
        <f t="shared" si="201"/>
        <v>0</v>
      </c>
      <c r="AG169" s="526">
        <f t="shared" si="201"/>
        <v>0</v>
      </c>
      <c r="AH169" s="526">
        <f t="shared" si="201"/>
        <v>0</v>
      </c>
      <c r="AI169" s="526">
        <f t="shared" si="201"/>
        <v>0</v>
      </c>
      <c r="AJ169" s="526">
        <f t="shared" ref="AJ169:BO169" si="202">AJ$118*AJ54</f>
        <v>0</v>
      </c>
      <c r="AK169" s="526">
        <f t="shared" si="202"/>
        <v>0</v>
      </c>
      <c r="AL169" s="526">
        <f t="shared" si="202"/>
        <v>0</v>
      </c>
      <c r="AM169" s="526">
        <f t="shared" si="202"/>
        <v>0</v>
      </c>
      <c r="AN169" s="526">
        <f t="shared" si="202"/>
        <v>0</v>
      </c>
      <c r="AO169" s="526">
        <f t="shared" si="202"/>
        <v>0</v>
      </c>
      <c r="AP169" s="526">
        <f t="shared" si="202"/>
        <v>0</v>
      </c>
      <c r="AQ169" s="526">
        <f t="shared" si="202"/>
        <v>0</v>
      </c>
      <c r="AR169" s="526">
        <f t="shared" si="202"/>
        <v>0</v>
      </c>
      <c r="AS169" s="526">
        <f t="shared" si="202"/>
        <v>0</v>
      </c>
      <c r="AT169" s="526">
        <f t="shared" si="202"/>
        <v>0</v>
      </c>
      <c r="AU169" s="526">
        <f t="shared" si="202"/>
        <v>0</v>
      </c>
      <c r="AV169" s="526">
        <f t="shared" si="202"/>
        <v>0</v>
      </c>
      <c r="AW169" s="526">
        <f t="shared" si="202"/>
        <v>0</v>
      </c>
      <c r="AX169" s="526">
        <f t="shared" si="202"/>
        <v>0</v>
      </c>
      <c r="AY169" s="526">
        <f t="shared" si="202"/>
        <v>0</v>
      </c>
      <c r="AZ169" s="526">
        <f t="shared" si="202"/>
        <v>0</v>
      </c>
      <c r="BA169" s="526">
        <f t="shared" si="202"/>
        <v>0</v>
      </c>
      <c r="BB169" s="526">
        <f t="shared" si="202"/>
        <v>0</v>
      </c>
      <c r="BC169" s="526">
        <f t="shared" si="202"/>
        <v>0</v>
      </c>
      <c r="BD169" s="526">
        <f t="shared" si="202"/>
        <v>0</v>
      </c>
      <c r="BE169" s="526">
        <f t="shared" si="202"/>
        <v>0</v>
      </c>
      <c r="BF169" s="526">
        <f t="shared" si="202"/>
        <v>0</v>
      </c>
      <c r="BG169" s="526">
        <f t="shared" si="202"/>
        <v>0</v>
      </c>
      <c r="BH169" s="526">
        <f t="shared" si="202"/>
        <v>0</v>
      </c>
      <c r="BI169" s="526">
        <f t="shared" si="202"/>
        <v>0</v>
      </c>
      <c r="BJ169" s="526">
        <f t="shared" si="202"/>
        <v>0</v>
      </c>
      <c r="BK169" s="526">
        <f t="shared" si="202"/>
        <v>0</v>
      </c>
      <c r="BL169" s="526">
        <f t="shared" si="202"/>
        <v>0</v>
      </c>
      <c r="BM169" s="526">
        <f t="shared" si="202"/>
        <v>0</v>
      </c>
      <c r="BN169" s="526">
        <f t="shared" si="202"/>
        <v>0</v>
      </c>
      <c r="BO169" s="526">
        <f t="shared" si="202"/>
        <v>0</v>
      </c>
      <c r="BP169" s="526">
        <f t="shared" ref="BP169:CU169" si="203">BP$118*BP54</f>
        <v>0</v>
      </c>
      <c r="BQ169" s="526">
        <f t="shared" si="203"/>
        <v>0</v>
      </c>
      <c r="BR169" s="526">
        <f t="shared" si="203"/>
        <v>0</v>
      </c>
      <c r="BS169" s="526">
        <f t="shared" si="203"/>
        <v>0</v>
      </c>
      <c r="BT169" s="526">
        <f t="shared" si="203"/>
        <v>0</v>
      </c>
      <c r="BU169" s="526">
        <f t="shared" si="203"/>
        <v>0</v>
      </c>
      <c r="BV169" s="526">
        <f t="shared" si="203"/>
        <v>0</v>
      </c>
      <c r="BW169" s="526">
        <f t="shared" si="203"/>
        <v>0</v>
      </c>
      <c r="BX169" s="526">
        <f t="shared" si="203"/>
        <v>0</v>
      </c>
      <c r="BY169" s="526">
        <f t="shared" si="203"/>
        <v>0</v>
      </c>
      <c r="BZ169" s="526">
        <f t="shared" si="203"/>
        <v>0</v>
      </c>
      <c r="CA169" s="526">
        <f t="shared" si="203"/>
        <v>0</v>
      </c>
      <c r="CB169" s="526">
        <f t="shared" si="203"/>
        <v>0</v>
      </c>
      <c r="CC169" s="526">
        <f t="shared" si="203"/>
        <v>0</v>
      </c>
      <c r="CD169" s="526">
        <f t="shared" si="203"/>
        <v>0</v>
      </c>
      <c r="CE169" s="526">
        <f t="shared" si="203"/>
        <v>0</v>
      </c>
      <c r="CF169" s="526">
        <f t="shared" si="203"/>
        <v>0</v>
      </c>
      <c r="CG169" s="526">
        <f t="shared" si="203"/>
        <v>0</v>
      </c>
      <c r="CH169" s="526">
        <f t="shared" si="203"/>
        <v>0</v>
      </c>
      <c r="CI169" s="526">
        <f t="shared" si="203"/>
        <v>0</v>
      </c>
      <c r="CJ169" s="526">
        <f t="shared" si="203"/>
        <v>0</v>
      </c>
      <c r="CK169" s="526">
        <f t="shared" si="203"/>
        <v>0</v>
      </c>
      <c r="CL169" s="526">
        <f t="shared" si="203"/>
        <v>0</v>
      </c>
      <c r="CM169" s="526">
        <f t="shared" si="203"/>
        <v>0</v>
      </c>
      <c r="CN169" s="526">
        <f t="shared" si="203"/>
        <v>0</v>
      </c>
      <c r="CO169" s="526">
        <f t="shared" si="203"/>
        <v>0</v>
      </c>
      <c r="CP169" s="526">
        <f t="shared" si="203"/>
        <v>0</v>
      </c>
      <c r="CQ169" s="526">
        <f t="shared" si="203"/>
        <v>0</v>
      </c>
      <c r="CR169" s="526">
        <f t="shared" si="203"/>
        <v>0</v>
      </c>
      <c r="CS169" s="526">
        <f t="shared" si="203"/>
        <v>0</v>
      </c>
      <c r="CT169" s="526">
        <f t="shared" si="203"/>
        <v>0</v>
      </c>
      <c r="CU169" s="526">
        <f t="shared" si="203"/>
        <v>0</v>
      </c>
      <c r="CV169" s="526">
        <f t="shared" ref="CV169:DG169" si="204">CV$118*CV54</f>
        <v>0</v>
      </c>
      <c r="CW169" s="526">
        <f t="shared" si="204"/>
        <v>0</v>
      </c>
      <c r="CX169" s="526">
        <f t="shared" si="204"/>
        <v>0</v>
      </c>
      <c r="CY169" s="526">
        <f t="shared" si="204"/>
        <v>0</v>
      </c>
      <c r="CZ169" s="526">
        <f t="shared" si="204"/>
        <v>0</v>
      </c>
      <c r="DA169" s="526">
        <f t="shared" si="204"/>
        <v>0</v>
      </c>
      <c r="DB169" s="526">
        <f t="shared" si="204"/>
        <v>0</v>
      </c>
      <c r="DC169" s="526">
        <f t="shared" si="204"/>
        <v>0</v>
      </c>
      <c r="DD169" s="526">
        <f t="shared" si="204"/>
        <v>0</v>
      </c>
      <c r="DE169" s="526">
        <f t="shared" si="204"/>
        <v>0</v>
      </c>
      <c r="DF169" s="526">
        <f t="shared" si="204"/>
        <v>0</v>
      </c>
      <c r="DG169" s="526">
        <f t="shared" si="204"/>
        <v>0</v>
      </c>
      <c r="DH169" s="583">
        <f t="shared" si="4"/>
        <v>0</v>
      </c>
      <c r="DI169" s="240"/>
      <c r="DJ169" s="21"/>
    </row>
    <row r="170" spans="2:114" x14ac:dyDescent="0.15">
      <c r="B170" s="10" t="s">
        <v>193</v>
      </c>
      <c r="C170" s="58" t="s">
        <v>934</v>
      </c>
      <c r="D170" s="526">
        <f t="shared" ref="D170:AI170" si="205">D$118*D55</f>
        <v>0</v>
      </c>
      <c r="E170" s="526">
        <f t="shared" si="205"/>
        <v>0</v>
      </c>
      <c r="F170" s="526">
        <f t="shared" si="205"/>
        <v>0</v>
      </c>
      <c r="G170" s="526">
        <f t="shared" si="205"/>
        <v>0</v>
      </c>
      <c r="H170" s="526">
        <f t="shared" si="205"/>
        <v>0</v>
      </c>
      <c r="I170" s="526">
        <f t="shared" si="205"/>
        <v>0</v>
      </c>
      <c r="J170" s="526">
        <f t="shared" si="205"/>
        <v>0</v>
      </c>
      <c r="K170" s="526">
        <f t="shared" si="205"/>
        <v>0</v>
      </c>
      <c r="L170" s="526">
        <f t="shared" si="205"/>
        <v>0</v>
      </c>
      <c r="M170" s="526">
        <f t="shared" si="205"/>
        <v>0</v>
      </c>
      <c r="N170" s="526">
        <f t="shared" si="205"/>
        <v>0</v>
      </c>
      <c r="O170" s="526">
        <f t="shared" si="205"/>
        <v>0</v>
      </c>
      <c r="P170" s="526">
        <f t="shared" si="205"/>
        <v>0</v>
      </c>
      <c r="Q170" s="526">
        <f t="shared" si="205"/>
        <v>0</v>
      </c>
      <c r="R170" s="526">
        <f t="shared" si="205"/>
        <v>0</v>
      </c>
      <c r="S170" s="526">
        <f t="shared" si="205"/>
        <v>0</v>
      </c>
      <c r="T170" s="526">
        <f t="shared" si="205"/>
        <v>0</v>
      </c>
      <c r="U170" s="526">
        <f t="shared" si="205"/>
        <v>0</v>
      </c>
      <c r="V170" s="526">
        <f t="shared" si="205"/>
        <v>0</v>
      </c>
      <c r="W170" s="526">
        <f t="shared" si="205"/>
        <v>0</v>
      </c>
      <c r="X170" s="526">
        <f t="shared" si="205"/>
        <v>0</v>
      </c>
      <c r="Y170" s="526">
        <f t="shared" si="205"/>
        <v>0</v>
      </c>
      <c r="Z170" s="526">
        <f t="shared" si="205"/>
        <v>0</v>
      </c>
      <c r="AA170" s="526">
        <f t="shared" si="205"/>
        <v>0</v>
      </c>
      <c r="AB170" s="526">
        <f t="shared" si="205"/>
        <v>0</v>
      </c>
      <c r="AC170" s="526">
        <f t="shared" si="205"/>
        <v>0</v>
      </c>
      <c r="AD170" s="526">
        <f t="shared" si="205"/>
        <v>0</v>
      </c>
      <c r="AE170" s="526">
        <f t="shared" si="205"/>
        <v>0</v>
      </c>
      <c r="AF170" s="526">
        <f t="shared" si="205"/>
        <v>0</v>
      </c>
      <c r="AG170" s="526">
        <f t="shared" si="205"/>
        <v>0</v>
      </c>
      <c r="AH170" s="526">
        <f t="shared" si="205"/>
        <v>0</v>
      </c>
      <c r="AI170" s="526">
        <f t="shared" si="205"/>
        <v>0</v>
      </c>
      <c r="AJ170" s="526">
        <f t="shared" ref="AJ170:BO170" si="206">AJ$118*AJ55</f>
        <v>0</v>
      </c>
      <c r="AK170" s="526">
        <f t="shared" si="206"/>
        <v>0</v>
      </c>
      <c r="AL170" s="526">
        <f t="shared" si="206"/>
        <v>0</v>
      </c>
      <c r="AM170" s="526">
        <f t="shared" si="206"/>
        <v>0</v>
      </c>
      <c r="AN170" s="526">
        <f t="shared" si="206"/>
        <v>0</v>
      </c>
      <c r="AO170" s="526">
        <f t="shared" si="206"/>
        <v>0</v>
      </c>
      <c r="AP170" s="526">
        <f t="shared" si="206"/>
        <v>0</v>
      </c>
      <c r="AQ170" s="526">
        <f t="shared" si="206"/>
        <v>0</v>
      </c>
      <c r="AR170" s="526">
        <f t="shared" si="206"/>
        <v>0</v>
      </c>
      <c r="AS170" s="526">
        <f t="shared" si="206"/>
        <v>0</v>
      </c>
      <c r="AT170" s="526">
        <f t="shared" si="206"/>
        <v>0</v>
      </c>
      <c r="AU170" s="526">
        <f t="shared" si="206"/>
        <v>0</v>
      </c>
      <c r="AV170" s="526">
        <f t="shared" si="206"/>
        <v>0</v>
      </c>
      <c r="AW170" s="526">
        <f t="shared" si="206"/>
        <v>0</v>
      </c>
      <c r="AX170" s="526">
        <f t="shared" si="206"/>
        <v>0</v>
      </c>
      <c r="AY170" s="526">
        <f t="shared" si="206"/>
        <v>0</v>
      </c>
      <c r="AZ170" s="526">
        <f t="shared" si="206"/>
        <v>0</v>
      </c>
      <c r="BA170" s="526">
        <f t="shared" si="206"/>
        <v>0</v>
      </c>
      <c r="BB170" s="526">
        <f t="shared" si="206"/>
        <v>0</v>
      </c>
      <c r="BC170" s="526">
        <f t="shared" si="206"/>
        <v>0</v>
      </c>
      <c r="BD170" s="526">
        <f t="shared" si="206"/>
        <v>0</v>
      </c>
      <c r="BE170" s="526">
        <f t="shared" si="206"/>
        <v>0</v>
      </c>
      <c r="BF170" s="526">
        <f t="shared" si="206"/>
        <v>0</v>
      </c>
      <c r="BG170" s="526">
        <f t="shared" si="206"/>
        <v>0</v>
      </c>
      <c r="BH170" s="526">
        <f t="shared" si="206"/>
        <v>0</v>
      </c>
      <c r="BI170" s="526">
        <f t="shared" si="206"/>
        <v>0</v>
      </c>
      <c r="BJ170" s="526">
        <f t="shared" si="206"/>
        <v>0</v>
      </c>
      <c r="BK170" s="526">
        <f t="shared" si="206"/>
        <v>0</v>
      </c>
      <c r="BL170" s="526">
        <f t="shared" si="206"/>
        <v>0</v>
      </c>
      <c r="BM170" s="526">
        <f t="shared" si="206"/>
        <v>0</v>
      </c>
      <c r="BN170" s="526">
        <f t="shared" si="206"/>
        <v>0</v>
      </c>
      <c r="BO170" s="526">
        <f t="shared" si="206"/>
        <v>0</v>
      </c>
      <c r="BP170" s="526">
        <f t="shared" ref="BP170:CU170" si="207">BP$118*BP55</f>
        <v>0</v>
      </c>
      <c r="BQ170" s="526">
        <f t="shared" si="207"/>
        <v>0</v>
      </c>
      <c r="BR170" s="526">
        <f t="shared" si="207"/>
        <v>0</v>
      </c>
      <c r="BS170" s="526">
        <f t="shared" si="207"/>
        <v>0</v>
      </c>
      <c r="BT170" s="526">
        <f t="shared" si="207"/>
        <v>0</v>
      </c>
      <c r="BU170" s="526">
        <f t="shared" si="207"/>
        <v>0</v>
      </c>
      <c r="BV170" s="526">
        <f t="shared" si="207"/>
        <v>0</v>
      </c>
      <c r="BW170" s="526">
        <f t="shared" si="207"/>
        <v>0</v>
      </c>
      <c r="BX170" s="526">
        <f t="shared" si="207"/>
        <v>0</v>
      </c>
      <c r="BY170" s="526">
        <f t="shared" si="207"/>
        <v>0</v>
      </c>
      <c r="BZ170" s="526">
        <f t="shared" si="207"/>
        <v>0</v>
      </c>
      <c r="CA170" s="526">
        <f t="shared" si="207"/>
        <v>0</v>
      </c>
      <c r="CB170" s="526">
        <f t="shared" si="207"/>
        <v>0</v>
      </c>
      <c r="CC170" s="526">
        <f t="shared" si="207"/>
        <v>0</v>
      </c>
      <c r="CD170" s="526">
        <f t="shared" si="207"/>
        <v>0</v>
      </c>
      <c r="CE170" s="526">
        <f t="shared" si="207"/>
        <v>0</v>
      </c>
      <c r="CF170" s="526">
        <f t="shared" si="207"/>
        <v>0</v>
      </c>
      <c r="CG170" s="526">
        <f t="shared" si="207"/>
        <v>0</v>
      </c>
      <c r="CH170" s="526">
        <f t="shared" si="207"/>
        <v>0</v>
      </c>
      <c r="CI170" s="526">
        <f t="shared" si="207"/>
        <v>0</v>
      </c>
      <c r="CJ170" s="526">
        <f t="shared" si="207"/>
        <v>0</v>
      </c>
      <c r="CK170" s="526">
        <f t="shared" si="207"/>
        <v>0</v>
      </c>
      <c r="CL170" s="526">
        <f t="shared" si="207"/>
        <v>0</v>
      </c>
      <c r="CM170" s="526">
        <f t="shared" si="207"/>
        <v>0</v>
      </c>
      <c r="CN170" s="526">
        <f t="shared" si="207"/>
        <v>0</v>
      </c>
      <c r="CO170" s="526">
        <f t="shared" si="207"/>
        <v>0</v>
      </c>
      <c r="CP170" s="526">
        <f t="shared" si="207"/>
        <v>0</v>
      </c>
      <c r="CQ170" s="526">
        <f t="shared" si="207"/>
        <v>0</v>
      </c>
      <c r="CR170" s="526">
        <f t="shared" si="207"/>
        <v>0</v>
      </c>
      <c r="CS170" s="526">
        <f t="shared" si="207"/>
        <v>0</v>
      </c>
      <c r="CT170" s="526">
        <f t="shared" si="207"/>
        <v>0</v>
      </c>
      <c r="CU170" s="526">
        <f t="shared" si="207"/>
        <v>0</v>
      </c>
      <c r="CV170" s="526">
        <f t="shared" ref="CV170:DG170" si="208">CV$118*CV55</f>
        <v>0</v>
      </c>
      <c r="CW170" s="526">
        <f t="shared" si="208"/>
        <v>0</v>
      </c>
      <c r="CX170" s="526">
        <f t="shared" si="208"/>
        <v>0</v>
      </c>
      <c r="CY170" s="526">
        <f t="shared" si="208"/>
        <v>0</v>
      </c>
      <c r="CZ170" s="526">
        <f t="shared" si="208"/>
        <v>0</v>
      </c>
      <c r="DA170" s="526">
        <f t="shared" si="208"/>
        <v>0</v>
      </c>
      <c r="DB170" s="526">
        <f t="shared" si="208"/>
        <v>0</v>
      </c>
      <c r="DC170" s="526">
        <f t="shared" si="208"/>
        <v>0</v>
      </c>
      <c r="DD170" s="526">
        <f t="shared" si="208"/>
        <v>0</v>
      </c>
      <c r="DE170" s="526">
        <f t="shared" si="208"/>
        <v>0</v>
      </c>
      <c r="DF170" s="526">
        <f t="shared" si="208"/>
        <v>0</v>
      </c>
      <c r="DG170" s="526">
        <f t="shared" si="208"/>
        <v>0</v>
      </c>
      <c r="DH170" s="583">
        <f t="shared" si="4"/>
        <v>0</v>
      </c>
      <c r="DI170" s="240"/>
      <c r="DJ170" s="21"/>
    </row>
    <row r="171" spans="2:114" x14ac:dyDescent="0.15">
      <c r="B171" s="10" t="s">
        <v>194</v>
      </c>
      <c r="C171" s="58" t="s">
        <v>342</v>
      </c>
      <c r="D171" s="526">
        <f t="shared" ref="D171:AI171" si="209">D$118*D56</f>
        <v>0</v>
      </c>
      <c r="E171" s="526">
        <f t="shared" si="209"/>
        <v>0</v>
      </c>
      <c r="F171" s="526">
        <f t="shared" si="209"/>
        <v>0</v>
      </c>
      <c r="G171" s="526">
        <f t="shared" si="209"/>
        <v>0</v>
      </c>
      <c r="H171" s="526">
        <f t="shared" si="209"/>
        <v>0</v>
      </c>
      <c r="I171" s="526">
        <f t="shared" si="209"/>
        <v>0</v>
      </c>
      <c r="J171" s="526">
        <f t="shared" si="209"/>
        <v>0</v>
      </c>
      <c r="K171" s="526">
        <f t="shared" si="209"/>
        <v>0</v>
      </c>
      <c r="L171" s="526">
        <f t="shared" si="209"/>
        <v>0</v>
      </c>
      <c r="M171" s="526">
        <f t="shared" si="209"/>
        <v>0</v>
      </c>
      <c r="N171" s="526">
        <f t="shared" si="209"/>
        <v>0</v>
      </c>
      <c r="O171" s="526">
        <f t="shared" si="209"/>
        <v>0</v>
      </c>
      <c r="P171" s="526">
        <f t="shared" si="209"/>
        <v>0</v>
      </c>
      <c r="Q171" s="526">
        <f t="shared" si="209"/>
        <v>0</v>
      </c>
      <c r="R171" s="526">
        <f t="shared" si="209"/>
        <v>0</v>
      </c>
      <c r="S171" s="526">
        <f t="shared" si="209"/>
        <v>0</v>
      </c>
      <c r="T171" s="526">
        <f t="shared" si="209"/>
        <v>0</v>
      </c>
      <c r="U171" s="526">
        <f t="shared" si="209"/>
        <v>0</v>
      </c>
      <c r="V171" s="526">
        <f t="shared" si="209"/>
        <v>0</v>
      </c>
      <c r="W171" s="526">
        <f t="shared" si="209"/>
        <v>0</v>
      </c>
      <c r="X171" s="526">
        <f t="shared" si="209"/>
        <v>0</v>
      </c>
      <c r="Y171" s="526">
        <f t="shared" si="209"/>
        <v>0</v>
      </c>
      <c r="Z171" s="526">
        <f t="shared" si="209"/>
        <v>0</v>
      </c>
      <c r="AA171" s="526">
        <f t="shared" si="209"/>
        <v>0</v>
      </c>
      <c r="AB171" s="526">
        <f t="shared" si="209"/>
        <v>0</v>
      </c>
      <c r="AC171" s="526">
        <f t="shared" si="209"/>
        <v>0</v>
      </c>
      <c r="AD171" s="526">
        <f t="shared" si="209"/>
        <v>0</v>
      </c>
      <c r="AE171" s="526">
        <f t="shared" si="209"/>
        <v>0</v>
      </c>
      <c r="AF171" s="526">
        <f t="shared" si="209"/>
        <v>0</v>
      </c>
      <c r="AG171" s="526">
        <f t="shared" si="209"/>
        <v>0</v>
      </c>
      <c r="AH171" s="526">
        <f t="shared" si="209"/>
        <v>0</v>
      </c>
      <c r="AI171" s="526">
        <f t="shared" si="209"/>
        <v>0</v>
      </c>
      <c r="AJ171" s="526">
        <f t="shared" ref="AJ171:BO171" si="210">AJ$118*AJ56</f>
        <v>0</v>
      </c>
      <c r="AK171" s="526">
        <f t="shared" si="210"/>
        <v>0</v>
      </c>
      <c r="AL171" s="526">
        <f t="shared" si="210"/>
        <v>0</v>
      </c>
      <c r="AM171" s="526">
        <f t="shared" si="210"/>
        <v>0</v>
      </c>
      <c r="AN171" s="526">
        <f t="shared" si="210"/>
        <v>0</v>
      </c>
      <c r="AO171" s="526">
        <f t="shared" si="210"/>
        <v>0</v>
      </c>
      <c r="AP171" s="526">
        <f t="shared" si="210"/>
        <v>0</v>
      </c>
      <c r="AQ171" s="526">
        <f t="shared" si="210"/>
        <v>0</v>
      </c>
      <c r="AR171" s="526">
        <f t="shared" si="210"/>
        <v>0</v>
      </c>
      <c r="AS171" s="526">
        <f t="shared" si="210"/>
        <v>0</v>
      </c>
      <c r="AT171" s="526">
        <f t="shared" si="210"/>
        <v>0</v>
      </c>
      <c r="AU171" s="526">
        <f t="shared" si="210"/>
        <v>0</v>
      </c>
      <c r="AV171" s="526">
        <f t="shared" si="210"/>
        <v>0</v>
      </c>
      <c r="AW171" s="526">
        <f t="shared" si="210"/>
        <v>0</v>
      </c>
      <c r="AX171" s="526">
        <f t="shared" si="210"/>
        <v>0</v>
      </c>
      <c r="AY171" s="526">
        <f t="shared" si="210"/>
        <v>0</v>
      </c>
      <c r="AZ171" s="526">
        <f t="shared" si="210"/>
        <v>0</v>
      </c>
      <c r="BA171" s="526">
        <f t="shared" si="210"/>
        <v>0</v>
      </c>
      <c r="BB171" s="526">
        <f t="shared" si="210"/>
        <v>0</v>
      </c>
      <c r="BC171" s="526">
        <f t="shared" si="210"/>
        <v>0</v>
      </c>
      <c r="BD171" s="526">
        <f t="shared" si="210"/>
        <v>0</v>
      </c>
      <c r="BE171" s="526">
        <f t="shared" si="210"/>
        <v>0</v>
      </c>
      <c r="BF171" s="526">
        <f t="shared" si="210"/>
        <v>0</v>
      </c>
      <c r="BG171" s="526">
        <f t="shared" si="210"/>
        <v>0</v>
      </c>
      <c r="BH171" s="526">
        <f t="shared" si="210"/>
        <v>0</v>
      </c>
      <c r="BI171" s="526">
        <f t="shared" si="210"/>
        <v>0</v>
      </c>
      <c r="BJ171" s="526">
        <f t="shared" si="210"/>
        <v>0</v>
      </c>
      <c r="BK171" s="526">
        <f t="shared" si="210"/>
        <v>0</v>
      </c>
      <c r="BL171" s="526">
        <f t="shared" si="210"/>
        <v>0</v>
      </c>
      <c r="BM171" s="526">
        <f t="shared" si="210"/>
        <v>0</v>
      </c>
      <c r="BN171" s="526">
        <f t="shared" si="210"/>
        <v>0</v>
      </c>
      <c r="BO171" s="526">
        <f t="shared" si="210"/>
        <v>0</v>
      </c>
      <c r="BP171" s="526">
        <f t="shared" ref="BP171:CU171" si="211">BP$118*BP56</f>
        <v>0</v>
      </c>
      <c r="BQ171" s="526">
        <f t="shared" si="211"/>
        <v>0</v>
      </c>
      <c r="BR171" s="526">
        <f t="shared" si="211"/>
        <v>0</v>
      </c>
      <c r="BS171" s="526">
        <f t="shared" si="211"/>
        <v>0</v>
      </c>
      <c r="BT171" s="526">
        <f t="shared" si="211"/>
        <v>0</v>
      </c>
      <c r="BU171" s="526">
        <f t="shared" si="211"/>
        <v>0</v>
      </c>
      <c r="BV171" s="526">
        <f t="shared" si="211"/>
        <v>0</v>
      </c>
      <c r="BW171" s="526">
        <f t="shared" si="211"/>
        <v>0</v>
      </c>
      <c r="BX171" s="526">
        <f t="shared" si="211"/>
        <v>0</v>
      </c>
      <c r="BY171" s="526">
        <f t="shared" si="211"/>
        <v>0</v>
      </c>
      <c r="BZ171" s="526">
        <f t="shared" si="211"/>
        <v>0</v>
      </c>
      <c r="CA171" s="526">
        <f t="shared" si="211"/>
        <v>0</v>
      </c>
      <c r="CB171" s="526">
        <f t="shared" si="211"/>
        <v>0</v>
      </c>
      <c r="CC171" s="526">
        <f t="shared" si="211"/>
        <v>0</v>
      </c>
      <c r="CD171" s="526">
        <f t="shared" si="211"/>
        <v>0</v>
      </c>
      <c r="CE171" s="526">
        <f t="shared" si="211"/>
        <v>0</v>
      </c>
      <c r="CF171" s="526">
        <f t="shared" si="211"/>
        <v>0</v>
      </c>
      <c r="CG171" s="526">
        <f t="shared" si="211"/>
        <v>0</v>
      </c>
      <c r="CH171" s="526">
        <f t="shared" si="211"/>
        <v>0</v>
      </c>
      <c r="CI171" s="526">
        <f t="shared" si="211"/>
        <v>0</v>
      </c>
      <c r="CJ171" s="526">
        <f t="shared" si="211"/>
        <v>0</v>
      </c>
      <c r="CK171" s="526">
        <f t="shared" si="211"/>
        <v>0</v>
      </c>
      <c r="CL171" s="526">
        <f t="shared" si="211"/>
        <v>0</v>
      </c>
      <c r="CM171" s="526">
        <f t="shared" si="211"/>
        <v>0</v>
      </c>
      <c r="CN171" s="526">
        <f t="shared" si="211"/>
        <v>0</v>
      </c>
      <c r="CO171" s="526">
        <f t="shared" si="211"/>
        <v>0</v>
      </c>
      <c r="CP171" s="526">
        <f t="shared" si="211"/>
        <v>0</v>
      </c>
      <c r="CQ171" s="526">
        <f t="shared" si="211"/>
        <v>0</v>
      </c>
      <c r="CR171" s="526">
        <f t="shared" si="211"/>
        <v>0</v>
      </c>
      <c r="CS171" s="526">
        <f t="shared" si="211"/>
        <v>0</v>
      </c>
      <c r="CT171" s="526">
        <f t="shared" si="211"/>
        <v>0</v>
      </c>
      <c r="CU171" s="526">
        <f t="shared" si="211"/>
        <v>0</v>
      </c>
      <c r="CV171" s="526">
        <f t="shared" ref="CV171:DG171" si="212">CV$118*CV56</f>
        <v>0</v>
      </c>
      <c r="CW171" s="526">
        <f t="shared" si="212"/>
        <v>0</v>
      </c>
      <c r="CX171" s="526">
        <f t="shared" si="212"/>
        <v>0</v>
      </c>
      <c r="CY171" s="526">
        <f t="shared" si="212"/>
        <v>0</v>
      </c>
      <c r="CZ171" s="526">
        <f t="shared" si="212"/>
        <v>0</v>
      </c>
      <c r="DA171" s="526">
        <f t="shared" si="212"/>
        <v>0</v>
      </c>
      <c r="DB171" s="526">
        <f t="shared" si="212"/>
        <v>0</v>
      </c>
      <c r="DC171" s="526">
        <f t="shared" si="212"/>
        <v>0</v>
      </c>
      <c r="DD171" s="526">
        <f t="shared" si="212"/>
        <v>0</v>
      </c>
      <c r="DE171" s="526">
        <f t="shared" si="212"/>
        <v>0</v>
      </c>
      <c r="DF171" s="526">
        <f t="shared" si="212"/>
        <v>0</v>
      </c>
      <c r="DG171" s="526">
        <f t="shared" si="212"/>
        <v>0</v>
      </c>
      <c r="DH171" s="583">
        <f t="shared" si="4"/>
        <v>0</v>
      </c>
      <c r="DI171" s="240"/>
      <c r="DJ171" s="21"/>
    </row>
    <row r="172" spans="2:114" x14ac:dyDescent="0.15">
      <c r="B172" s="10" t="s">
        <v>195</v>
      </c>
      <c r="C172" s="58" t="s">
        <v>935</v>
      </c>
      <c r="D172" s="526">
        <f t="shared" ref="D172:AI172" si="213">D$118*D57</f>
        <v>0</v>
      </c>
      <c r="E172" s="526">
        <f t="shared" si="213"/>
        <v>0</v>
      </c>
      <c r="F172" s="526">
        <f t="shared" si="213"/>
        <v>0</v>
      </c>
      <c r="G172" s="526">
        <f t="shared" si="213"/>
        <v>0</v>
      </c>
      <c r="H172" s="526">
        <f t="shared" si="213"/>
        <v>0</v>
      </c>
      <c r="I172" s="526">
        <f t="shared" si="213"/>
        <v>0</v>
      </c>
      <c r="J172" s="526">
        <f t="shared" si="213"/>
        <v>0</v>
      </c>
      <c r="K172" s="526">
        <f t="shared" si="213"/>
        <v>0</v>
      </c>
      <c r="L172" s="526">
        <f t="shared" si="213"/>
        <v>0</v>
      </c>
      <c r="M172" s="526">
        <f t="shared" si="213"/>
        <v>0</v>
      </c>
      <c r="N172" s="526">
        <f t="shared" si="213"/>
        <v>0</v>
      </c>
      <c r="O172" s="526">
        <f t="shared" si="213"/>
        <v>0</v>
      </c>
      <c r="P172" s="526">
        <f t="shared" si="213"/>
        <v>0</v>
      </c>
      <c r="Q172" s="526">
        <f t="shared" si="213"/>
        <v>0</v>
      </c>
      <c r="R172" s="526">
        <f t="shared" si="213"/>
        <v>0</v>
      </c>
      <c r="S172" s="526">
        <f t="shared" si="213"/>
        <v>0</v>
      </c>
      <c r="T172" s="526">
        <f t="shared" si="213"/>
        <v>0</v>
      </c>
      <c r="U172" s="526">
        <f t="shared" si="213"/>
        <v>0</v>
      </c>
      <c r="V172" s="526">
        <f t="shared" si="213"/>
        <v>0</v>
      </c>
      <c r="W172" s="526">
        <f t="shared" si="213"/>
        <v>0</v>
      </c>
      <c r="X172" s="526">
        <f t="shared" si="213"/>
        <v>0</v>
      </c>
      <c r="Y172" s="526">
        <f t="shared" si="213"/>
        <v>0</v>
      </c>
      <c r="Z172" s="526">
        <f t="shared" si="213"/>
        <v>0</v>
      </c>
      <c r="AA172" s="526">
        <f t="shared" si="213"/>
        <v>0</v>
      </c>
      <c r="AB172" s="526">
        <f t="shared" si="213"/>
        <v>0</v>
      </c>
      <c r="AC172" s="526">
        <f t="shared" si="213"/>
        <v>0</v>
      </c>
      <c r="AD172" s="526">
        <f t="shared" si="213"/>
        <v>0</v>
      </c>
      <c r="AE172" s="526">
        <f t="shared" si="213"/>
        <v>0</v>
      </c>
      <c r="AF172" s="526">
        <f t="shared" si="213"/>
        <v>0</v>
      </c>
      <c r="AG172" s="526">
        <f t="shared" si="213"/>
        <v>0</v>
      </c>
      <c r="AH172" s="526">
        <f t="shared" si="213"/>
        <v>0</v>
      </c>
      <c r="AI172" s="526">
        <f t="shared" si="213"/>
        <v>0</v>
      </c>
      <c r="AJ172" s="526">
        <f t="shared" ref="AJ172:BO172" si="214">AJ$118*AJ57</f>
        <v>0</v>
      </c>
      <c r="AK172" s="526">
        <f t="shared" si="214"/>
        <v>0</v>
      </c>
      <c r="AL172" s="526">
        <f t="shared" si="214"/>
        <v>0</v>
      </c>
      <c r="AM172" s="526">
        <f t="shared" si="214"/>
        <v>0</v>
      </c>
      <c r="AN172" s="526">
        <f t="shared" si="214"/>
        <v>0</v>
      </c>
      <c r="AO172" s="526">
        <f t="shared" si="214"/>
        <v>0</v>
      </c>
      <c r="AP172" s="526">
        <f t="shared" si="214"/>
        <v>0</v>
      </c>
      <c r="AQ172" s="526">
        <f t="shared" si="214"/>
        <v>0</v>
      </c>
      <c r="AR172" s="526">
        <f t="shared" si="214"/>
        <v>0</v>
      </c>
      <c r="AS172" s="526">
        <f t="shared" si="214"/>
        <v>0</v>
      </c>
      <c r="AT172" s="526">
        <f t="shared" si="214"/>
        <v>0</v>
      </c>
      <c r="AU172" s="526">
        <f t="shared" si="214"/>
        <v>0</v>
      </c>
      <c r="AV172" s="526">
        <f t="shared" si="214"/>
        <v>0</v>
      </c>
      <c r="AW172" s="526">
        <f t="shared" si="214"/>
        <v>0</v>
      </c>
      <c r="AX172" s="526">
        <f t="shared" si="214"/>
        <v>0</v>
      </c>
      <c r="AY172" s="526">
        <f t="shared" si="214"/>
        <v>0</v>
      </c>
      <c r="AZ172" s="526">
        <f t="shared" si="214"/>
        <v>0</v>
      </c>
      <c r="BA172" s="526">
        <f t="shared" si="214"/>
        <v>0</v>
      </c>
      <c r="BB172" s="526">
        <f t="shared" si="214"/>
        <v>0</v>
      </c>
      <c r="BC172" s="526">
        <f t="shared" si="214"/>
        <v>0</v>
      </c>
      <c r="BD172" s="526">
        <f t="shared" si="214"/>
        <v>0</v>
      </c>
      <c r="BE172" s="526">
        <f t="shared" si="214"/>
        <v>0</v>
      </c>
      <c r="BF172" s="526">
        <f t="shared" si="214"/>
        <v>0</v>
      </c>
      <c r="BG172" s="526">
        <f t="shared" si="214"/>
        <v>0</v>
      </c>
      <c r="BH172" s="526">
        <f t="shared" si="214"/>
        <v>0</v>
      </c>
      <c r="BI172" s="526">
        <f t="shared" si="214"/>
        <v>0</v>
      </c>
      <c r="BJ172" s="526">
        <f t="shared" si="214"/>
        <v>0</v>
      </c>
      <c r="BK172" s="526">
        <f t="shared" si="214"/>
        <v>0</v>
      </c>
      <c r="BL172" s="526">
        <f t="shared" si="214"/>
        <v>0</v>
      </c>
      <c r="BM172" s="526">
        <f t="shared" si="214"/>
        <v>0</v>
      </c>
      <c r="BN172" s="526">
        <f t="shared" si="214"/>
        <v>0</v>
      </c>
      <c r="BO172" s="526">
        <f t="shared" si="214"/>
        <v>0</v>
      </c>
      <c r="BP172" s="526">
        <f t="shared" ref="BP172:CU172" si="215">BP$118*BP57</f>
        <v>0</v>
      </c>
      <c r="BQ172" s="526">
        <f t="shared" si="215"/>
        <v>0</v>
      </c>
      <c r="BR172" s="526">
        <f t="shared" si="215"/>
        <v>0</v>
      </c>
      <c r="BS172" s="526">
        <f t="shared" si="215"/>
        <v>0</v>
      </c>
      <c r="BT172" s="526">
        <f t="shared" si="215"/>
        <v>0</v>
      </c>
      <c r="BU172" s="526">
        <f t="shared" si="215"/>
        <v>0</v>
      </c>
      <c r="BV172" s="526">
        <f t="shared" si="215"/>
        <v>0</v>
      </c>
      <c r="BW172" s="526">
        <f t="shared" si="215"/>
        <v>0</v>
      </c>
      <c r="BX172" s="526">
        <f t="shared" si="215"/>
        <v>0</v>
      </c>
      <c r="BY172" s="526">
        <f t="shared" si="215"/>
        <v>0</v>
      </c>
      <c r="BZ172" s="526">
        <f t="shared" si="215"/>
        <v>0</v>
      </c>
      <c r="CA172" s="526">
        <f t="shared" si="215"/>
        <v>0</v>
      </c>
      <c r="CB172" s="526">
        <f t="shared" si="215"/>
        <v>0</v>
      </c>
      <c r="CC172" s="526">
        <f t="shared" si="215"/>
        <v>0</v>
      </c>
      <c r="CD172" s="526">
        <f t="shared" si="215"/>
        <v>0</v>
      </c>
      <c r="CE172" s="526">
        <f t="shared" si="215"/>
        <v>0</v>
      </c>
      <c r="CF172" s="526">
        <f t="shared" si="215"/>
        <v>0</v>
      </c>
      <c r="CG172" s="526">
        <f t="shared" si="215"/>
        <v>0</v>
      </c>
      <c r="CH172" s="526">
        <f t="shared" si="215"/>
        <v>0</v>
      </c>
      <c r="CI172" s="526">
        <f t="shared" si="215"/>
        <v>0</v>
      </c>
      <c r="CJ172" s="526">
        <f t="shared" si="215"/>
        <v>0</v>
      </c>
      <c r="CK172" s="526">
        <f t="shared" si="215"/>
        <v>0</v>
      </c>
      <c r="CL172" s="526">
        <f t="shared" si="215"/>
        <v>0</v>
      </c>
      <c r="CM172" s="526">
        <f t="shared" si="215"/>
        <v>0</v>
      </c>
      <c r="CN172" s="526">
        <f t="shared" si="215"/>
        <v>0</v>
      </c>
      <c r="CO172" s="526">
        <f t="shared" si="215"/>
        <v>0</v>
      </c>
      <c r="CP172" s="526">
        <f t="shared" si="215"/>
        <v>0</v>
      </c>
      <c r="CQ172" s="526">
        <f t="shared" si="215"/>
        <v>0</v>
      </c>
      <c r="CR172" s="526">
        <f t="shared" si="215"/>
        <v>0</v>
      </c>
      <c r="CS172" s="526">
        <f t="shared" si="215"/>
        <v>0</v>
      </c>
      <c r="CT172" s="526">
        <f t="shared" si="215"/>
        <v>0</v>
      </c>
      <c r="CU172" s="526">
        <f t="shared" si="215"/>
        <v>0</v>
      </c>
      <c r="CV172" s="526">
        <f t="shared" ref="CV172:DG172" si="216">CV$118*CV57</f>
        <v>0</v>
      </c>
      <c r="CW172" s="526">
        <f t="shared" si="216"/>
        <v>0</v>
      </c>
      <c r="CX172" s="526">
        <f t="shared" si="216"/>
        <v>0</v>
      </c>
      <c r="CY172" s="526">
        <f t="shared" si="216"/>
        <v>0</v>
      </c>
      <c r="CZ172" s="526">
        <f t="shared" si="216"/>
        <v>0</v>
      </c>
      <c r="DA172" s="526">
        <f t="shared" si="216"/>
        <v>0</v>
      </c>
      <c r="DB172" s="526">
        <f t="shared" si="216"/>
        <v>0</v>
      </c>
      <c r="DC172" s="526">
        <f t="shared" si="216"/>
        <v>0</v>
      </c>
      <c r="DD172" s="526">
        <f t="shared" si="216"/>
        <v>0</v>
      </c>
      <c r="DE172" s="526">
        <f t="shared" si="216"/>
        <v>0</v>
      </c>
      <c r="DF172" s="526">
        <f t="shared" si="216"/>
        <v>0</v>
      </c>
      <c r="DG172" s="526">
        <f t="shared" si="216"/>
        <v>0</v>
      </c>
      <c r="DH172" s="583">
        <f t="shared" si="4"/>
        <v>0</v>
      </c>
      <c r="DI172" s="240"/>
      <c r="DJ172" s="21"/>
    </row>
    <row r="173" spans="2:114" x14ac:dyDescent="0.15">
      <c r="B173" s="10" t="s">
        <v>196</v>
      </c>
      <c r="C173" s="4" t="s">
        <v>936</v>
      </c>
      <c r="D173" s="526">
        <f t="shared" ref="D173:AI173" si="217">D$118*D58</f>
        <v>0</v>
      </c>
      <c r="E173" s="526">
        <f t="shared" si="217"/>
        <v>0</v>
      </c>
      <c r="F173" s="526">
        <f t="shared" si="217"/>
        <v>0</v>
      </c>
      <c r="G173" s="526">
        <f t="shared" si="217"/>
        <v>0</v>
      </c>
      <c r="H173" s="526">
        <f t="shared" si="217"/>
        <v>0</v>
      </c>
      <c r="I173" s="526">
        <f t="shared" si="217"/>
        <v>0</v>
      </c>
      <c r="J173" s="526">
        <f t="shared" si="217"/>
        <v>0</v>
      </c>
      <c r="K173" s="526">
        <f t="shared" si="217"/>
        <v>0</v>
      </c>
      <c r="L173" s="526">
        <f t="shared" si="217"/>
        <v>0</v>
      </c>
      <c r="M173" s="526">
        <f t="shared" si="217"/>
        <v>0</v>
      </c>
      <c r="N173" s="526">
        <f t="shared" si="217"/>
        <v>0</v>
      </c>
      <c r="O173" s="526">
        <f t="shared" si="217"/>
        <v>0</v>
      </c>
      <c r="P173" s="526">
        <f t="shared" si="217"/>
        <v>0</v>
      </c>
      <c r="Q173" s="526">
        <f t="shared" si="217"/>
        <v>0</v>
      </c>
      <c r="R173" s="526">
        <f t="shared" si="217"/>
        <v>0</v>
      </c>
      <c r="S173" s="526">
        <f t="shared" si="217"/>
        <v>0</v>
      </c>
      <c r="T173" s="526">
        <f t="shared" si="217"/>
        <v>0</v>
      </c>
      <c r="U173" s="526">
        <f t="shared" si="217"/>
        <v>0</v>
      </c>
      <c r="V173" s="526">
        <f t="shared" si="217"/>
        <v>0</v>
      </c>
      <c r="W173" s="526">
        <f t="shared" si="217"/>
        <v>0</v>
      </c>
      <c r="X173" s="526">
        <f t="shared" si="217"/>
        <v>0</v>
      </c>
      <c r="Y173" s="526">
        <f t="shared" si="217"/>
        <v>0</v>
      </c>
      <c r="Z173" s="526">
        <f t="shared" si="217"/>
        <v>0</v>
      </c>
      <c r="AA173" s="526">
        <f t="shared" si="217"/>
        <v>0</v>
      </c>
      <c r="AB173" s="526">
        <f t="shared" si="217"/>
        <v>0</v>
      </c>
      <c r="AC173" s="526">
        <f t="shared" si="217"/>
        <v>0</v>
      </c>
      <c r="AD173" s="526">
        <f t="shared" si="217"/>
        <v>0</v>
      </c>
      <c r="AE173" s="526">
        <f t="shared" si="217"/>
        <v>0</v>
      </c>
      <c r="AF173" s="526">
        <f t="shared" si="217"/>
        <v>0</v>
      </c>
      <c r="AG173" s="526">
        <f t="shared" si="217"/>
        <v>0</v>
      </c>
      <c r="AH173" s="526">
        <f t="shared" si="217"/>
        <v>0</v>
      </c>
      <c r="AI173" s="526">
        <f t="shared" si="217"/>
        <v>0</v>
      </c>
      <c r="AJ173" s="526">
        <f t="shared" ref="AJ173:BO173" si="218">AJ$118*AJ58</f>
        <v>0</v>
      </c>
      <c r="AK173" s="526">
        <f t="shared" si="218"/>
        <v>0</v>
      </c>
      <c r="AL173" s="526">
        <f t="shared" si="218"/>
        <v>0</v>
      </c>
      <c r="AM173" s="526">
        <f t="shared" si="218"/>
        <v>0</v>
      </c>
      <c r="AN173" s="526">
        <f t="shared" si="218"/>
        <v>0</v>
      </c>
      <c r="AO173" s="526">
        <f t="shared" si="218"/>
        <v>0</v>
      </c>
      <c r="AP173" s="526">
        <f t="shared" si="218"/>
        <v>0</v>
      </c>
      <c r="AQ173" s="526">
        <f t="shared" si="218"/>
        <v>0</v>
      </c>
      <c r="AR173" s="526">
        <f t="shared" si="218"/>
        <v>0</v>
      </c>
      <c r="AS173" s="526">
        <f t="shared" si="218"/>
        <v>0</v>
      </c>
      <c r="AT173" s="526">
        <f t="shared" si="218"/>
        <v>0</v>
      </c>
      <c r="AU173" s="526">
        <f t="shared" si="218"/>
        <v>0</v>
      </c>
      <c r="AV173" s="526">
        <f t="shared" si="218"/>
        <v>0</v>
      </c>
      <c r="AW173" s="526">
        <f t="shared" si="218"/>
        <v>0</v>
      </c>
      <c r="AX173" s="526">
        <f t="shared" si="218"/>
        <v>0</v>
      </c>
      <c r="AY173" s="526">
        <f t="shared" si="218"/>
        <v>0</v>
      </c>
      <c r="AZ173" s="526">
        <f t="shared" si="218"/>
        <v>0</v>
      </c>
      <c r="BA173" s="526">
        <f t="shared" si="218"/>
        <v>0</v>
      </c>
      <c r="BB173" s="526">
        <f t="shared" si="218"/>
        <v>0</v>
      </c>
      <c r="BC173" s="526">
        <f t="shared" si="218"/>
        <v>0</v>
      </c>
      <c r="BD173" s="526">
        <f t="shared" si="218"/>
        <v>0</v>
      </c>
      <c r="BE173" s="526">
        <f t="shared" si="218"/>
        <v>0</v>
      </c>
      <c r="BF173" s="526">
        <f t="shared" si="218"/>
        <v>0</v>
      </c>
      <c r="BG173" s="526">
        <f t="shared" si="218"/>
        <v>0</v>
      </c>
      <c r="BH173" s="526">
        <f t="shared" si="218"/>
        <v>0</v>
      </c>
      <c r="BI173" s="526">
        <f t="shared" si="218"/>
        <v>0</v>
      </c>
      <c r="BJ173" s="526">
        <f t="shared" si="218"/>
        <v>0</v>
      </c>
      <c r="BK173" s="526">
        <f t="shared" si="218"/>
        <v>0</v>
      </c>
      <c r="BL173" s="526">
        <f t="shared" si="218"/>
        <v>0</v>
      </c>
      <c r="BM173" s="526">
        <f t="shared" si="218"/>
        <v>0</v>
      </c>
      <c r="BN173" s="526">
        <f t="shared" si="218"/>
        <v>0</v>
      </c>
      <c r="BO173" s="526">
        <f t="shared" si="218"/>
        <v>0</v>
      </c>
      <c r="BP173" s="526">
        <f t="shared" ref="BP173:CU173" si="219">BP$118*BP58</f>
        <v>0</v>
      </c>
      <c r="BQ173" s="526">
        <f t="shared" si="219"/>
        <v>0</v>
      </c>
      <c r="BR173" s="526">
        <f t="shared" si="219"/>
        <v>0</v>
      </c>
      <c r="BS173" s="526">
        <f t="shared" si="219"/>
        <v>0</v>
      </c>
      <c r="BT173" s="526">
        <f t="shared" si="219"/>
        <v>0</v>
      </c>
      <c r="BU173" s="526">
        <f t="shared" si="219"/>
        <v>0</v>
      </c>
      <c r="BV173" s="526">
        <f t="shared" si="219"/>
        <v>0</v>
      </c>
      <c r="BW173" s="526">
        <f t="shared" si="219"/>
        <v>0</v>
      </c>
      <c r="BX173" s="526">
        <f t="shared" si="219"/>
        <v>0</v>
      </c>
      <c r="BY173" s="526">
        <f t="shared" si="219"/>
        <v>0</v>
      </c>
      <c r="BZ173" s="526">
        <f t="shared" si="219"/>
        <v>0</v>
      </c>
      <c r="CA173" s="526">
        <f t="shared" si="219"/>
        <v>0</v>
      </c>
      <c r="CB173" s="526">
        <f t="shared" si="219"/>
        <v>0</v>
      </c>
      <c r="CC173" s="526">
        <f t="shared" si="219"/>
        <v>0</v>
      </c>
      <c r="CD173" s="526">
        <f t="shared" si="219"/>
        <v>0</v>
      </c>
      <c r="CE173" s="526">
        <f t="shared" si="219"/>
        <v>0</v>
      </c>
      <c r="CF173" s="526">
        <f t="shared" si="219"/>
        <v>0</v>
      </c>
      <c r="CG173" s="526">
        <f t="shared" si="219"/>
        <v>0</v>
      </c>
      <c r="CH173" s="526">
        <f t="shared" si="219"/>
        <v>0</v>
      </c>
      <c r="CI173" s="526">
        <f t="shared" si="219"/>
        <v>0</v>
      </c>
      <c r="CJ173" s="526">
        <f t="shared" si="219"/>
        <v>0</v>
      </c>
      <c r="CK173" s="526">
        <f t="shared" si="219"/>
        <v>0</v>
      </c>
      <c r="CL173" s="526">
        <f t="shared" si="219"/>
        <v>0</v>
      </c>
      <c r="CM173" s="526">
        <f t="shared" si="219"/>
        <v>0</v>
      </c>
      <c r="CN173" s="526">
        <f t="shared" si="219"/>
        <v>0</v>
      </c>
      <c r="CO173" s="526">
        <f t="shared" si="219"/>
        <v>0</v>
      </c>
      <c r="CP173" s="526">
        <f t="shared" si="219"/>
        <v>0</v>
      </c>
      <c r="CQ173" s="526">
        <f t="shared" si="219"/>
        <v>0</v>
      </c>
      <c r="CR173" s="526">
        <f t="shared" si="219"/>
        <v>0</v>
      </c>
      <c r="CS173" s="526">
        <f t="shared" si="219"/>
        <v>0</v>
      </c>
      <c r="CT173" s="526">
        <f t="shared" si="219"/>
        <v>0</v>
      </c>
      <c r="CU173" s="526">
        <f t="shared" si="219"/>
        <v>0</v>
      </c>
      <c r="CV173" s="526">
        <f t="shared" ref="CV173:DG173" si="220">CV$118*CV58</f>
        <v>0</v>
      </c>
      <c r="CW173" s="526">
        <f t="shared" si="220"/>
        <v>0</v>
      </c>
      <c r="CX173" s="526">
        <f t="shared" si="220"/>
        <v>0</v>
      </c>
      <c r="CY173" s="526">
        <f t="shared" si="220"/>
        <v>0</v>
      </c>
      <c r="CZ173" s="526">
        <f t="shared" si="220"/>
        <v>0</v>
      </c>
      <c r="DA173" s="526">
        <f t="shared" si="220"/>
        <v>0</v>
      </c>
      <c r="DB173" s="526">
        <f t="shared" si="220"/>
        <v>0</v>
      </c>
      <c r="DC173" s="526">
        <f t="shared" si="220"/>
        <v>0</v>
      </c>
      <c r="DD173" s="526">
        <f t="shared" si="220"/>
        <v>0</v>
      </c>
      <c r="DE173" s="526">
        <f t="shared" si="220"/>
        <v>0</v>
      </c>
      <c r="DF173" s="526">
        <f t="shared" si="220"/>
        <v>0</v>
      </c>
      <c r="DG173" s="526">
        <f t="shared" si="220"/>
        <v>0</v>
      </c>
      <c r="DH173" s="583">
        <f t="shared" si="4"/>
        <v>0</v>
      </c>
      <c r="DI173" s="240"/>
      <c r="DJ173" s="21"/>
    </row>
    <row r="174" spans="2:114" x14ac:dyDescent="0.15">
      <c r="B174" s="10" t="s">
        <v>197</v>
      </c>
      <c r="C174" s="4" t="s">
        <v>937</v>
      </c>
      <c r="D174" s="526">
        <f t="shared" ref="D174:AI174" si="221">D$118*D59</f>
        <v>0</v>
      </c>
      <c r="E174" s="526">
        <f t="shared" si="221"/>
        <v>0</v>
      </c>
      <c r="F174" s="526">
        <f t="shared" si="221"/>
        <v>0</v>
      </c>
      <c r="G174" s="526">
        <f t="shared" si="221"/>
        <v>0</v>
      </c>
      <c r="H174" s="526">
        <f t="shared" si="221"/>
        <v>0</v>
      </c>
      <c r="I174" s="526">
        <f t="shared" si="221"/>
        <v>0</v>
      </c>
      <c r="J174" s="526">
        <f t="shared" si="221"/>
        <v>0</v>
      </c>
      <c r="K174" s="526">
        <f t="shared" si="221"/>
        <v>0</v>
      </c>
      <c r="L174" s="526">
        <f t="shared" si="221"/>
        <v>0</v>
      </c>
      <c r="M174" s="526">
        <f t="shared" si="221"/>
        <v>0</v>
      </c>
      <c r="N174" s="526">
        <f t="shared" si="221"/>
        <v>0</v>
      </c>
      <c r="O174" s="526">
        <f t="shared" si="221"/>
        <v>0</v>
      </c>
      <c r="P174" s="526">
        <f t="shared" si="221"/>
        <v>0</v>
      </c>
      <c r="Q174" s="526">
        <f t="shared" si="221"/>
        <v>0</v>
      </c>
      <c r="R174" s="526">
        <f t="shared" si="221"/>
        <v>0</v>
      </c>
      <c r="S174" s="526">
        <f t="shared" si="221"/>
        <v>0</v>
      </c>
      <c r="T174" s="526">
        <f t="shared" si="221"/>
        <v>0</v>
      </c>
      <c r="U174" s="526">
        <f t="shared" si="221"/>
        <v>0</v>
      </c>
      <c r="V174" s="526">
        <f t="shared" si="221"/>
        <v>0</v>
      </c>
      <c r="W174" s="526">
        <f t="shared" si="221"/>
        <v>0</v>
      </c>
      <c r="X174" s="526">
        <f t="shared" si="221"/>
        <v>0</v>
      </c>
      <c r="Y174" s="526">
        <f t="shared" si="221"/>
        <v>0</v>
      </c>
      <c r="Z174" s="526">
        <f t="shared" si="221"/>
        <v>0</v>
      </c>
      <c r="AA174" s="526">
        <f t="shared" si="221"/>
        <v>0</v>
      </c>
      <c r="AB174" s="526">
        <f t="shared" si="221"/>
        <v>0</v>
      </c>
      <c r="AC174" s="526">
        <f t="shared" si="221"/>
        <v>0</v>
      </c>
      <c r="AD174" s="526">
        <f t="shared" si="221"/>
        <v>0</v>
      </c>
      <c r="AE174" s="526">
        <f t="shared" si="221"/>
        <v>0</v>
      </c>
      <c r="AF174" s="526">
        <f t="shared" si="221"/>
        <v>0</v>
      </c>
      <c r="AG174" s="526">
        <f t="shared" si="221"/>
        <v>0</v>
      </c>
      <c r="AH174" s="526">
        <f t="shared" si="221"/>
        <v>0</v>
      </c>
      <c r="AI174" s="526">
        <f t="shared" si="221"/>
        <v>0</v>
      </c>
      <c r="AJ174" s="526">
        <f t="shared" ref="AJ174:BO174" si="222">AJ$118*AJ59</f>
        <v>0</v>
      </c>
      <c r="AK174" s="526">
        <f t="shared" si="222"/>
        <v>0</v>
      </c>
      <c r="AL174" s="526">
        <f t="shared" si="222"/>
        <v>0</v>
      </c>
      <c r="AM174" s="526">
        <f t="shared" si="222"/>
        <v>0</v>
      </c>
      <c r="AN174" s="526">
        <f t="shared" si="222"/>
        <v>0</v>
      </c>
      <c r="AO174" s="526">
        <f t="shared" si="222"/>
        <v>0</v>
      </c>
      <c r="AP174" s="526">
        <f t="shared" si="222"/>
        <v>0</v>
      </c>
      <c r="AQ174" s="526">
        <f t="shared" si="222"/>
        <v>0</v>
      </c>
      <c r="AR174" s="526">
        <f t="shared" si="222"/>
        <v>0</v>
      </c>
      <c r="AS174" s="526">
        <f t="shared" si="222"/>
        <v>0</v>
      </c>
      <c r="AT174" s="526">
        <f t="shared" si="222"/>
        <v>0</v>
      </c>
      <c r="AU174" s="526">
        <f t="shared" si="222"/>
        <v>0</v>
      </c>
      <c r="AV174" s="526">
        <f t="shared" si="222"/>
        <v>0</v>
      </c>
      <c r="AW174" s="526">
        <f t="shared" si="222"/>
        <v>0</v>
      </c>
      <c r="AX174" s="526">
        <f t="shared" si="222"/>
        <v>0</v>
      </c>
      <c r="AY174" s="526">
        <f t="shared" si="222"/>
        <v>0</v>
      </c>
      <c r="AZ174" s="526">
        <f t="shared" si="222"/>
        <v>0</v>
      </c>
      <c r="BA174" s="526">
        <f t="shared" si="222"/>
        <v>0</v>
      </c>
      <c r="BB174" s="526">
        <f t="shared" si="222"/>
        <v>0</v>
      </c>
      <c r="BC174" s="526">
        <f t="shared" si="222"/>
        <v>0</v>
      </c>
      <c r="BD174" s="526">
        <f t="shared" si="222"/>
        <v>0</v>
      </c>
      <c r="BE174" s="526">
        <f t="shared" si="222"/>
        <v>0</v>
      </c>
      <c r="BF174" s="526">
        <f t="shared" si="222"/>
        <v>0</v>
      </c>
      <c r="BG174" s="526">
        <f t="shared" si="222"/>
        <v>0</v>
      </c>
      <c r="BH174" s="526">
        <f t="shared" si="222"/>
        <v>0</v>
      </c>
      <c r="BI174" s="526">
        <f t="shared" si="222"/>
        <v>0</v>
      </c>
      <c r="BJ174" s="526">
        <f t="shared" si="222"/>
        <v>0</v>
      </c>
      <c r="BK174" s="526">
        <f t="shared" si="222"/>
        <v>0</v>
      </c>
      <c r="BL174" s="526">
        <f t="shared" si="222"/>
        <v>0</v>
      </c>
      <c r="BM174" s="526">
        <f t="shared" si="222"/>
        <v>0</v>
      </c>
      <c r="BN174" s="526">
        <f t="shared" si="222"/>
        <v>0</v>
      </c>
      <c r="BO174" s="526">
        <f t="shared" si="222"/>
        <v>0</v>
      </c>
      <c r="BP174" s="526">
        <f t="shared" ref="BP174:CU174" si="223">BP$118*BP59</f>
        <v>0</v>
      </c>
      <c r="BQ174" s="526">
        <f t="shared" si="223"/>
        <v>0</v>
      </c>
      <c r="BR174" s="526">
        <f t="shared" si="223"/>
        <v>0</v>
      </c>
      <c r="BS174" s="526">
        <f t="shared" si="223"/>
        <v>0</v>
      </c>
      <c r="BT174" s="526">
        <f t="shared" si="223"/>
        <v>0</v>
      </c>
      <c r="BU174" s="526">
        <f t="shared" si="223"/>
        <v>0</v>
      </c>
      <c r="BV174" s="526">
        <f t="shared" si="223"/>
        <v>0</v>
      </c>
      <c r="BW174" s="526">
        <f t="shared" si="223"/>
        <v>0</v>
      </c>
      <c r="BX174" s="526">
        <f t="shared" si="223"/>
        <v>0</v>
      </c>
      <c r="BY174" s="526">
        <f t="shared" si="223"/>
        <v>0</v>
      </c>
      <c r="BZ174" s="526">
        <f t="shared" si="223"/>
        <v>0</v>
      </c>
      <c r="CA174" s="526">
        <f t="shared" si="223"/>
        <v>0</v>
      </c>
      <c r="CB174" s="526">
        <f t="shared" si="223"/>
        <v>0</v>
      </c>
      <c r="CC174" s="526">
        <f t="shared" si="223"/>
        <v>0</v>
      </c>
      <c r="CD174" s="526">
        <f t="shared" si="223"/>
        <v>0</v>
      </c>
      <c r="CE174" s="526">
        <f t="shared" si="223"/>
        <v>0</v>
      </c>
      <c r="CF174" s="526">
        <f t="shared" si="223"/>
        <v>0</v>
      </c>
      <c r="CG174" s="526">
        <f t="shared" si="223"/>
        <v>0</v>
      </c>
      <c r="CH174" s="526">
        <f t="shared" si="223"/>
        <v>0</v>
      </c>
      <c r="CI174" s="526">
        <f t="shared" si="223"/>
        <v>0</v>
      </c>
      <c r="CJ174" s="526">
        <f t="shared" si="223"/>
        <v>0</v>
      </c>
      <c r="CK174" s="526">
        <f t="shared" si="223"/>
        <v>0</v>
      </c>
      <c r="CL174" s="526">
        <f t="shared" si="223"/>
        <v>0</v>
      </c>
      <c r="CM174" s="526">
        <f t="shared" si="223"/>
        <v>0</v>
      </c>
      <c r="CN174" s="526">
        <f t="shared" si="223"/>
        <v>0</v>
      </c>
      <c r="CO174" s="526">
        <f t="shared" si="223"/>
        <v>0</v>
      </c>
      <c r="CP174" s="526">
        <f t="shared" si="223"/>
        <v>0</v>
      </c>
      <c r="CQ174" s="526">
        <f t="shared" si="223"/>
        <v>0</v>
      </c>
      <c r="CR174" s="526">
        <f t="shared" si="223"/>
        <v>0</v>
      </c>
      <c r="CS174" s="526">
        <f t="shared" si="223"/>
        <v>0</v>
      </c>
      <c r="CT174" s="526">
        <f t="shared" si="223"/>
        <v>0</v>
      </c>
      <c r="CU174" s="526">
        <f t="shared" si="223"/>
        <v>0</v>
      </c>
      <c r="CV174" s="526">
        <f t="shared" ref="CV174:DG174" si="224">CV$118*CV59</f>
        <v>0</v>
      </c>
      <c r="CW174" s="526">
        <f t="shared" si="224"/>
        <v>0</v>
      </c>
      <c r="CX174" s="526">
        <f t="shared" si="224"/>
        <v>0</v>
      </c>
      <c r="CY174" s="526">
        <f t="shared" si="224"/>
        <v>0</v>
      </c>
      <c r="CZ174" s="526">
        <f t="shared" si="224"/>
        <v>0</v>
      </c>
      <c r="DA174" s="526">
        <f t="shared" si="224"/>
        <v>0</v>
      </c>
      <c r="DB174" s="526">
        <f t="shared" si="224"/>
        <v>0</v>
      </c>
      <c r="DC174" s="526">
        <f t="shared" si="224"/>
        <v>0</v>
      </c>
      <c r="DD174" s="526">
        <f t="shared" si="224"/>
        <v>0</v>
      </c>
      <c r="DE174" s="526">
        <f t="shared" si="224"/>
        <v>0</v>
      </c>
      <c r="DF174" s="526">
        <f t="shared" si="224"/>
        <v>0</v>
      </c>
      <c r="DG174" s="526">
        <f t="shared" si="224"/>
        <v>0</v>
      </c>
      <c r="DH174" s="583">
        <f t="shared" si="4"/>
        <v>0</v>
      </c>
      <c r="DI174" s="240"/>
      <c r="DJ174" s="21"/>
    </row>
    <row r="175" spans="2:114" x14ac:dyDescent="0.15">
      <c r="B175" s="10" t="s">
        <v>198</v>
      </c>
      <c r="C175" s="4" t="s">
        <v>938</v>
      </c>
      <c r="D175" s="526">
        <f t="shared" ref="D175:AI175" si="225">D$118*D60</f>
        <v>0</v>
      </c>
      <c r="E175" s="526">
        <f t="shared" si="225"/>
        <v>0</v>
      </c>
      <c r="F175" s="526">
        <f t="shared" si="225"/>
        <v>0</v>
      </c>
      <c r="G175" s="526">
        <f t="shared" si="225"/>
        <v>0</v>
      </c>
      <c r="H175" s="526">
        <f t="shared" si="225"/>
        <v>0</v>
      </c>
      <c r="I175" s="526">
        <f t="shared" si="225"/>
        <v>0</v>
      </c>
      <c r="J175" s="526">
        <f t="shared" si="225"/>
        <v>0</v>
      </c>
      <c r="K175" s="526">
        <f t="shared" si="225"/>
        <v>0</v>
      </c>
      <c r="L175" s="526">
        <f t="shared" si="225"/>
        <v>0</v>
      </c>
      <c r="M175" s="526">
        <f t="shared" si="225"/>
        <v>0</v>
      </c>
      <c r="N175" s="526">
        <f t="shared" si="225"/>
        <v>0</v>
      </c>
      <c r="O175" s="526">
        <f t="shared" si="225"/>
        <v>0</v>
      </c>
      <c r="P175" s="526">
        <f t="shared" si="225"/>
        <v>0</v>
      </c>
      <c r="Q175" s="526">
        <f t="shared" si="225"/>
        <v>0</v>
      </c>
      <c r="R175" s="526">
        <f t="shared" si="225"/>
        <v>0</v>
      </c>
      <c r="S175" s="526">
        <f t="shared" si="225"/>
        <v>0</v>
      </c>
      <c r="T175" s="526">
        <f t="shared" si="225"/>
        <v>0</v>
      </c>
      <c r="U175" s="526">
        <f t="shared" si="225"/>
        <v>0</v>
      </c>
      <c r="V175" s="526">
        <f t="shared" si="225"/>
        <v>0</v>
      </c>
      <c r="W175" s="526">
        <f t="shared" si="225"/>
        <v>0</v>
      </c>
      <c r="X175" s="526">
        <f t="shared" si="225"/>
        <v>0</v>
      </c>
      <c r="Y175" s="526">
        <f t="shared" si="225"/>
        <v>0</v>
      </c>
      <c r="Z175" s="526">
        <f t="shared" si="225"/>
        <v>0</v>
      </c>
      <c r="AA175" s="526">
        <f t="shared" si="225"/>
        <v>0</v>
      </c>
      <c r="AB175" s="526">
        <f t="shared" si="225"/>
        <v>0</v>
      </c>
      <c r="AC175" s="526">
        <f t="shared" si="225"/>
        <v>0</v>
      </c>
      <c r="AD175" s="526">
        <f t="shared" si="225"/>
        <v>0</v>
      </c>
      <c r="AE175" s="526">
        <f t="shared" si="225"/>
        <v>0</v>
      </c>
      <c r="AF175" s="526">
        <f t="shared" si="225"/>
        <v>0</v>
      </c>
      <c r="AG175" s="526">
        <f t="shared" si="225"/>
        <v>0</v>
      </c>
      <c r="AH175" s="526">
        <f t="shared" si="225"/>
        <v>0</v>
      </c>
      <c r="AI175" s="526">
        <f t="shared" si="225"/>
        <v>0</v>
      </c>
      <c r="AJ175" s="526">
        <f t="shared" ref="AJ175:BO175" si="226">AJ$118*AJ60</f>
        <v>0</v>
      </c>
      <c r="AK175" s="526">
        <f t="shared" si="226"/>
        <v>0</v>
      </c>
      <c r="AL175" s="526">
        <f t="shared" si="226"/>
        <v>0</v>
      </c>
      <c r="AM175" s="526">
        <f t="shared" si="226"/>
        <v>0</v>
      </c>
      <c r="AN175" s="526">
        <f t="shared" si="226"/>
        <v>0</v>
      </c>
      <c r="AO175" s="526">
        <f t="shared" si="226"/>
        <v>0</v>
      </c>
      <c r="AP175" s="526">
        <f t="shared" si="226"/>
        <v>0</v>
      </c>
      <c r="AQ175" s="526">
        <f t="shared" si="226"/>
        <v>0</v>
      </c>
      <c r="AR175" s="526">
        <f t="shared" si="226"/>
        <v>0</v>
      </c>
      <c r="AS175" s="526">
        <f t="shared" si="226"/>
        <v>0</v>
      </c>
      <c r="AT175" s="526">
        <f t="shared" si="226"/>
        <v>0</v>
      </c>
      <c r="AU175" s="526">
        <f t="shared" si="226"/>
        <v>0</v>
      </c>
      <c r="AV175" s="526">
        <f t="shared" si="226"/>
        <v>0</v>
      </c>
      <c r="AW175" s="526">
        <f t="shared" si="226"/>
        <v>0</v>
      </c>
      <c r="AX175" s="526">
        <f t="shared" si="226"/>
        <v>0</v>
      </c>
      <c r="AY175" s="526">
        <f t="shared" si="226"/>
        <v>0</v>
      </c>
      <c r="AZ175" s="526">
        <f t="shared" si="226"/>
        <v>0</v>
      </c>
      <c r="BA175" s="526">
        <f t="shared" si="226"/>
        <v>0</v>
      </c>
      <c r="BB175" s="526">
        <f t="shared" si="226"/>
        <v>0</v>
      </c>
      <c r="BC175" s="526">
        <f t="shared" si="226"/>
        <v>0</v>
      </c>
      <c r="BD175" s="526">
        <f t="shared" si="226"/>
        <v>0</v>
      </c>
      <c r="BE175" s="526">
        <f t="shared" si="226"/>
        <v>0</v>
      </c>
      <c r="BF175" s="526">
        <f t="shared" si="226"/>
        <v>0</v>
      </c>
      <c r="BG175" s="526">
        <f t="shared" si="226"/>
        <v>0</v>
      </c>
      <c r="BH175" s="526">
        <f t="shared" si="226"/>
        <v>0</v>
      </c>
      <c r="BI175" s="526">
        <f t="shared" si="226"/>
        <v>0</v>
      </c>
      <c r="BJ175" s="526">
        <f t="shared" si="226"/>
        <v>0</v>
      </c>
      <c r="BK175" s="526">
        <f t="shared" si="226"/>
        <v>0</v>
      </c>
      <c r="BL175" s="526">
        <f t="shared" si="226"/>
        <v>0</v>
      </c>
      <c r="BM175" s="526">
        <f t="shared" si="226"/>
        <v>0</v>
      </c>
      <c r="BN175" s="526">
        <f t="shared" si="226"/>
        <v>0</v>
      </c>
      <c r="BO175" s="526">
        <f t="shared" si="226"/>
        <v>0</v>
      </c>
      <c r="BP175" s="526">
        <f t="shared" ref="BP175:CU175" si="227">BP$118*BP60</f>
        <v>0</v>
      </c>
      <c r="BQ175" s="526">
        <f t="shared" si="227"/>
        <v>0</v>
      </c>
      <c r="BR175" s="526">
        <f t="shared" si="227"/>
        <v>0</v>
      </c>
      <c r="BS175" s="526">
        <f t="shared" si="227"/>
        <v>0</v>
      </c>
      <c r="BT175" s="526">
        <f t="shared" si="227"/>
        <v>0</v>
      </c>
      <c r="BU175" s="526">
        <f t="shared" si="227"/>
        <v>0</v>
      </c>
      <c r="BV175" s="526">
        <f t="shared" si="227"/>
        <v>0</v>
      </c>
      <c r="BW175" s="526">
        <f t="shared" si="227"/>
        <v>0</v>
      </c>
      <c r="BX175" s="526">
        <f t="shared" si="227"/>
        <v>0</v>
      </c>
      <c r="BY175" s="526">
        <f t="shared" si="227"/>
        <v>0</v>
      </c>
      <c r="BZ175" s="526">
        <f t="shared" si="227"/>
        <v>0</v>
      </c>
      <c r="CA175" s="526">
        <f t="shared" si="227"/>
        <v>0</v>
      </c>
      <c r="CB175" s="526">
        <f t="shared" si="227"/>
        <v>0</v>
      </c>
      <c r="CC175" s="526">
        <f t="shared" si="227"/>
        <v>0</v>
      </c>
      <c r="CD175" s="526">
        <f t="shared" si="227"/>
        <v>0</v>
      </c>
      <c r="CE175" s="526">
        <f t="shared" si="227"/>
        <v>0</v>
      </c>
      <c r="CF175" s="526">
        <f t="shared" si="227"/>
        <v>0</v>
      </c>
      <c r="CG175" s="526">
        <f t="shared" si="227"/>
        <v>0</v>
      </c>
      <c r="CH175" s="526">
        <f t="shared" si="227"/>
        <v>0</v>
      </c>
      <c r="CI175" s="526">
        <f t="shared" si="227"/>
        <v>0</v>
      </c>
      <c r="CJ175" s="526">
        <f t="shared" si="227"/>
        <v>0</v>
      </c>
      <c r="CK175" s="526">
        <f t="shared" si="227"/>
        <v>0</v>
      </c>
      <c r="CL175" s="526">
        <f t="shared" si="227"/>
        <v>0</v>
      </c>
      <c r="CM175" s="526">
        <f t="shared" si="227"/>
        <v>0</v>
      </c>
      <c r="CN175" s="526">
        <f t="shared" si="227"/>
        <v>0</v>
      </c>
      <c r="CO175" s="526">
        <f t="shared" si="227"/>
        <v>0</v>
      </c>
      <c r="CP175" s="526">
        <f t="shared" si="227"/>
        <v>0</v>
      </c>
      <c r="CQ175" s="526">
        <f t="shared" si="227"/>
        <v>0</v>
      </c>
      <c r="CR175" s="526">
        <f t="shared" si="227"/>
        <v>0</v>
      </c>
      <c r="CS175" s="526">
        <f t="shared" si="227"/>
        <v>0</v>
      </c>
      <c r="CT175" s="526">
        <f t="shared" si="227"/>
        <v>0</v>
      </c>
      <c r="CU175" s="526">
        <f t="shared" si="227"/>
        <v>0</v>
      </c>
      <c r="CV175" s="526">
        <f t="shared" ref="CV175:DG175" si="228">CV$118*CV60</f>
        <v>0</v>
      </c>
      <c r="CW175" s="526">
        <f t="shared" si="228"/>
        <v>0</v>
      </c>
      <c r="CX175" s="526">
        <f t="shared" si="228"/>
        <v>0</v>
      </c>
      <c r="CY175" s="526">
        <f t="shared" si="228"/>
        <v>0</v>
      </c>
      <c r="CZ175" s="526">
        <f t="shared" si="228"/>
        <v>0</v>
      </c>
      <c r="DA175" s="526">
        <f t="shared" si="228"/>
        <v>0</v>
      </c>
      <c r="DB175" s="526">
        <f t="shared" si="228"/>
        <v>0</v>
      </c>
      <c r="DC175" s="526">
        <f t="shared" si="228"/>
        <v>0</v>
      </c>
      <c r="DD175" s="526">
        <f t="shared" si="228"/>
        <v>0</v>
      </c>
      <c r="DE175" s="526">
        <f t="shared" si="228"/>
        <v>0</v>
      </c>
      <c r="DF175" s="526">
        <f t="shared" si="228"/>
        <v>0</v>
      </c>
      <c r="DG175" s="526">
        <f t="shared" si="228"/>
        <v>0</v>
      </c>
      <c r="DH175" s="583">
        <f t="shared" si="4"/>
        <v>0</v>
      </c>
      <c r="DI175" s="240"/>
      <c r="DJ175" s="21"/>
    </row>
    <row r="176" spans="2:114" x14ac:dyDescent="0.15">
      <c r="B176" s="10" t="s">
        <v>199</v>
      </c>
      <c r="C176" s="4" t="s">
        <v>939</v>
      </c>
      <c r="D176" s="526">
        <f t="shared" ref="D176:AI176" si="229">D$118*D61</f>
        <v>0</v>
      </c>
      <c r="E176" s="526">
        <f t="shared" si="229"/>
        <v>0</v>
      </c>
      <c r="F176" s="526">
        <f t="shared" si="229"/>
        <v>0</v>
      </c>
      <c r="G176" s="526">
        <f t="shared" si="229"/>
        <v>0</v>
      </c>
      <c r="H176" s="526">
        <f t="shared" si="229"/>
        <v>0</v>
      </c>
      <c r="I176" s="526">
        <f t="shared" si="229"/>
        <v>0</v>
      </c>
      <c r="J176" s="526">
        <f t="shared" si="229"/>
        <v>0</v>
      </c>
      <c r="K176" s="526">
        <f t="shared" si="229"/>
        <v>0</v>
      </c>
      <c r="L176" s="526">
        <f t="shared" si="229"/>
        <v>0</v>
      </c>
      <c r="M176" s="526">
        <f t="shared" si="229"/>
        <v>0</v>
      </c>
      <c r="N176" s="526">
        <f t="shared" si="229"/>
        <v>0</v>
      </c>
      <c r="O176" s="526">
        <f t="shared" si="229"/>
        <v>0</v>
      </c>
      <c r="P176" s="526">
        <f t="shared" si="229"/>
        <v>0</v>
      </c>
      <c r="Q176" s="526">
        <f t="shared" si="229"/>
        <v>0</v>
      </c>
      <c r="R176" s="526">
        <f t="shared" si="229"/>
        <v>0</v>
      </c>
      <c r="S176" s="526">
        <f t="shared" si="229"/>
        <v>0</v>
      </c>
      <c r="T176" s="526">
        <f t="shared" si="229"/>
        <v>0</v>
      </c>
      <c r="U176" s="526">
        <f t="shared" si="229"/>
        <v>0</v>
      </c>
      <c r="V176" s="526">
        <f t="shared" si="229"/>
        <v>0</v>
      </c>
      <c r="W176" s="526">
        <f t="shared" si="229"/>
        <v>0</v>
      </c>
      <c r="X176" s="526">
        <f t="shared" si="229"/>
        <v>0</v>
      </c>
      <c r="Y176" s="526">
        <f t="shared" si="229"/>
        <v>0</v>
      </c>
      <c r="Z176" s="526">
        <f t="shared" si="229"/>
        <v>0</v>
      </c>
      <c r="AA176" s="526">
        <f t="shared" si="229"/>
        <v>0</v>
      </c>
      <c r="AB176" s="526">
        <f t="shared" si="229"/>
        <v>0</v>
      </c>
      <c r="AC176" s="526">
        <f t="shared" si="229"/>
        <v>0</v>
      </c>
      <c r="AD176" s="526">
        <f t="shared" si="229"/>
        <v>0</v>
      </c>
      <c r="AE176" s="526">
        <f t="shared" si="229"/>
        <v>0</v>
      </c>
      <c r="AF176" s="526">
        <f t="shared" si="229"/>
        <v>0</v>
      </c>
      <c r="AG176" s="526">
        <f t="shared" si="229"/>
        <v>0</v>
      </c>
      <c r="AH176" s="526">
        <f t="shared" si="229"/>
        <v>0</v>
      </c>
      <c r="AI176" s="526">
        <f t="shared" si="229"/>
        <v>0</v>
      </c>
      <c r="AJ176" s="526">
        <f t="shared" ref="AJ176:BO176" si="230">AJ$118*AJ61</f>
        <v>0</v>
      </c>
      <c r="AK176" s="526">
        <f t="shared" si="230"/>
        <v>0</v>
      </c>
      <c r="AL176" s="526">
        <f t="shared" si="230"/>
        <v>0</v>
      </c>
      <c r="AM176" s="526">
        <f t="shared" si="230"/>
        <v>0</v>
      </c>
      <c r="AN176" s="526">
        <f t="shared" si="230"/>
        <v>0</v>
      </c>
      <c r="AO176" s="526">
        <f t="shared" si="230"/>
        <v>0</v>
      </c>
      <c r="AP176" s="526">
        <f t="shared" si="230"/>
        <v>0</v>
      </c>
      <c r="AQ176" s="526">
        <f t="shared" si="230"/>
        <v>0</v>
      </c>
      <c r="AR176" s="526">
        <f t="shared" si="230"/>
        <v>0</v>
      </c>
      <c r="AS176" s="526">
        <f t="shared" si="230"/>
        <v>0</v>
      </c>
      <c r="AT176" s="526">
        <f t="shared" si="230"/>
        <v>0</v>
      </c>
      <c r="AU176" s="526">
        <f t="shared" si="230"/>
        <v>0</v>
      </c>
      <c r="AV176" s="526">
        <f t="shared" si="230"/>
        <v>0</v>
      </c>
      <c r="AW176" s="526">
        <f t="shared" si="230"/>
        <v>0</v>
      </c>
      <c r="AX176" s="526">
        <f t="shared" si="230"/>
        <v>0</v>
      </c>
      <c r="AY176" s="526">
        <f t="shared" si="230"/>
        <v>0</v>
      </c>
      <c r="AZ176" s="526">
        <f t="shared" si="230"/>
        <v>0</v>
      </c>
      <c r="BA176" s="526">
        <f t="shared" si="230"/>
        <v>0</v>
      </c>
      <c r="BB176" s="526">
        <f t="shared" si="230"/>
        <v>0</v>
      </c>
      <c r="BC176" s="526">
        <f t="shared" si="230"/>
        <v>0</v>
      </c>
      <c r="BD176" s="526">
        <f t="shared" si="230"/>
        <v>0</v>
      </c>
      <c r="BE176" s="526">
        <f t="shared" si="230"/>
        <v>0</v>
      </c>
      <c r="BF176" s="526">
        <f t="shared" si="230"/>
        <v>0</v>
      </c>
      <c r="BG176" s="526">
        <f t="shared" si="230"/>
        <v>0</v>
      </c>
      <c r="BH176" s="526">
        <f t="shared" si="230"/>
        <v>0</v>
      </c>
      <c r="BI176" s="526">
        <f t="shared" si="230"/>
        <v>0</v>
      </c>
      <c r="BJ176" s="526">
        <f t="shared" si="230"/>
        <v>0</v>
      </c>
      <c r="BK176" s="526">
        <f t="shared" si="230"/>
        <v>0</v>
      </c>
      <c r="BL176" s="526">
        <f t="shared" si="230"/>
        <v>0</v>
      </c>
      <c r="BM176" s="526">
        <f t="shared" si="230"/>
        <v>0</v>
      </c>
      <c r="BN176" s="526">
        <f t="shared" si="230"/>
        <v>0</v>
      </c>
      <c r="BO176" s="526">
        <f t="shared" si="230"/>
        <v>0</v>
      </c>
      <c r="BP176" s="526">
        <f t="shared" ref="BP176:CU176" si="231">BP$118*BP61</f>
        <v>0</v>
      </c>
      <c r="BQ176" s="526">
        <f t="shared" si="231"/>
        <v>0</v>
      </c>
      <c r="BR176" s="526">
        <f t="shared" si="231"/>
        <v>0</v>
      </c>
      <c r="BS176" s="526">
        <f t="shared" si="231"/>
        <v>0</v>
      </c>
      <c r="BT176" s="526">
        <f t="shared" si="231"/>
        <v>0</v>
      </c>
      <c r="BU176" s="526">
        <f t="shared" si="231"/>
        <v>0</v>
      </c>
      <c r="BV176" s="526">
        <f t="shared" si="231"/>
        <v>0</v>
      </c>
      <c r="BW176" s="526">
        <f t="shared" si="231"/>
        <v>0</v>
      </c>
      <c r="BX176" s="526">
        <f t="shared" si="231"/>
        <v>0</v>
      </c>
      <c r="BY176" s="526">
        <f t="shared" si="231"/>
        <v>0</v>
      </c>
      <c r="BZ176" s="526">
        <f t="shared" si="231"/>
        <v>0</v>
      </c>
      <c r="CA176" s="526">
        <f t="shared" si="231"/>
        <v>0</v>
      </c>
      <c r="CB176" s="526">
        <f t="shared" si="231"/>
        <v>0</v>
      </c>
      <c r="CC176" s="526">
        <f t="shared" si="231"/>
        <v>0</v>
      </c>
      <c r="CD176" s="526">
        <f t="shared" si="231"/>
        <v>0</v>
      </c>
      <c r="CE176" s="526">
        <f t="shared" si="231"/>
        <v>0</v>
      </c>
      <c r="CF176" s="526">
        <f t="shared" si="231"/>
        <v>0</v>
      </c>
      <c r="CG176" s="526">
        <f t="shared" si="231"/>
        <v>0</v>
      </c>
      <c r="CH176" s="526">
        <f t="shared" si="231"/>
        <v>0</v>
      </c>
      <c r="CI176" s="526">
        <f t="shared" si="231"/>
        <v>0</v>
      </c>
      <c r="CJ176" s="526">
        <f t="shared" si="231"/>
        <v>0</v>
      </c>
      <c r="CK176" s="526">
        <f t="shared" si="231"/>
        <v>0</v>
      </c>
      <c r="CL176" s="526">
        <f t="shared" si="231"/>
        <v>0</v>
      </c>
      <c r="CM176" s="526">
        <f t="shared" si="231"/>
        <v>0</v>
      </c>
      <c r="CN176" s="526">
        <f t="shared" si="231"/>
        <v>0</v>
      </c>
      <c r="CO176" s="526">
        <f t="shared" si="231"/>
        <v>0</v>
      </c>
      <c r="CP176" s="526">
        <f t="shared" si="231"/>
        <v>0</v>
      </c>
      <c r="CQ176" s="526">
        <f t="shared" si="231"/>
        <v>0</v>
      </c>
      <c r="CR176" s="526">
        <f t="shared" si="231"/>
        <v>0</v>
      </c>
      <c r="CS176" s="526">
        <f t="shared" si="231"/>
        <v>0</v>
      </c>
      <c r="CT176" s="526">
        <f t="shared" si="231"/>
        <v>0</v>
      </c>
      <c r="CU176" s="526">
        <f t="shared" si="231"/>
        <v>0</v>
      </c>
      <c r="CV176" s="526">
        <f t="shared" ref="CV176:DG176" si="232">CV$118*CV61</f>
        <v>0</v>
      </c>
      <c r="CW176" s="526">
        <f t="shared" si="232"/>
        <v>0</v>
      </c>
      <c r="CX176" s="526">
        <f t="shared" si="232"/>
        <v>0</v>
      </c>
      <c r="CY176" s="526">
        <f t="shared" si="232"/>
        <v>0</v>
      </c>
      <c r="CZ176" s="526">
        <f t="shared" si="232"/>
        <v>0</v>
      </c>
      <c r="DA176" s="526">
        <f t="shared" si="232"/>
        <v>0</v>
      </c>
      <c r="DB176" s="526">
        <f t="shared" si="232"/>
        <v>0</v>
      </c>
      <c r="DC176" s="526">
        <f t="shared" si="232"/>
        <v>0</v>
      </c>
      <c r="DD176" s="526">
        <f t="shared" si="232"/>
        <v>0</v>
      </c>
      <c r="DE176" s="526">
        <f t="shared" si="232"/>
        <v>0</v>
      </c>
      <c r="DF176" s="526">
        <f t="shared" si="232"/>
        <v>0</v>
      </c>
      <c r="DG176" s="526">
        <f t="shared" si="232"/>
        <v>0</v>
      </c>
      <c r="DH176" s="583">
        <f t="shared" si="4"/>
        <v>0</v>
      </c>
      <c r="DI176" s="240"/>
      <c r="DJ176" s="21"/>
    </row>
    <row r="177" spans="2:114" x14ac:dyDescent="0.15">
      <c r="B177" s="10" t="s">
        <v>200</v>
      </c>
      <c r="C177" s="4" t="s">
        <v>940</v>
      </c>
      <c r="D177" s="526">
        <f t="shared" ref="D177:AI177" si="233">D$118*D62</f>
        <v>0</v>
      </c>
      <c r="E177" s="526">
        <f t="shared" si="233"/>
        <v>0</v>
      </c>
      <c r="F177" s="526">
        <f t="shared" si="233"/>
        <v>0</v>
      </c>
      <c r="G177" s="526">
        <f t="shared" si="233"/>
        <v>0</v>
      </c>
      <c r="H177" s="526">
        <f t="shared" si="233"/>
        <v>0</v>
      </c>
      <c r="I177" s="526">
        <f t="shared" si="233"/>
        <v>0</v>
      </c>
      <c r="J177" s="526">
        <f t="shared" si="233"/>
        <v>0</v>
      </c>
      <c r="K177" s="526">
        <f t="shared" si="233"/>
        <v>0</v>
      </c>
      <c r="L177" s="526">
        <f t="shared" si="233"/>
        <v>0</v>
      </c>
      <c r="M177" s="526">
        <f t="shared" si="233"/>
        <v>0</v>
      </c>
      <c r="N177" s="526">
        <f t="shared" si="233"/>
        <v>0</v>
      </c>
      <c r="O177" s="526">
        <f t="shared" si="233"/>
        <v>0</v>
      </c>
      <c r="P177" s="526">
        <f t="shared" si="233"/>
        <v>0</v>
      </c>
      <c r="Q177" s="526">
        <f t="shared" si="233"/>
        <v>0</v>
      </c>
      <c r="R177" s="526">
        <f t="shared" si="233"/>
        <v>0</v>
      </c>
      <c r="S177" s="526">
        <f t="shared" si="233"/>
        <v>0</v>
      </c>
      <c r="T177" s="526">
        <f t="shared" si="233"/>
        <v>0</v>
      </c>
      <c r="U177" s="526">
        <f t="shared" si="233"/>
        <v>0</v>
      </c>
      <c r="V177" s="526">
        <f t="shared" si="233"/>
        <v>0</v>
      </c>
      <c r="W177" s="526">
        <f t="shared" si="233"/>
        <v>0</v>
      </c>
      <c r="X177" s="526">
        <f t="shared" si="233"/>
        <v>0</v>
      </c>
      <c r="Y177" s="526">
        <f t="shared" si="233"/>
        <v>0</v>
      </c>
      <c r="Z177" s="526">
        <f t="shared" si="233"/>
        <v>0</v>
      </c>
      <c r="AA177" s="526">
        <f t="shared" si="233"/>
        <v>0</v>
      </c>
      <c r="AB177" s="526">
        <f t="shared" si="233"/>
        <v>0</v>
      </c>
      <c r="AC177" s="526">
        <f t="shared" si="233"/>
        <v>0</v>
      </c>
      <c r="AD177" s="526">
        <f t="shared" si="233"/>
        <v>0</v>
      </c>
      <c r="AE177" s="526">
        <f t="shared" si="233"/>
        <v>0</v>
      </c>
      <c r="AF177" s="526">
        <f t="shared" si="233"/>
        <v>0</v>
      </c>
      <c r="AG177" s="526">
        <f t="shared" si="233"/>
        <v>0</v>
      </c>
      <c r="AH177" s="526">
        <f t="shared" si="233"/>
        <v>0</v>
      </c>
      <c r="AI177" s="526">
        <f t="shared" si="233"/>
        <v>0</v>
      </c>
      <c r="AJ177" s="526">
        <f t="shared" ref="AJ177:BO177" si="234">AJ$118*AJ62</f>
        <v>0</v>
      </c>
      <c r="AK177" s="526">
        <f t="shared" si="234"/>
        <v>0</v>
      </c>
      <c r="AL177" s="526">
        <f t="shared" si="234"/>
        <v>0</v>
      </c>
      <c r="AM177" s="526">
        <f t="shared" si="234"/>
        <v>0</v>
      </c>
      <c r="AN177" s="526">
        <f t="shared" si="234"/>
        <v>0</v>
      </c>
      <c r="AO177" s="526">
        <f t="shared" si="234"/>
        <v>0</v>
      </c>
      <c r="AP177" s="526">
        <f t="shared" si="234"/>
        <v>0</v>
      </c>
      <c r="AQ177" s="526">
        <f t="shared" si="234"/>
        <v>0</v>
      </c>
      <c r="AR177" s="526">
        <f t="shared" si="234"/>
        <v>0</v>
      </c>
      <c r="AS177" s="526">
        <f t="shared" si="234"/>
        <v>0</v>
      </c>
      <c r="AT177" s="526">
        <f t="shared" si="234"/>
        <v>0</v>
      </c>
      <c r="AU177" s="526">
        <f t="shared" si="234"/>
        <v>0</v>
      </c>
      <c r="AV177" s="526">
        <f t="shared" si="234"/>
        <v>0</v>
      </c>
      <c r="AW177" s="526">
        <f t="shared" si="234"/>
        <v>0</v>
      </c>
      <c r="AX177" s="526">
        <f t="shared" si="234"/>
        <v>0</v>
      </c>
      <c r="AY177" s="526">
        <f t="shared" si="234"/>
        <v>0</v>
      </c>
      <c r="AZ177" s="526">
        <f t="shared" si="234"/>
        <v>0</v>
      </c>
      <c r="BA177" s="526">
        <f t="shared" si="234"/>
        <v>0</v>
      </c>
      <c r="BB177" s="526">
        <f t="shared" si="234"/>
        <v>0</v>
      </c>
      <c r="BC177" s="526">
        <f t="shared" si="234"/>
        <v>0</v>
      </c>
      <c r="BD177" s="526">
        <f t="shared" si="234"/>
        <v>0</v>
      </c>
      <c r="BE177" s="526">
        <f t="shared" si="234"/>
        <v>0</v>
      </c>
      <c r="BF177" s="526">
        <f t="shared" si="234"/>
        <v>0</v>
      </c>
      <c r="BG177" s="526">
        <f t="shared" si="234"/>
        <v>0</v>
      </c>
      <c r="BH177" s="526">
        <f t="shared" si="234"/>
        <v>0</v>
      </c>
      <c r="BI177" s="526">
        <f t="shared" si="234"/>
        <v>0</v>
      </c>
      <c r="BJ177" s="526">
        <f t="shared" si="234"/>
        <v>0</v>
      </c>
      <c r="BK177" s="526">
        <f t="shared" si="234"/>
        <v>0</v>
      </c>
      <c r="BL177" s="526">
        <f t="shared" si="234"/>
        <v>0</v>
      </c>
      <c r="BM177" s="526">
        <f t="shared" si="234"/>
        <v>0</v>
      </c>
      <c r="BN177" s="526">
        <f t="shared" si="234"/>
        <v>0</v>
      </c>
      <c r="BO177" s="526">
        <f t="shared" si="234"/>
        <v>0</v>
      </c>
      <c r="BP177" s="526">
        <f t="shared" ref="BP177:CU177" si="235">BP$118*BP62</f>
        <v>0</v>
      </c>
      <c r="BQ177" s="526">
        <f t="shared" si="235"/>
        <v>0</v>
      </c>
      <c r="BR177" s="526">
        <f t="shared" si="235"/>
        <v>0</v>
      </c>
      <c r="BS177" s="526">
        <f t="shared" si="235"/>
        <v>0</v>
      </c>
      <c r="BT177" s="526">
        <f t="shared" si="235"/>
        <v>0</v>
      </c>
      <c r="BU177" s="526">
        <f t="shared" si="235"/>
        <v>0</v>
      </c>
      <c r="BV177" s="526">
        <f t="shared" si="235"/>
        <v>0</v>
      </c>
      <c r="BW177" s="526">
        <f t="shared" si="235"/>
        <v>0</v>
      </c>
      <c r="BX177" s="526">
        <f t="shared" si="235"/>
        <v>0</v>
      </c>
      <c r="BY177" s="526">
        <f t="shared" si="235"/>
        <v>0</v>
      </c>
      <c r="BZ177" s="526">
        <f t="shared" si="235"/>
        <v>0</v>
      </c>
      <c r="CA177" s="526">
        <f t="shared" si="235"/>
        <v>0</v>
      </c>
      <c r="CB177" s="526">
        <f t="shared" si="235"/>
        <v>0</v>
      </c>
      <c r="CC177" s="526">
        <f t="shared" si="235"/>
        <v>0</v>
      </c>
      <c r="CD177" s="526">
        <f t="shared" si="235"/>
        <v>0</v>
      </c>
      <c r="CE177" s="526">
        <f t="shared" si="235"/>
        <v>0</v>
      </c>
      <c r="CF177" s="526">
        <f t="shared" si="235"/>
        <v>0</v>
      </c>
      <c r="CG177" s="526">
        <f t="shared" si="235"/>
        <v>0</v>
      </c>
      <c r="CH177" s="526">
        <f t="shared" si="235"/>
        <v>0</v>
      </c>
      <c r="CI177" s="526">
        <f t="shared" si="235"/>
        <v>0</v>
      </c>
      <c r="CJ177" s="526">
        <f t="shared" si="235"/>
        <v>0</v>
      </c>
      <c r="CK177" s="526">
        <f t="shared" si="235"/>
        <v>0</v>
      </c>
      <c r="CL177" s="526">
        <f t="shared" si="235"/>
        <v>0</v>
      </c>
      <c r="CM177" s="526">
        <f t="shared" si="235"/>
        <v>0</v>
      </c>
      <c r="CN177" s="526">
        <f t="shared" si="235"/>
        <v>0</v>
      </c>
      <c r="CO177" s="526">
        <f t="shared" si="235"/>
        <v>0</v>
      </c>
      <c r="CP177" s="526">
        <f t="shared" si="235"/>
        <v>0</v>
      </c>
      <c r="CQ177" s="526">
        <f t="shared" si="235"/>
        <v>0</v>
      </c>
      <c r="CR177" s="526">
        <f t="shared" si="235"/>
        <v>0</v>
      </c>
      <c r="CS177" s="526">
        <f t="shared" si="235"/>
        <v>0</v>
      </c>
      <c r="CT177" s="526">
        <f t="shared" si="235"/>
        <v>0</v>
      </c>
      <c r="CU177" s="526">
        <f t="shared" si="235"/>
        <v>0</v>
      </c>
      <c r="CV177" s="526">
        <f t="shared" ref="CV177:DG177" si="236">CV$118*CV62</f>
        <v>0</v>
      </c>
      <c r="CW177" s="526">
        <f t="shared" si="236"/>
        <v>0</v>
      </c>
      <c r="CX177" s="526">
        <f t="shared" si="236"/>
        <v>0</v>
      </c>
      <c r="CY177" s="526">
        <f t="shared" si="236"/>
        <v>0</v>
      </c>
      <c r="CZ177" s="526">
        <f t="shared" si="236"/>
        <v>0</v>
      </c>
      <c r="DA177" s="526">
        <f t="shared" si="236"/>
        <v>0</v>
      </c>
      <c r="DB177" s="526">
        <f t="shared" si="236"/>
        <v>0</v>
      </c>
      <c r="DC177" s="526">
        <f t="shared" si="236"/>
        <v>0</v>
      </c>
      <c r="DD177" s="526">
        <f t="shared" si="236"/>
        <v>0</v>
      </c>
      <c r="DE177" s="526">
        <f t="shared" si="236"/>
        <v>0</v>
      </c>
      <c r="DF177" s="526">
        <f t="shared" si="236"/>
        <v>0</v>
      </c>
      <c r="DG177" s="526">
        <f t="shared" si="236"/>
        <v>0</v>
      </c>
      <c r="DH177" s="583">
        <f t="shared" si="4"/>
        <v>0</v>
      </c>
      <c r="DI177" s="240"/>
      <c r="DJ177" s="21"/>
    </row>
    <row r="178" spans="2:114" x14ac:dyDescent="0.15">
      <c r="B178" s="10" t="s">
        <v>201</v>
      </c>
      <c r="C178" s="4" t="s">
        <v>941</v>
      </c>
      <c r="D178" s="526">
        <f t="shared" ref="D178:AI178" si="237">D$118*D63</f>
        <v>0</v>
      </c>
      <c r="E178" s="526">
        <f t="shared" si="237"/>
        <v>0</v>
      </c>
      <c r="F178" s="526">
        <f t="shared" si="237"/>
        <v>0</v>
      </c>
      <c r="G178" s="526">
        <f t="shared" si="237"/>
        <v>0</v>
      </c>
      <c r="H178" s="526">
        <f t="shared" si="237"/>
        <v>0</v>
      </c>
      <c r="I178" s="526">
        <f t="shared" si="237"/>
        <v>0</v>
      </c>
      <c r="J178" s="526">
        <f t="shared" si="237"/>
        <v>0</v>
      </c>
      <c r="K178" s="526">
        <f t="shared" si="237"/>
        <v>0</v>
      </c>
      <c r="L178" s="526">
        <f t="shared" si="237"/>
        <v>0</v>
      </c>
      <c r="M178" s="526">
        <f t="shared" si="237"/>
        <v>0</v>
      </c>
      <c r="N178" s="526">
        <f t="shared" si="237"/>
        <v>0</v>
      </c>
      <c r="O178" s="526">
        <f t="shared" si="237"/>
        <v>0</v>
      </c>
      <c r="P178" s="526">
        <f t="shared" si="237"/>
        <v>0</v>
      </c>
      <c r="Q178" s="526">
        <f t="shared" si="237"/>
        <v>0</v>
      </c>
      <c r="R178" s="526">
        <f t="shared" si="237"/>
        <v>0</v>
      </c>
      <c r="S178" s="526">
        <f t="shared" si="237"/>
        <v>0</v>
      </c>
      <c r="T178" s="526">
        <f t="shared" si="237"/>
        <v>0</v>
      </c>
      <c r="U178" s="526">
        <f t="shared" si="237"/>
        <v>0</v>
      </c>
      <c r="V178" s="526">
        <f t="shared" si="237"/>
        <v>0</v>
      </c>
      <c r="W178" s="526">
        <f t="shared" si="237"/>
        <v>0</v>
      </c>
      <c r="X178" s="526">
        <f t="shared" si="237"/>
        <v>0</v>
      </c>
      <c r="Y178" s="526">
        <f t="shared" si="237"/>
        <v>0</v>
      </c>
      <c r="Z178" s="526">
        <f t="shared" si="237"/>
        <v>0</v>
      </c>
      <c r="AA178" s="526">
        <f t="shared" si="237"/>
        <v>0</v>
      </c>
      <c r="AB178" s="526">
        <f t="shared" si="237"/>
        <v>0</v>
      </c>
      <c r="AC178" s="526">
        <f t="shared" si="237"/>
        <v>0</v>
      </c>
      <c r="AD178" s="526">
        <f t="shared" si="237"/>
        <v>0</v>
      </c>
      <c r="AE178" s="526">
        <f t="shared" si="237"/>
        <v>0</v>
      </c>
      <c r="AF178" s="526">
        <f t="shared" si="237"/>
        <v>0</v>
      </c>
      <c r="AG178" s="526">
        <f t="shared" si="237"/>
        <v>0</v>
      </c>
      <c r="AH178" s="526">
        <f t="shared" si="237"/>
        <v>0</v>
      </c>
      <c r="AI178" s="526">
        <f t="shared" si="237"/>
        <v>0</v>
      </c>
      <c r="AJ178" s="526">
        <f t="shared" ref="AJ178:BO178" si="238">AJ$118*AJ63</f>
        <v>0</v>
      </c>
      <c r="AK178" s="526">
        <f t="shared" si="238"/>
        <v>0</v>
      </c>
      <c r="AL178" s="526">
        <f t="shared" si="238"/>
        <v>0</v>
      </c>
      <c r="AM178" s="526">
        <f t="shared" si="238"/>
        <v>0</v>
      </c>
      <c r="AN178" s="526">
        <f t="shared" si="238"/>
        <v>0</v>
      </c>
      <c r="AO178" s="526">
        <f t="shared" si="238"/>
        <v>0</v>
      </c>
      <c r="AP178" s="526">
        <f t="shared" si="238"/>
        <v>0</v>
      </c>
      <c r="AQ178" s="526">
        <f t="shared" si="238"/>
        <v>0</v>
      </c>
      <c r="AR178" s="526">
        <f t="shared" si="238"/>
        <v>0</v>
      </c>
      <c r="AS178" s="526">
        <f t="shared" si="238"/>
        <v>0</v>
      </c>
      <c r="AT178" s="526">
        <f t="shared" si="238"/>
        <v>0</v>
      </c>
      <c r="AU178" s="526">
        <f t="shared" si="238"/>
        <v>0</v>
      </c>
      <c r="AV178" s="526">
        <f t="shared" si="238"/>
        <v>0</v>
      </c>
      <c r="AW178" s="526">
        <f t="shared" si="238"/>
        <v>0</v>
      </c>
      <c r="AX178" s="526">
        <f t="shared" si="238"/>
        <v>0</v>
      </c>
      <c r="AY178" s="526">
        <f t="shared" si="238"/>
        <v>0</v>
      </c>
      <c r="AZ178" s="526">
        <f t="shared" si="238"/>
        <v>0</v>
      </c>
      <c r="BA178" s="526">
        <f t="shared" si="238"/>
        <v>0</v>
      </c>
      <c r="BB178" s="526">
        <f t="shared" si="238"/>
        <v>0</v>
      </c>
      <c r="BC178" s="526">
        <f t="shared" si="238"/>
        <v>0</v>
      </c>
      <c r="BD178" s="526">
        <f t="shared" si="238"/>
        <v>0</v>
      </c>
      <c r="BE178" s="526">
        <f t="shared" si="238"/>
        <v>0</v>
      </c>
      <c r="BF178" s="526">
        <f t="shared" si="238"/>
        <v>0</v>
      </c>
      <c r="BG178" s="526">
        <f t="shared" si="238"/>
        <v>0</v>
      </c>
      <c r="BH178" s="526">
        <f t="shared" si="238"/>
        <v>0</v>
      </c>
      <c r="BI178" s="526">
        <f t="shared" si="238"/>
        <v>0</v>
      </c>
      <c r="BJ178" s="526">
        <f t="shared" si="238"/>
        <v>0</v>
      </c>
      <c r="BK178" s="526">
        <f t="shared" si="238"/>
        <v>0</v>
      </c>
      <c r="BL178" s="526">
        <f t="shared" si="238"/>
        <v>0</v>
      </c>
      <c r="BM178" s="526">
        <f t="shared" si="238"/>
        <v>0</v>
      </c>
      <c r="BN178" s="526">
        <f t="shared" si="238"/>
        <v>0</v>
      </c>
      <c r="BO178" s="526">
        <f t="shared" si="238"/>
        <v>0</v>
      </c>
      <c r="BP178" s="526">
        <f t="shared" ref="BP178:CU178" si="239">BP$118*BP63</f>
        <v>0</v>
      </c>
      <c r="BQ178" s="526">
        <f t="shared" si="239"/>
        <v>0</v>
      </c>
      <c r="BR178" s="526">
        <f t="shared" si="239"/>
        <v>0</v>
      </c>
      <c r="BS178" s="526">
        <f t="shared" si="239"/>
        <v>0</v>
      </c>
      <c r="BT178" s="526">
        <f t="shared" si="239"/>
        <v>0</v>
      </c>
      <c r="BU178" s="526">
        <f t="shared" si="239"/>
        <v>0</v>
      </c>
      <c r="BV178" s="526">
        <f t="shared" si="239"/>
        <v>0</v>
      </c>
      <c r="BW178" s="526">
        <f t="shared" si="239"/>
        <v>0</v>
      </c>
      <c r="BX178" s="526">
        <f t="shared" si="239"/>
        <v>0</v>
      </c>
      <c r="BY178" s="526">
        <f t="shared" si="239"/>
        <v>0</v>
      </c>
      <c r="BZ178" s="526">
        <f t="shared" si="239"/>
        <v>0</v>
      </c>
      <c r="CA178" s="526">
        <f t="shared" si="239"/>
        <v>0</v>
      </c>
      <c r="CB178" s="526">
        <f t="shared" si="239"/>
        <v>0</v>
      </c>
      <c r="CC178" s="526">
        <f t="shared" si="239"/>
        <v>0</v>
      </c>
      <c r="CD178" s="526">
        <f t="shared" si="239"/>
        <v>0</v>
      </c>
      <c r="CE178" s="526">
        <f t="shared" si="239"/>
        <v>0</v>
      </c>
      <c r="CF178" s="526">
        <f t="shared" si="239"/>
        <v>0</v>
      </c>
      <c r="CG178" s="526">
        <f t="shared" si="239"/>
        <v>0</v>
      </c>
      <c r="CH178" s="526">
        <f t="shared" si="239"/>
        <v>0</v>
      </c>
      <c r="CI178" s="526">
        <f t="shared" si="239"/>
        <v>0</v>
      </c>
      <c r="CJ178" s="526">
        <f t="shared" si="239"/>
        <v>0</v>
      </c>
      <c r="CK178" s="526">
        <f t="shared" si="239"/>
        <v>0</v>
      </c>
      <c r="CL178" s="526">
        <f t="shared" si="239"/>
        <v>0</v>
      </c>
      <c r="CM178" s="526">
        <f t="shared" si="239"/>
        <v>0</v>
      </c>
      <c r="CN178" s="526">
        <f t="shared" si="239"/>
        <v>0</v>
      </c>
      <c r="CO178" s="526">
        <f t="shared" si="239"/>
        <v>0</v>
      </c>
      <c r="CP178" s="526">
        <f t="shared" si="239"/>
        <v>0</v>
      </c>
      <c r="CQ178" s="526">
        <f t="shared" si="239"/>
        <v>0</v>
      </c>
      <c r="CR178" s="526">
        <f t="shared" si="239"/>
        <v>0</v>
      </c>
      <c r="CS178" s="526">
        <f t="shared" si="239"/>
        <v>0</v>
      </c>
      <c r="CT178" s="526">
        <f t="shared" si="239"/>
        <v>0</v>
      </c>
      <c r="CU178" s="526">
        <f t="shared" si="239"/>
        <v>0</v>
      </c>
      <c r="CV178" s="526">
        <f t="shared" ref="CV178:DG178" si="240">CV$118*CV63</f>
        <v>0</v>
      </c>
      <c r="CW178" s="526">
        <f t="shared" si="240"/>
        <v>0</v>
      </c>
      <c r="CX178" s="526">
        <f t="shared" si="240"/>
        <v>0</v>
      </c>
      <c r="CY178" s="526">
        <f t="shared" si="240"/>
        <v>0</v>
      </c>
      <c r="CZ178" s="526">
        <f t="shared" si="240"/>
        <v>0</v>
      </c>
      <c r="DA178" s="526">
        <f t="shared" si="240"/>
        <v>0</v>
      </c>
      <c r="DB178" s="526">
        <f t="shared" si="240"/>
        <v>0</v>
      </c>
      <c r="DC178" s="526">
        <f t="shared" si="240"/>
        <v>0</v>
      </c>
      <c r="DD178" s="526">
        <f t="shared" si="240"/>
        <v>0</v>
      </c>
      <c r="DE178" s="526">
        <f t="shared" si="240"/>
        <v>0</v>
      </c>
      <c r="DF178" s="526">
        <f t="shared" si="240"/>
        <v>0</v>
      </c>
      <c r="DG178" s="526">
        <f t="shared" si="240"/>
        <v>0</v>
      </c>
      <c r="DH178" s="583">
        <f t="shared" si="4"/>
        <v>0</v>
      </c>
      <c r="DI178" s="240"/>
      <c r="DJ178" s="21"/>
    </row>
    <row r="179" spans="2:114" x14ac:dyDescent="0.15">
      <c r="B179" s="10" t="s">
        <v>202</v>
      </c>
      <c r="C179" s="4" t="s">
        <v>942</v>
      </c>
      <c r="D179" s="526">
        <f t="shared" ref="D179:AI179" si="241">D$118*D64</f>
        <v>0</v>
      </c>
      <c r="E179" s="526">
        <f t="shared" si="241"/>
        <v>0</v>
      </c>
      <c r="F179" s="526">
        <f t="shared" si="241"/>
        <v>0</v>
      </c>
      <c r="G179" s="526">
        <f t="shared" si="241"/>
        <v>0</v>
      </c>
      <c r="H179" s="526">
        <f t="shared" si="241"/>
        <v>0</v>
      </c>
      <c r="I179" s="526">
        <f t="shared" si="241"/>
        <v>0</v>
      </c>
      <c r="J179" s="526">
        <f t="shared" si="241"/>
        <v>0</v>
      </c>
      <c r="K179" s="526">
        <f t="shared" si="241"/>
        <v>0</v>
      </c>
      <c r="L179" s="526">
        <f t="shared" si="241"/>
        <v>0</v>
      </c>
      <c r="M179" s="526">
        <f t="shared" si="241"/>
        <v>0</v>
      </c>
      <c r="N179" s="526">
        <f t="shared" si="241"/>
        <v>0</v>
      </c>
      <c r="O179" s="526">
        <f t="shared" si="241"/>
        <v>0</v>
      </c>
      <c r="P179" s="526">
        <f t="shared" si="241"/>
        <v>0</v>
      </c>
      <c r="Q179" s="526">
        <f t="shared" si="241"/>
        <v>0</v>
      </c>
      <c r="R179" s="526">
        <f t="shared" si="241"/>
        <v>0</v>
      </c>
      <c r="S179" s="526">
        <f t="shared" si="241"/>
        <v>0</v>
      </c>
      <c r="T179" s="526">
        <f t="shared" si="241"/>
        <v>0</v>
      </c>
      <c r="U179" s="526">
        <f t="shared" si="241"/>
        <v>0</v>
      </c>
      <c r="V179" s="526">
        <f t="shared" si="241"/>
        <v>0</v>
      </c>
      <c r="W179" s="526">
        <f t="shared" si="241"/>
        <v>0</v>
      </c>
      <c r="X179" s="526">
        <f t="shared" si="241"/>
        <v>0</v>
      </c>
      <c r="Y179" s="526">
        <f t="shared" si="241"/>
        <v>0</v>
      </c>
      <c r="Z179" s="526">
        <f t="shared" si="241"/>
        <v>0</v>
      </c>
      <c r="AA179" s="526">
        <f t="shared" si="241"/>
        <v>0</v>
      </c>
      <c r="AB179" s="526">
        <f t="shared" si="241"/>
        <v>0</v>
      </c>
      <c r="AC179" s="526">
        <f t="shared" si="241"/>
        <v>0</v>
      </c>
      <c r="AD179" s="526">
        <f t="shared" si="241"/>
        <v>0</v>
      </c>
      <c r="AE179" s="526">
        <f t="shared" si="241"/>
        <v>0</v>
      </c>
      <c r="AF179" s="526">
        <f t="shared" si="241"/>
        <v>0</v>
      </c>
      <c r="AG179" s="526">
        <f t="shared" si="241"/>
        <v>0</v>
      </c>
      <c r="AH179" s="526">
        <f t="shared" si="241"/>
        <v>0</v>
      </c>
      <c r="AI179" s="526">
        <f t="shared" si="241"/>
        <v>0</v>
      </c>
      <c r="AJ179" s="526">
        <f t="shared" ref="AJ179:BO179" si="242">AJ$118*AJ64</f>
        <v>0</v>
      </c>
      <c r="AK179" s="526">
        <f t="shared" si="242"/>
        <v>0</v>
      </c>
      <c r="AL179" s="526">
        <f t="shared" si="242"/>
        <v>0</v>
      </c>
      <c r="AM179" s="526">
        <f t="shared" si="242"/>
        <v>0</v>
      </c>
      <c r="AN179" s="526">
        <f t="shared" si="242"/>
        <v>0</v>
      </c>
      <c r="AO179" s="526">
        <f t="shared" si="242"/>
        <v>0</v>
      </c>
      <c r="AP179" s="526">
        <f t="shared" si="242"/>
        <v>0</v>
      </c>
      <c r="AQ179" s="526">
        <f t="shared" si="242"/>
        <v>0</v>
      </c>
      <c r="AR179" s="526">
        <f t="shared" si="242"/>
        <v>0</v>
      </c>
      <c r="AS179" s="526">
        <f t="shared" si="242"/>
        <v>0</v>
      </c>
      <c r="AT179" s="526">
        <f t="shared" si="242"/>
        <v>0</v>
      </c>
      <c r="AU179" s="526">
        <f t="shared" si="242"/>
        <v>0</v>
      </c>
      <c r="AV179" s="526">
        <f t="shared" si="242"/>
        <v>0</v>
      </c>
      <c r="AW179" s="526">
        <f t="shared" si="242"/>
        <v>0</v>
      </c>
      <c r="AX179" s="526">
        <f t="shared" si="242"/>
        <v>0</v>
      </c>
      <c r="AY179" s="526">
        <f t="shared" si="242"/>
        <v>0</v>
      </c>
      <c r="AZ179" s="526">
        <f t="shared" si="242"/>
        <v>0</v>
      </c>
      <c r="BA179" s="526">
        <f t="shared" si="242"/>
        <v>0</v>
      </c>
      <c r="BB179" s="526">
        <f t="shared" si="242"/>
        <v>0</v>
      </c>
      <c r="BC179" s="526">
        <f t="shared" si="242"/>
        <v>0</v>
      </c>
      <c r="BD179" s="526">
        <f t="shared" si="242"/>
        <v>0</v>
      </c>
      <c r="BE179" s="526">
        <f t="shared" si="242"/>
        <v>0</v>
      </c>
      <c r="BF179" s="526">
        <f t="shared" si="242"/>
        <v>0</v>
      </c>
      <c r="BG179" s="526">
        <f t="shared" si="242"/>
        <v>0</v>
      </c>
      <c r="BH179" s="526">
        <f t="shared" si="242"/>
        <v>0</v>
      </c>
      <c r="BI179" s="526">
        <f t="shared" si="242"/>
        <v>0</v>
      </c>
      <c r="BJ179" s="526">
        <f t="shared" si="242"/>
        <v>0</v>
      </c>
      <c r="BK179" s="526">
        <f t="shared" si="242"/>
        <v>0</v>
      </c>
      <c r="BL179" s="526">
        <f t="shared" si="242"/>
        <v>0</v>
      </c>
      <c r="BM179" s="526">
        <f t="shared" si="242"/>
        <v>0</v>
      </c>
      <c r="BN179" s="526">
        <f t="shared" si="242"/>
        <v>0</v>
      </c>
      <c r="BO179" s="526">
        <f t="shared" si="242"/>
        <v>0</v>
      </c>
      <c r="BP179" s="526">
        <f t="shared" ref="BP179:CU179" si="243">BP$118*BP64</f>
        <v>0</v>
      </c>
      <c r="BQ179" s="526">
        <f t="shared" si="243"/>
        <v>0</v>
      </c>
      <c r="BR179" s="526">
        <f t="shared" si="243"/>
        <v>0</v>
      </c>
      <c r="BS179" s="526">
        <f t="shared" si="243"/>
        <v>0</v>
      </c>
      <c r="BT179" s="526">
        <f t="shared" si="243"/>
        <v>0</v>
      </c>
      <c r="BU179" s="526">
        <f t="shared" si="243"/>
        <v>0</v>
      </c>
      <c r="BV179" s="526">
        <f t="shared" si="243"/>
        <v>0</v>
      </c>
      <c r="BW179" s="526">
        <f t="shared" si="243"/>
        <v>0</v>
      </c>
      <c r="BX179" s="526">
        <f t="shared" si="243"/>
        <v>0</v>
      </c>
      <c r="BY179" s="526">
        <f t="shared" si="243"/>
        <v>0</v>
      </c>
      <c r="BZ179" s="526">
        <f t="shared" si="243"/>
        <v>0</v>
      </c>
      <c r="CA179" s="526">
        <f t="shared" si="243"/>
        <v>0</v>
      </c>
      <c r="CB179" s="526">
        <f t="shared" si="243"/>
        <v>0</v>
      </c>
      <c r="CC179" s="526">
        <f t="shared" si="243"/>
        <v>0</v>
      </c>
      <c r="CD179" s="526">
        <f t="shared" si="243"/>
        <v>0</v>
      </c>
      <c r="CE179" s="526">
        <f t="shared" si="243"/>
        <v>0</v>
      </c>
      <c r="CF179" s="526">
        <f t="shared" si="243"/>
        <v>0</v>
      </c>
      <c r="CG179" s="526">
        <f t="shared" si="243"/>
        <v>0</v>
      </c>
      <c r="CH179" s="526">
        <f t="shared" si="243"/>
        <v>0</v>
      </c>
      <c r="CI179" s="526">
        <f t="shared" si="243"/>
        <v>0</v>
      </c>
      <c r="CJ179" s="526">
        <f t="shared" si="243"/>
        <v>0</v>
      </c>
      <c r="CK179" s="526">
        <f t="shared" si="243"/>
        <v>0</v>
      </c>
      <c r="CL179" s="526">
        <f t="shared" si="243"/>
        <v>0</v>
      </c>
      <c r="CM179" s="526">
        <f t="shared" si="243"/>
        <v>0</v>
      </c>
      <c r="CN179" s="526">
        <f t="shared" si="243"/>
        <v>0</v>
      </c>
      <c r="CO179" s="526">
        <f t="shared" si="243"/>
        <v>0</v>
      </c>
      <c r="CP179" s="526">
        <f t="shared" si="243"/>
        <v>0</v>
      </c>
      <c r="CQ179" s="526">
        <f t="shared" si="243"/>
        <v>0</v>
      </c>
      <c r="CR179" s="526">
        <f t="shared" si="243"/>
        <v>0</v>
      </c>
      <c r="CS179" s="526">
        <f t="shared" si="243"/>
        <v>0</v>
      </c>
      <c r="CT179" s="526">
        <f t="shared" si="243"/>
        <v>0</v>
      </c>
      <c r="CU179" s="526">
        <f t="shared" si="243"/>
        <v>0</v>
      </c>
      <c r="CV179" s="526">
        <f t="shared" ref="CV179:DG179" si="244">CV$118*CV64</f>
        <v>0</v>
      </c>
      <c r="CW179" s="526">
        <f t="shared" si="244"/>
        <v>0</v>
      </c>
      <c r="CX179" s="526">
        <f t="shared" si="244"/>
        <v>0</v>
      </c>
      <c r="CY179" s="526">
        <f t="shared" si="244"/>
        <v>0</v>
      </c>
      <c r="CZ179" s="526">
        <f t="shared" si="244"/>
        <v>0</v>
      </c>
      <c r="DA179" s="526">
        <f t="shared" si="244"/>
        <v>0</v>
      </c>
      <c r="DB179" s="526">
        <f t="shared" si="244"/>
        <v>0</v>
      </c>
      <c r="DC179" s="526">
        <f t="shared" si="244"/>
        <v>0</v>
      </c>
      <c r="DD179" s="526">
        <f t="shared" si="244"/>
        <v>0</v>
      </c>
      <c r="DE179" s="526">
        <f t="shared" si="244"/>
        <v>0</v>
      </c>
      <c r="DF179" s="526">
        <f t="shared" si="244"/>
        <v>0</v>
      </c>
      <c r="DG179" s="526">
        <f t="shared" si="244"/>
        <v>0</v>
      </c>
      <c r="DH179" s="583">
        <f t="shared" si="4"/>
        <v>0</v>
      </c>
      <c r="DI179" s="240"/>
      <c r="DJ179" s="21"/>
    </row>
    <row r="180" spans="2:114" x14ac:dyDescent="0.15">
      <c r="B180" s="10" t="s">
        <v>203</v>
      </c>
      <c r="C180" s="4" t="s">
        <v>943</v>
      </c>
      <c r="D180" s="526">
        <f t="shared" ref="D180:AI180" si="245">D$118*D65</f>
        <v>0</v>
      </c>
      <c r="E180" s="526">
        <f t="shared" si="245"/>
        <v>0</v>
      </c>
      <c r="F180" s="526">
        <f t="shared" si="245"/>
        <v>0</v>
      </c>
      <c r="G180" s="526">
        <f t="shared" si="245"/>
        <v>0</v>
      </c>
      <c r="H180" s="526">
        <f t="shared" si="245"/>
        <v>0</v>
      </c>
      <c r="I180" s="526">
        <f t="shared" si="245"/>
        <v>0</v>
      </c>
      <c r="J180" s="526">
        <f t="shared" si="245"/>
        <v>0</v>
      </c>
      <c r="K180" s="526">
        <f t="shared" si="245"/>
        <v>0</v>
      </c>
      <c r="L180" s="526">
        <f t="shared" si="245"/>
        <v>0</v>
      </c>
      <c r="M180" s="526">
        <f t="shared" si="245"/>
        <v>0</v>
      </c>
      <c r="N180" s="526">
        <f t="shared" si="245"/>
        <v>0</v>
      </c>
      <c r="O180" s="526">
        <f t="shared" si="245"/>
        <v>0</v>
      </c>
      <c r="P180" s="526">
        <f t="shared" si="245"/>
        <v>0</v>
      </c>
      <c r="Q180" s="526">
        <f t="shared" si="245"/>
        <v>0</v>
      </c>
      <c r="R180" s="526">
        <f t="shared" si="245"/>
        <v>0</v>
      </c>
      <c r="S180" s="526">
        <f t="shared" si="245"/>
        <v>0</v>
      </c>
      <c r="T180" s="526">
        <f t="shared" si="245"/>
        <v>0</v>
      </c>
      <c r="U180" s="526">
        <f t="shared" si="245"/>
        <v>0</v>
      </c>
      <c r="V180" s="526">
        <f t="shared" si="245"/>
        <v>0</v>
      </c>
      <c r="W180" s="526">
        <f t="shared" si="245"/>
        <v>0</v>
      </c>
      <c r="X180" s="526">
        <f t="shared" si="245"/>
        <v>0</v>
      </c>
      <c r="Y180" s="526">
        <f t="shared" si="245"/>
        <v>0</v>
      </c>
      <c r="Z180" s="526">
        <f t="shared" si="245"/>
        <v>0</v>
      </c>
      <c r="AA180" s="526">
        <f t="shared" si="245"/>
        <v>0</v>
      </c>
      <c r="AB180" s="526">
        <f t="shared" si="245"/>
        <v>0</v>
      </c>
      <c r="AC180" s="526">
        <f t="shared" si="245"/>
        <v>0</v>
      </c>
      <c r="AD180" s="526">
        <f t="shared" si="245"/>
        <v>0</v>
      </c>
      <c r="AE180" s="526">
        <f t="shared" si="245"/>
        <v>0</v>
      </c>
      <c r="AF180" s="526">
        <f t="shared" si="245"/>
        <v>0</v>
      </c>
      <c r="AG180" s="526">
        <f t="shared" si="245"/>
        <v>0</v>
      </c>
      <c r="AH180" s="526">
        <f t="shared" si="245"/>
        <v>0</v>
      </c>
      <c r="AI180" s="526">
        <f t="shared" si="245"/>
        <v>0</v>
      </c>
      <c r="AJ180" s="526">
        <f t="shared" ref="AJ180:BO180" si="246">AJ$118*AJ65</f>
        <v>0</v>
      </c>
      <c r="AK180" s="526">
        <f t="shared" si="246"/>
        <v>0</v>
      </c>
      <c r="AL180" s="526">
        <f t="shared" si="246"/>
        <v>0</v>
      </c>
      <c r="AM180" s="526">
        <f t="shared" si="246"/>
        <v>0</v>
      </c>
      <c r="AN180" s="526">
        <f t="shared" si="246"/>
        <v>0</v>
      </c>
      <c r="AO180" s="526">
        <f t="shared" si="246"/>
        <v>0</v>
      </c>
      <c r="AP180" s="526">
        <f t="shared" si="246"/>
        <v>0</v>
      </c>
      <c r="AQ180" s="526">
        <f t="shared" si="246"/>
        <v>0</v>
      </c>
      <c r="AR180" s="526">
        <f t="shared" si="246"/>
        <v>0</v>
      </c>
      <c r="AS180" s="526">
        <f t="shared" si="246"/>
        <v>0</v>
      </c>
      <c r="AT180" s="526">
        <f t="shared" si="246"/>
        <v>0</v>
      </c>
      <c r="AU180" s="526">
        <f t="shared" si="246"/>
        <v>0</v>
      </c>
      <c r="AV180" s="526">
        <f t="shared" si="246"/>
        <v>0</v>
      </c>
      <c r="AW180" s="526">
        <f t="shared" si="246"/>
        <v>0</v>
      </c>
      <c r="AX180" s="526">
        <f t="shared" si="246"/>
        <v>0</v>
      </c>
      <c r="AY180" s="526">
        <f t="shared" si="246"/>
        <v>0</v>
      </c>
      <c r="AZ180" s="526">
        <f t="shared" si="246"/>
        <v>0</v>
      </c>
      <c r="BA180" s="526">
        <f t="shared" si="246"/>
        <v>0</v>
      </c>
      <c r="BB180" s="526">
        <f t="shared" si="246"/>
        <v>0</v>
      </c>
      <c r="BC180" s="526">
        <f t="shared" si="246"/>
        <v>0</v>
      </c>
      <c r="BD180" s="526">
        <f t="shared" si="246"/>
        <v>0</v>
      </c>
      <c r="BE180" s="526">
        <f t="shared" si="246"/>
        <v>0</v>
      </c>
      <c r="BF180" s="526">
        <f t="shared" si="246"/>
        <v>0</v>
      </c>
      <c r="BG180" s="526">
        <f t="shared" si="246"/>
        <v>0</v>
      </c>
      <c r="BH180" s="526">
        <f t="shared" si="246"/>
        <v>0</v>
      </c>
      <c r="BI180" s="526">
        <f t="shared" si="246"/>
        <v>0</v>
      </c>
      <c r="BJ180" s="526">
        <f t="shared" si="246"/>
        <v>0</v>
      </c>
      <c r="BK180" s="526">
        <f t="shared" si="246"/>
        <v>0</v>
      </c>
      <c r="BL180" s="526">
        <f t="shared" si="246"/>
        <v>0</v>
      </c>
      <c r="BM180" s="526">
        <f t="shared" si="246"/>
        <v>0</v>
      </c>
      <c r="BN180" s="526">
        <f t="shared" si="246"/>
        <v>0</v>
      </c>
      <c r="BO180" s="526">
        <f t="shared" si="246"/>
        <v>0</v>
      </c>
      <c r="BP180" s="526">
        <f t="shared" ref="BP180:CU180" si="247">BP$118*BP65</f>
        <v>0</v>
      </c>
      <c r="BQ180" s="526">
        <f t="shared" si="247"/>
        <v>0</v>
      </c>
      <c r="BR180" s="526">
        <f t="shared" si="247"/>
        <v>0</v>
      </c>
      <c r="BS180" s="526">
        <f t="shared" si="247"/>
        <v>0</v>
      </c>
      <c r="BT180" s="526">
        <f t="shared" si="247"/>
        <v>0</v>
      </c>
      <c r="BU180" s="526">
        <f t="shared" si="247"/>
        <v>0</v>
      </c>
      <c r="BV180" s="526">
        <f t="shared" si="247"/>
        <v>0</v>
      </c>
      <c r="BW180" s="526">
        <f t="shared" si="247"/>
        <v>0</v>
      </c>
      <c r="BX180" s="526">
        <f t="shared" si="247"/>
        <v>0</v>
      </c>
      <c r="BY180" s="526">
        <f t="shared" si="247"/>
        <v>0</v>
      </c>
      <c r="BZ180" s="526">
        <f t="shared" si="247"/>
        <v>0</v>
      </c>
      <c r="CA180" s="526">
        <f t="shared" si="247"/>
        <v>0</v>
      </c>
      <c r="CB180" s="526">
        <f t="shared" si="247"/>
        <v>0</v>
      </c>
      <c r="CC180" s="526">
        <f t="shared" si="247"/>
        <v>0</v>
      </c>
      <c r="CD180" s="526">
        <f t="shared" si="247"/>
        <v>0</v>
      </c>
      <c r="CE180" s="526">
        <f t="shared" si="247"/>
        <v>0</v>
      </c>
      <c r="CF180" s="526">
        <f t="shared" si="247"/>
        <v>0</v>
      </c>
      <c r="CG180" s="526">
        <f t="shared" si="247"/>
        <v>0</v>
      </c>
      <c r="CH180" s="526">
        <f t="shared" si="247"/>
        <v>0</v>
      </c>
      <c r="CI180" s="526">
        <f t="shared" si="247"/>
        <v>0</v>
      </c>
      <c r="CJ180" s="526">
        <f t="shared" si="247"/>
        <v>0</v>
      </c>
      <c r="CK180" s="526">
        <f t="shared" si="247"/>
        <v>0</v>
      </c>
      <c r="CL180" s="526">
        <f t="shared" si="247"/>
        <v>0</v>
      </c>
      <c r="CM180" s="526">
        <f t="shared" si="247"/>
        <v>0</v>
      </c>
      <c r="CN180" s="526">
        <f t="shared" si="247"/>
        <v>0</v>
      </c>
      <c r="CO180" s="526">
        <f t="shared" si="247"/>
        <v>0</v>
      </c>
      <c r="CP180" s="526">
        <f t="shared" si="247"/>
        <v>0</v>
      </c>
      <c r="CQ180" s="526">
        <f t="shared" si="247"/>
        <v>0</v>
      </c>
      <c r="CR180" s="526">
        <f t="shared" si="247"/>
        <v>0</v>
      </c>
      <c r="CS180" s="526">
        <f t="shared" si="247"/>
        <v>0</v>
      </c>
      <c r="CT180" s="526">
        <f t="shared" si="247"/>
        <v>0</v>
      </c>
      <c r="CU180" s="526">
        <f t="shared" si="247"/>
        <v>0</v>
      </c>
      <c r="CV180" s="526">
        <f t="shared" ref="CV180:DG180" si="248">CV$118*CV65</f>
        <v>0</v>
      </c>
      <c r="CW180" s="526">
        <f t="shared" si="248"/>
        <v>0</v>
      </c>
      <c r="CX180" s="526">
        <f t="shared" si="248"/>
        <v>0</v>
      </c>
      <c r="CY180" s="526">
        <f t="shared" si="248"/>
        <v>0</v>
      </c>
      <c r="CZ180" s="526">
        <f t="shared" si="248"/>
        <v>0</v>
      </c>
      <c r="DA180" s="526">
        <f t="shared" si="248"/>
        <v>0</v>
      </c>
      <c r="DB180" s="526">
        <f t="shared" si="248"/>
        <v>0</v>
      </c>
      <c r="DC180" s="526">
        <f t="shared" si="248"/>
        <v>0</v>
      </c>
      <c r="DD180" s="526">
        <f t="shared" si="248"/>
        <v>0</v>
      </c>
      <c r="DE180" s="526">
        <f t="shared" si="248"/>
        <v>0</v>
      </c>
      <c r="DF180" s="526">
        <f t="shared" si="248"/>
        <v>0</v>
      </c>
      <c r="DG180" s="526">
        <f t="shared" si="248"/>
        <v>0</v>
      </c>
      <c r="DH180" s="583">
        <f t="shared" si="4"/>
        <v>0</v>
      </c>
      <c r="DI180" s="240"/>
      <c r="DJ180" s="21"/>
    </row>
    <row r="181" spans="2:114" x14ac:dyDescent="0.15">
      <c r="B181" s="10" t="s">
        <v>204</v>
      </c>
      <c r="C181" s="4" t="s">
        <v>944</v>
      </c>
      <c r="D181" s="526">
        <f t="shared" ref="D181:AI181" si="249">D$118*D66</f>
        <v>0</v>
      </c>
      <c r="E181" s="526">
        <f t="shared" si="249"/>
        <v>0</v>
      </c>
      <c r="F181" s="526">
        <f t="shared" si="249"/>
        <v>0</v>
      </c>
      <c r="G181" s="526">
        <f t="shared" si="249"/>
        <v>0</v>
      </c>
      <c r="H181" s="526">
        <f t="shared" si="249"/>
        <v>0</v>
      </c>
      <c r="I181" s="526">
        <f t="shared" si="249"/>
        <v>0</v>
      </c>
      <c r="J181" s="526">
        <f t="shared" si="249"/>
        <v>0</v>
      </c>
      <c r="K181" s="526">
        <f t="shared" si="249"/>
        <v>0</v>
      </c>
      <c r="L181" s="526">
        <f t="shared" si="249"/>
        <v>0</v>
      </c>
      <c r="M181" s="526">
        <f t="shared" si="249"/>
        <v>0</v>
      </c>
      <c r="N181" s="526">
        <f t="shared" si="249"/>
        <v>0</v>
      </c>
      <c r="O181" s="526">
        <f t="shared" si="249"/>
        <v>0</v>
      </c>
      <c r="P181" s="526">
        <f t="shared" si="249"/>
        <v>0</v>
      </c>
      <c r="Q181" s="526">
        <f t="shared" si="249"/>
        <v>0</v>
      </c>
      <c r="R181" s="526">
        <f t="shared" si="249"/>
        <v>0</v>
      </c>
      <c r="S181" s="526">
        <f t="shared" si="249"/>
        <v>0</v>
      </c>
      <c r="T181" s="526">
        <f t="shared" si="249"/>
        <v>0</v>
      </c>
      <c r="U181" s="526">
        <f t="shared" si="249"/>
        <v>0</v>
      </c>
      <c r="V181" s="526">
        <f t="shared" si="249"/>
        <v>0</v>
      </c>
      <c r="W181" s="526">
        <f t="shared" si="249"/>
        <v>0</v>
      </c>
      <c r="X181" s="526">
        <f t="shared" si="249"/>
        <v>0</v>
      </c>
      <c r="Y181" s="526">
        <f t="shared" si="249"/>
        <v>0</v>
      </c>
      <c r="Z181" s="526">
        <f t="shared" si="249"/>
        <v>0</v>
      </c>
      <c r="AA181" s="526">
        <f t="shared" si="249"/>
        <v>0</v>
      </c>
      <c r="AB181" s="526">
        <f t="shared" si="249"/>
        <v>0</v>
      </c>
      <c r="AC181" s="526">
        <f t="shared" si="249"/>
        <v>0</v>
      </c>
      <c r="AD181" s="526">
        <f t="shared" si="249"/>
        <v>0</v>
      </c>
      <c r="AE181" s="526">
        <f t="shared" si="249"/>
        <v>0</v>
      </c>
      <c r="AF181" s="526">
        <f t="shared" si="249"/>
        <v>0</v>
      </c>
      <c r="AG181" s="526">
        <f t="shared" si="249"/>
        <v>0</v>
      </c>
      <c r="AH181" s="526">
        <f t="shared" si="249"/>
        <v>0</v>
      </c>
      <c r="AI181" s="526">
        <f t="shared" si="249"/>
        <v>0</v>
      </c>
      <c r="AJ181" s="526">
        <f t="shared" ref="AJ181:BO181" si="250">AJ$118*AJ66</f>
        <v>0</v>
      </c>
      <c r="AK181" s="526">
        <f t="shared" si="250"/>
        <v>0</v>
      </c>
      <c r="AL181" s="526">
        <f t="shared" si="250"/>
        <v>0</v>
      </c>
      <c r="AM181" s="526">
        <f t="shared" si="250"/>
        <v>0</v>
      </c>
      <c r="AN181" s="526">
        <f t="shared" si="250"/>
        <v>0</v>
      </c>
      <c r="AO181" s="526">
        <f t="shared" si="250"/>
        <v>0</v>
      </c>
      <c r="AP181" s="526">
        <f t="shared" si="250"/>
        <v>0</v>
      </c>
      <c r="AQ181" s="526">
        <f t="shared" si="250"/>
        <v>0</v>
      </c>
      <c r="AR181" s="526">
        <f t="shared" si="250"/>
        <v>0</v>
      </c>
      <c r="AS181" s="526">
        <f t="shared" si="250"/>
        <v>0</v>
      </c>
      <c r="AT181" s="526">
        <f t="shared" si="250"/>
        <v>0</v>
      </c>
      <c r="AU181" s="526">
        <f t="shared" si="250"/>
        <v>0</v>
      </c>
      <c r="AV181" s="526">
        <f t="shared" si="250"/>
        <v>0</v>
      </c>
      <c r="AW181" s="526">
        <f t="shared" si="250"/>
        <v>0</v>
      </c>
      <c r="AX181" s="526">
        <f t="shared" si="250"/>
        <v>0</v>
      </c>
      <c r="AY181" s="526">
        <f t="shared" si="250"/>
        <v>0</v>
      </c>
      <c r="AZ181" s="526">
        <f t="shared" si="250"/>
        <v>0</v>
      </c>
      <c r="BA181" s="526">
        <f t="shared" si="250"/>
        <v>0</v>
      </c>
      <c r="BB181" s="526">
        <f t="shared" si="250"/>
        <v>0</v>
      </c>
      <c r="BC181" s="526">
        <f t="shared" si="250"/>
        <v>0</v>
      </c>
      <c r="BD181" s="526">
        <f t="shared" si="250"/>
        <v>0</v>
      </c>
      <c r="BE181" s="526">
        <f t="shared" si="250"/>
        <v>0</v>
      </c>
      <c r="BF181" s="526">
        <f t="shared" si="250"/>
        <v>0</v>
      </c>
      <c r="BG181" s="526">
        <f t="shared" si="250"/>
        <v>0</v>
      </c>
      <c r="BH181" s="526">
        <f t="shared" si="250"/>
        <v>0</v>
      </c>
      <c r="BI181" s="526">
        <f t="shared" si="250"/>
        <v>0</v>
      </c>
      <c r="BJ181" s="526">
        <f t="shared" si="250"/>
        <v>0</v>
      </c>
      <c r="BK181" s="526">
        <f t="shared" si="250"/>
        <v>0</v>
      </c>
      <c r="BL181" s="526">
        <f t="shared" si="250"/>
        <v>0</v>
      </c>
      <c r="BM181" s="526">
        <f t="shared" si="250"/>
        <v>0</v>
      </c>
      <c r="BN181" s="526">
        <f t="shared" si="250"/>
        <v>0</v>
      </c>
      <c r="BO181" s="526">
        <f t="shared" si="250"/>
        <v>0</v>
      </c>
      <c r="BP181" s="526">
        <f t="shared" ref="BP181:CU181" si="251">BP$118*BP66</f>
        <v>0</v>
      </c>
      <c r="BQ181" s="526">
        <f t="shared" si="251"/>
        <v>0</v>
      </c>
      <c r="BR181" s="526">
        <f t="shared" si="251"/>
        <v>0</v>
      </c>
      <c r="BS181" s="526">
        <f t="shared" si="251"/>
        <v>0</v>
      </c>
      <c r="BT181" s="526">
        <f t="shared" si="251"/>
        <v>0</v>
      </c>
      <c r="BU181" s="526">
        <f t="shared" si="251"/>
        <v>0</v>
      </c>
      <c r="BV181" s="526">
        <f t="shared" si="251"/>
        <v>0</v>
      </c>
      <c r="BW181" s="526">
        <f t="shared" si="251"/>
        <v>0</v>
      </c>
      <c r="BX181" s="526">
        <f t="shared" si="251"/>
        <v>0</v>
      </c>
      <c r="BY181" s="526">
        <f t="shared" si="251"/>
        <v>0</v>
      </c>
      <c r="BZ181" s="526">
        <f t="shared" si="251"/>
        <v>0</v>
      </c>
      <c r="CA181" s="526">
        <f t="shared" si="251"/>
        <v>0</v>
      </c>
      <c r="CB181" s="526">
        <f t="shared" si="251"/>
        <v>0</v>
      </c>
      <c r="CC181" s="526">
        <f t="shared" si="251"/>
        <v>0</v>
      </c>
      <c r="CD181" s="526">
        <f t="shared" si="251"/>
        <v>0</v>
      </c>
      <c r="CE181" s="526">
        <f t="shared" si="251"/>
        <v>0</v>
      </c>
      <c r="CF181" s="526">
        <f t="shared" si="251"/>
        <v>0</v>
      </c>
      <c r="CG181" s="526">
        <f t="shared" si="251"/>
        <v>0</v>
      </c>
      <c r="CH181" s="526">
        <f t="shared" si="251"/>
        <v>0</v>
      </c>
      <c r="CI181" s="526">
        <f t="shared" si="251"/>
        <v>0</v>
      </c>
      <c r="CJ181" s="526">
        <f t="shared" si="251"/>
        <v>0</v>
      </c>
      <c r="CK181" s="526">
        <f t="shared" si="251"/>
        <v>0</v>
      </c>
      <c r="CL181" s="526">
        <f t="shared" si="251"/>
        <v>0</v>
      </c>
      <c r="CM181" s="526">
        <f t="shared" si="251"/>
        <v>0</v>
      </c>
      <c r="CN181" s="526">
        <f t="shared" si="251"/>
        <v>0</v>
      </c>
      <c r="CO181" s="526">
        <f t="shared" si="251"/>
        <v>0</v>
      </c>
      <c r="CP181" s="526">
        <f t="shared" si="251"/>
        <v>0</v>
      </c>
      <c r="CQ181" s="526">
        <f t="shared" si="251"/>
        <v>0</v>
      </c>
      <c r="CR181" s="526">
        <f t="shared" si="251"/>
        <v>0</v>
      </c>
      <c r="CS181" s="526">
        <f t="shared" si="251"/>
        <v>0</v>
      </c>
      <c r="CT181" s="526">
        <f t="shared" si="251"/>
        <v>0</v>
      </c>
      <c r="CU181" s="526">
        <f t="shared" si="251"/>
        <v>0</v>
      </c>
      <c r="CV181" s="526">
        <f t="shared" ref="CV181:DG181" si="252">CV$118*CV66</f>
        <v>0</v>
      </c>
      <c r="CW181" s="526">
        <f t="shared" si="252"/>
        <v>0</v>
      </c>
      <c r="CX181" s="526">
        <f t="shared" si="252"/>
        <v>0</v>
      </c>
      <c r="CY181" s="526">
        <f t="shared" si="252"/>
        <v>0</v>
      </c>
      <c r="CZ181" s="526">
        <f t="shared" si="252"/>
        <v>0</v>
      </c>
      <c r="DA181" s="526">
        <f t="shared" si="252"/>
        <v>0</v>
      </c>
      <c r="DB181" s="526">
        <f t="shared" si="252"/>
        <v>0</v>
      </c>
      <c r="DC181" s="526">
        <f t="shared" si="252"/>
        <v>0</v>
      </c>
      <c r="DD181" s="526">
        <f t="shared" si="252"/>
        <v>0</v>
      </c>
      <c r="DE181" s="526">
        <f t="shared" si="252"/>
        <v>0</v>
      </c>
      <c r="DF181" s="526">
        <f t="shared" si="252"/>
        <v>0</v>
      </c>
      <c r="DG181" s="526">
        <f t="shared" si="252"/>
        <v>0</v>
      </c>
      <c r="DH181" s="583">
        <f t="shared" si="4"/>
        <v>0</v>
      </c>
      <c r="DI181" s="240"/>
      <c r="DJ181" s="21"/>
    </row>
    <row r="182" spans="2:114" x14ac:dyDescent="0.15">
      <c r="B182" s="10" t="s">
        <v>205</v>
      </c>
      <c r="C182" s="4" t="s">
        <v>945</v>
      </c>
      <c r="D182" s="526">
        <f t="shared" ref="D182:AI182" si="253">D$118*D67</f>
        <v>0</v>
      </c>
      <c r="E182" s="526">
        <f t="shared" si="253"/>
        <v>0</v>
      </c>
      <c r="F182" s="526">
        <f t="shared" si="253"/>
        <v>0</v>
      </c>
      <c r="G182" s="526">
        <f t="shared" si="253"/>
        <v>0</v>
      </c>
      <c r="H182" s="526">
        <f t="shared" si="253"/>
        <v>0</v>
      </c>
      <c r="I182" s="526">
        <f t="shared" si="253"/>
        <v>0</v>
      </c>
      <c r="J182" s="526">
        <f t="shared" si="253"/>
        <v>0</v>
      </c>
      <c r="K182" s="526">
        <f t="shared" si="253"/>
        <v>0</v>
      </c>
      <c r="L182" s="526">
        <f t="shared" si="253"/>
        <v>0</v>
      </c>
      <c r="M182" s="526">
        <f t="shared" si="253"/>
        <v>0</v>
      </c>
      <c r="N182" s="526">
        <f t="shared" si="253"/>
        <v>0</v>
      </c>
      <c r="O182" s="526">
        <f t="shared" si="253"/>
        <v>0</v>
      </c>
      <c r="P182" s="526">
        <f t="shared" si="253"/>
        <v>0</v>
      </c>
      <c r="Q182" s="526">
        <f t="shared" si="253"/>
        <v>0</v>
      </c>
      <c r="R182" s="526">
        <f t="shared" si="253"/>
        <v>0</v>
      </c>
      <c r="S182" s="526">
        <f t="shared" si="253"/>
        <v>0</v>
      </c>
      <c r="T182" s="526">
        <f t="shared" si="253"/>
        <v>0</v>
      </c>
      <c r="U182" s="526">
        <f t="shared" si="253"/>
        <v>0</v>
      </c>
      <c r="V182" s="526">
        <f t="shared" si="253"/>
        <v>0</v>
      </c>
      <c r="W182" s="526">
        <f t="shared" si="253"/>
        <v>0</v>
      </c>
      <c r="X182" s="526">
        <f t="shared" si="253"/>
        <v>0</v>
      </c>
      <c r="Y182" s="526">
        <f t="shared" si="253"/>
        <v>0</v>
      </c>
      <c r="Z182" s="526">
        <f t="shared" si="253"/>
        <v>0</v>
      </c>
      <c r="AA182" s="526">
        <f t="shared" si="253"/>
        <v>0</v>
      </c>
      <c r="AB182" s="526">
        <f t="shared" si="253"/>
        <v>0</v>
      </c>
      <c r="AC182" s="526">
        <f t="shared" si="253"/>
        <v>0</v>
      </c>
      <c r="AD182" s="526">
        <f t="shared" si="253"/>
        <v>0</v>
      </c>
      <c r="AE182" s="526">
        <f t="shared" si="253"/>
        <v>0</v>
      </c>
      <c r="AF182" s="526">
        <f t="shared" si="253"/>
        <v>0</v>
      </c>
      <c r="AG182" s="526">
        <f t="shared" si="253"/>
        <v>0</v>
      </c>
      <c r="AH182" s="526">
        <f t="shared" si="253"/>
        <v>0</v>
      </c>
      <c r="AI182" s="526">
        <f t="shared" si="253"/>
        <v>0</v>
      </c>
      <c r="AJ182" s="526">
        <f t="shared" ref="AJ182:BO182" si="254">AJ$118*AJ67</f>
        <v>0</v>
      </c>
      <c r="AK182" s="526">
        <f t="shared" si="254"/>
        <v>0</v>
      </c>
      <c r="AL182" s="526">
        <f t="shared" si="254"/>
        <v>0</v>
      </c>
      <c r="AM182" s="526">
        <f t="shared" si="254"/>
        <v>0</v>
      </c>
      <c r="AN182" s="526">
        <f t="shared" si="254"/>
        <v>0</v>
      </c>
      <c r="AO182" s="526">
        <f t="shared" si="254"/>
        <v>0</v>
      </c>
      <c r="AP182" s="526">
        <f t="shared" si="254"/>
        <v>0</v>
      </c>
      <c r="AQ182" s="526">
        <f t="shared" si="254"/>
        <v>0</v>
      </c>
      <c r="AR182" s="526">
        <f t="shared" si="254"/>
        <v>0</v>
      </c>
      <c r="AS182" s="526">
        <f t="shared" si="254"/>
        <v>0</v>
      </c>
      <c r="AT182" s="526">
        <f t="shared" si="254"/>
        <v>0</v>
      </c>
      <c r="AU182" s="526">
        <f t="shared" si="254"/>
        <v>0</v>
      </c>
      <c r="AV182" s="526">
        <f t="shared" si="254"/>
        <v>0</v>
      </c>
      <c r="AW182" s="526">
        <f t="shared" si="254"/>
        <v>0</v>
      </c>
      <c r="AX182" s="526">
        <f t="shared" si="254"/>
        <v>0</v>
      </c>
      <c r="AY182" s="526">
        <f t="shared" si="254"/>
        <v>0</v>
      </c>
      <c r="AZ182" s="526">
        <f t="shared" si="254"/>
        <v>0</v>
      </c>
      <c r="BA182" s="526">
        <f t="shared" si="254"/>
        <v>0</v>
      </c>
      <c r="BB182" s="526">
        <f t="shared" si="254"/>
        <v>0</v>
      </c>
      <c r="BC182" s="526">
        <f t="shared" si="254"/>
        <v>0</v>
      </c>
      <c r="BD182" s="526">
        <f t="shared" si="254"/>
        <v>0</v>
      </c>
      <c r="BE182" s="526">
        <f t="shared" si="254"/>
        <v>0</v>
      </c>
      <c r="BF182" s="526">
        <f t="shared" si="254"/>
        <v>0</v>
      </c>
      <c r="BG182" s="526">
        <f t="shared" si="254"/>
        <v>0</v>
      </c>
      <c r="BH182" s="526">
        <f t="shared" si="254"/>
        <v>0</v>
      </c>
      <c r="BI182" s="526">
        <f t="shared" si="254"/>
        <v>0</v>
      </c>
      <c r="BJ182" s="526">
        <f t="shared" si="254"/>
        <v>0</v>
      </c>
      <c r="BK182" s="526">
        <f t="shared" si="254"/>
        <v>0</v>
      </c>
      <c r="BL182" s="526">
        <f t="shared" si="254"/>
        <v>0</v>
      </c>
      <c r="BM182" s="526">
        <f t="shared" si="254"/>
        <v>0</v>
      </c>
      <c r="BN182" s="526">
        <f t="shared" si="254"/>
        <v>0</v>
      </c>
      <c r="BO182" s="526">
        <f t="shared" si="254"/>
        <v>0</v>
      </c>
      <c r="BP182" s="526">
        <f t="shared" ref="BP182:CU182" si="255">BP$118*BP67</f>
        <v>0</v>
      </c>
      <c r="BQ182" s="526">
        <f t="shared" si="255"/>
        <v>0</v>
      </c>
      <c r="BR182" s="526">
        <f t="shared" si="255"/>
        <v>0</v>
      </c>
      <c r="BS182" s="526">
        <f t="shared" si="255"/>
        <v>0</v>
      </c>
      <c r="BT182" s="526">
        <f t="shared" si="255"/>
        <v>0</v>
      </c>
      <c r="BU182" s="526">
        <f t="shared" si="255"/>
        <v>0</v>
      </c>
      <c r="BV182" s="526">
        <f t="shared" si="255"/>
        <v>0</v>
      </c>
      <c r="BW182" s="526">
        <f t="shared" si="255"/>
        <v>0</v>
      </c>
      <c r="BX182" s="526">
        <f t="shared" si="255"/>
        <v>0</v>
      </c>
      <c r="BY182" s="526">
        <f t="shared" si="255"/>
        <v>0</v>
      </c>
      <c r="BZ182" s="526">
        <f t="shared" si="255"/>
        <v>0</v>
      </c>
      <c r="CA182" s="526">
        <f t="shared" si="255"/>
        <v>0</v>
      </c>
      <c r="CB182" s="526">
        <f t="shared" si="255"/>
        <v>0</v>
      </c>
      <c r="CC182" s="526">
        <f t="shared" si="255"/>
        <v>0</v>
      </c>
      <c r="CD182" s="526">
        <f t="shared" si="255"/>
        <v>0</v>
      </c>
      <c r="CE182" s="526">
        <f t="shared" si="255"/>
        <v>0</v>
      </c>
      <c r="CF182" s="526">
        <f t="shared" si="255"/>
        <v>0</v>
      </c>
      <c r="CG182" s="526">
        <f t="shared" si="255"/>
        <v>0</v>
      </c>
      <c r="CH182" s="526">
        <f t="shared" si="255"/>
        <v>0</v>
      </c>
      <c r="CI182" s="526">
        <f t="shared" si="255"/>
        <v>0</v>
      </c>
      <c r="CJ182" s="526">
        <f t="shared" si="255"/>
        <v>0</v>
      </c>
      <c r="CK182" s="526">
        <f t="shared" si="255"/>
        <v>0</v>
      </c>
      <c r="CL182" s="526">
        <f t="shared" si="255"/>
        <v>0</v>
      </c>
      <c r="CM182" s="526">
        <f t="shared" si="255"/>
        <v>0</v>
      </c>
      <c r="CN182" s="526">
        <f t="shared" si="255"/>
        <v>0</v>
      </c>
      <c r="CO182" s="526">
        <f t="shared" si="255"/>
        <v>0</v>
      </c>
      <c r="CP182" s="526">
        <f t="shared" si="255"/>
        <v>0</v>
      </c>
      <c r="CQ182" s="526">
        <f t="shared" si="255"/>
        <v>0</v>
      </c>
      <c r="CR182" s="526">
        <f t="shared" si="255"/>
        <v>0</v>
      </c>
      <c r="CS182" s="526">
        <f t="shared" si="255"/>
        <v>0</v>
      </c>
      <c r="CT182" s="526">
        <f t="shared" si="255"/>
        <v>0</v>
      </c>
      <c r="CU182" s="526">
        <f t="shared" si="255"/>
        <v>0</v>
      </c>
      <c r="CV182" s="526">
        <f t="shared" ref="CV182:DG182" si="256">CV$118*CV67</f>
        <v>0</v>
      </c>
      <c r="CW182" s="526">
        <f t="shared" si="256"/>
        <v>0</v>
      </c>
      <c r="CX182" s="526">
        <f t="shared" si="256"/>
        <v>0</v>
      </c>
      <c r="CY182" s="526">
        <f t="shared" si="256"/>
        <v>0</v>
      </c>
      <c r="CZ182" s="526">
        <f t="shared" si="256"/>
        <v>0</v>
      </c>
      <c r="DA182" s="526">
        <f t="shared" si="256"/>
        <v>0</v>
      </c>
      <c r="DB182" s="526">
        <f t="shared" si="256"/>
        <v>0</v>
      </c>
      <c r="DC182" s="526">
        <f t="shared" si="256"/>
        <v>0</v>
      </c>
      <c r="DD182" s="526">
        <f t="shared" si="256"/>
        <v>0</v>
      </c>
      <c r="DE182" s="526">
        <f t="shared" si="256"/>
        <v>0</v>
      </c>
      <c r="DF182" s="526">
        <f t="shared" si="256"/>
        <v>0</v>
      </c>
      <c r="DG182" s="526">
        <f t="shared" si="256"/>
        <v>0</v>
      </c>
      <c r="DH182" s="583">
        <f t="shared" si="4"/>
        <v>0</v>
      </c>
      <c r="DI182" s="240"/>
      <c r="DJ182" s="21"/>
    </row>
    <row r="183" spans="2:114" x14ac:dyDescent="0.15">
      <c r="B183" s="10" t="s">
        <v>206</v>
      </c>
      <c r="C183" s="4" t="s">
        <v>946</v>
      </c>
      <c r="D183" s="526">
        <f t="shared" ref="D183:AI183" si="257">D$118*D68</f>
        <v>0</v>
      </c>
      <c r="E183" s="526">
        <f t="shared" si="257"/>
        <v>0</v>
      </c>
      <c r="F183" s="526">
        <f t="shared" si="257"/>
        <v>0</v>
      </c>
      <c r="G183" s="526">
        <f t="shared" si="257"/>
        <v>0</v>
      </c>
      <c r="H183" s="526">
        <f t="shared" si="257"/>
        <v>0</v>
      </c>
      <c r="I183" s="526">
        <f t="shared" si="257"/>
        <v>0</v>
      </c>
      <c r="J183" s="526">
        <f t="shared" si="257"/>
        <v>0</v>
      </c>
      <c r="K183" s="526">
        <f t="shared" si="257"/>
        <v>0</v>
      </c>
      <c r="L183" s="526">
        <f t="shared" si="257"/>
        <v>0</v>
      </c>
      <c r="M183" s="526">
        <f t="shared" si="257"/>
        <v>0</v>
      </c>
      <c r="N183" s="526">
        <f t="shared" si="257"/>
        <v>0</v>
      </c>
      <c r="O183" s="526">
        <f t="shared" si="257"/>
        <v>0</v>
      </c>
      <c r="P183" s="526">
        <f t="shared" si="257"/>
        <v>0</v>
      </c>
      <c r="Q183" s="526">
        <f t="shared" si="257"/>
        <v>0</v>
      </c>
      <c r="R183" s="526">
        <f t="shared" si="257"/>
        <v>0</v>
      </c>
      <c r="S183" s="526">
        <f t="shared" si="257"/>
        <v>0</v>
      </c>
      <c r="T183" s="526">
        <f t="shared" si="257"/>
        <v>0</v>
      </c>
      <c r="U183" s="526">
        <f t="shared" si="257"/>
        <v>0</v>
      </c>
      <c r="V183" s="526">
        <f t="shared" si="257"/>
        <v>0</v>
      </c>
      <c r="W183" s="526">
        <f t="shared" si="257"/>
        <v>0</v>
      </c>
      <c r="X183" s="526">
        <f t="shared" si="257"/>
        <v>0</v>
      </c>
      <c r="Y183" s="526">
        <f t="shared" si="257"/>
        <v>0</v>
      </c>
      <c r="Z183" s="526">
        <f t="shared" si="257"/>
        <v>0</v>
      </c>
      <c r="AA183" s="526">
        <f t="shared" si="257"/>
        <v>0</v>
      </c>
      <c r="AB183" s="526">
        <f t="shared" si="257"/>
        <v>0</v>
      </c>
      <c r="AC183" s="526">
        <f t="shared" si="257"/>
        <v>0</v>
      </c>
      <c r="AD183" s="526">
        <f t="shared" si="257"/>
        <v>0</v>
      </c>
      <c r="AE183" s="526">
        <f t="shared" si="257"/>
        <v>0</v>
      </c>
      <c r="AF183" s="526">
        <f t="shared" si="257"/>
        <v>0</v>
      </c>
      <c r="AG183" s="526">
        <f t="shared" si="257"/>
        <v>0</v>
      </c>
      <c r="AH183" s="526">
        <f t="shared" si="257"/>
        <v>0</v>
      </c>
      <c r="AI183" s="526">
        <f t="shared" si="257"/>
        <v>0</v>
      </c>
      <c r="AJ183" s="526">
        <f t="shared" ref="AJ183:BO183" si="258">AJ$118*AJ68</f>
        <v>0</v>
      </c>
      <c r="AK183" s="526">
        <f t="shared" si="258"/>
        <v>0</v>
      </c>
      <c r="AL183" s="526">
        <f t="shared" si="258"/>
        <v>0</v>
      </c>
      <c r="AM183" s="526">
        <f t="shared" si="258"/>
        <v>0</v>
      </c>
      <c r="AN183" s="526">
        <f t="shared" si="258"/>
        <v>0</v>
      </c>
      <c r="AO183" s="526">
        <f t="shared" si="258"/>
        <v>0</v>
      </c>
      <c r="AP183" s="526">
        <f t="shared" si="258"/>
        <v>0</v>
      </c>
      <c r="AQ183" s="526">
        <f t="shared" si="258"/>
        <v>0</v>
      </c>
      <c r="AR183" s="526">
        <f t="shared" si="258"/>
        <v>0</v>
      </c>
      <c r="AS183" s="526">
        <f t="shared" si="258"/>
        <v>0</v>
      </c>
      <c r="AT183" s="526">
        <f t="shared" si="258"/>
        <v>0</v>
      </c>
      <c r="AU183" s="526">
        <f t="shared" si="258"/>
        <v>0</v>
      </c>
      <c r="AV183" s="526">
        <f t="shared" si="258"/>
        <v>0</v>
      </c>
      <c r="AW183" s="526">
        <f t="shared" si="258"/>
        <v>0</v>
      </c>
      <c r="AX183" s="526">
        <f t="shared" si="258"/>
        <v>0</v>
      </c>
      <c r="AY183" s="526">
        <f t="shared" si="258"/>
        <v>0</v>
      </c>
      <c r="AZ183" s="526">
        <f t="shared" si="258"/>
        <v>0</v>
      </c>
      <c r="BA183" s="526">
        <f t="shared" si="258"/>
        <v>0</v>
      </c>
      <c r="BB183" s="526">
        <f t="shared" si="258"/>
        <v>0</v>
      </c>
      <c r="BC183" s="526">
        <f t="shared" si="258"/>
        <v>0</v>
      </c>
      <c r="BD183" s="526">
        <f t="shared" si="258"/>
        <v>0</v>
      </c>
      <c r="BE183" s="526">
        <f t="shared" si="258"/>
        <v>0</v>
      </c>
      <c r="BF183" s="526">
        <f t="shared" si="258"/>
        <v>0</v>
      </c>
      <c r="BG183" s="526">
        <f t="shared" si="258"/>
        <v>0</v>
      </c>
      <c r="BH183" s="526">
        <f t="shared" si="258"/>
        <v>0</v>
      </c>
      <c r="BI183" s="526">
        <f t="shared" si="258"/>
        <v>0</v>
      </c>
      <c r="BJ183" s="526">
        <f t="shared" si="258"/>
        <v>0</v>
      </c>
      <c r="BK183" s="526">
        <f t="shared" si="258"/>
        <v>0</v>
      </c>
      <c r="BL183" s="526">
        <f t="shared" si="258"/>
        <v>0</v>
      </c>
      <c r="BM183" s="526">
        <f t="shared" si="258"/>
        <v>0</v>
      </c>
      <c r="BN183" s="526">
        <f t="shared" si="258"/>
        <v>0</v>
      </c>
      <c r="BO183" s="526">
        <f t="shared" si="258"/>
        <v>0</v>
      </c>
      <c r="BP183" s="526">
        <f t="shared" ref="BP183:CU183" si="259">BP$118*BP68</f>
        <v>0</v>
      </c>
      <c r="BQ183" s="526">
        <f t="shared" si="259"/>
        <v>0</v>
      </c>
      <c r="BR183" s="526">
        <f t="shared" si="259"/>
        <v>0</v>
      </c>
      <c r="BS183" s="526">
        <f t="shared" si="259"/>
        <v>0</v>
      </c>
      <c r="BT183" s="526">
        <f t="shared" si="259"/>
        <v>0</v>
      </c>
      <c r="BU183" s="526">
        <f t="shared" si="259"/>
        <v>0</v>
      </c>
      <c r="BV183" s="526">
        <f t="shared" si="259"/>
        <v>0</v>
      </c>
      <c r="BW183" s="526">
        <f t="shared" si="259"/>
        <v>0</v>
      </c>
      <c r="BX183" s="526">
        <f t="shared" si="259"/>
        <v>0</v>
      </c>
      <c r="BY183" s="526">
        <f t="shared" si="259"/>
        <v>0</v>
      </c>
      <c r="BZ183" s="526">
        <f t="shared" si="259"/>
        <v>0</v>
      </c>
      <c r="CA183" s="526">
        <f t="shared" si="259"/>
        <v>0</v>
      </c>
      <c r="CB183" s="526">
        <f t="shared" si="259"/>
        <v>0</v>
      </c>
      <c r="CC183" s="526">
        <f t="shared" si="259"/>
        <v>0</v>
      </c>
      <c r="CD183" s="526">
        <f t="shared" si="259"/>
        <v>0</v>
      </c>
      <c r="CE183" s="526">
        <f t="shared" si="259"/>
        <v>0</v>
      </c>
      <c r="CF183" s="526">
        <f t="shared" si="259"/>
        <v>0</v>
      </c>
      <c r="CG183" s="526">
        <f t="shared" si="259"/>
        <v>0</v>
      </c>
      <c r="CH183" s="526">
        <f t="shared" si="259"/>
        <v>0</v>
      </c>
      <c r="CI183" s="526">
        <f t="shared" si="259"/>
        <v>0</v>
      </c>
      <c r="CJ183" s="526">
        <f t="shared" si="259"/>
        <v>0</v>
      </c>
      <c r="CK183" s="526">
        <f t="shared" si="259"/>
        <v>0</v>
      </c>
      <c r="CL183" s="526">
        <f t="shared" si="259"/>
        <v>0</v>
      </c>
      <c r="CM183" s="526">
        <f t="shared" si="259"/>
        <v>0</v>
      </c>
      <c r="CN183" s="526">
        <f t="shared" si="259"/>
        <v>0</v>
      </c>
      <c r="CO183" s="526">
        <f t="shared" si="259"/>
        <v>0</v>
      </c>
      <c r="CP183" s="526">
        <f t="shared" si="259"/>
        <v>0</v>
      </c>
      <c r="CQ183" s="526">
        <f t="shared" si="259"/>
        <v>0</v>
      </c>
      <c r="CR183" s="526">
        <f t="shared" si="259"/>
        <v>0</v>
      </c>
      <c r="CS183" s="526">
        <f t="shared" si="259"/>
        <v>0</v>
      </c>
      <c r="CT183" s="526">
        <f t="shared" si="259"/>
        <v>0</v>
      </c>
      <c r="CU183" s="526">
        <f t="shared" si="259"/>
        <v>0</v>
      </c>
      <c r="CV183" s="526">
        <f t="shared" ref="CV183:DG183" si="260">CV$118*CV68</f>
        <v>0</v>
      </c>
      <c r="CW183" s="526">
        <f t="shared" si="260"/>
        <v>0</v>
      </c>
      <c r="CX183" s="526">
        <f t="shared" si="260"/>
        <v>0</v>
      </c>
      <c r="CY183" s="526">
        <f t="shared" si="260"/>
        <v>0</v>
      </c>
      <c r="CZ183" s="526">
        <f t="shared" si="260"/>
        <v>0</v>
      </c>
      <c r="DA183" s="526">
        <f t="shared" si="260"/>
        <v>0</v>
      </c>
      <c r="DB183" s="526">
        <f t="shared" si="260"/>
        <v>0</v>
      </c>
      <c r="DC183" s="526">
        <f t="shared" si="260"/>
        <v>0</v>
      </c>
      <c r="DD183" s="526">
        <f t="shared" si="260"/>
        <v>0</v>
      </c>
      <c r="DE183" s="526">
        <f t="shared" si="260"/>
        <v>0</v>
      </c>
      <c r="DF183" s="526">
        <f t="shared" si="260"/>
        <v>0</v>
      </c>
      <c r="DG183" s="526">
        <f t="shared" si="260"/>
        <v>0</v>
      </c>
      <c r="DH183" s="583">
        <f t="shared" ref="DH183:DH226" si="261">SUM(_xlfn.ANCHORARRAY(D183))</f>
        <v>0</v>
      </c>
      <c r="DI183" s="240"/>
      <c r="DJ183" s="21"/>
    </row>
    <row r="184" spans="2:114" x14ac:dyDescent="0.15">
      <c r="B184" s="10" t="s">
        <v>207</v>
      </c>
      <c r="C184" s="4" t="s">
        <v>816</v>
      </c>
      <c r="D184" s="526">
        <f t="shared" ref="D184:AI184" si="262">D$118*D69</f>
        <v>0</v>
      </c>
      <c r="E184" s="526">
        <f t="shared" si="262"/>
        <v>0</v>
      </c>
      <c r="F184" s="526">
        <f t="shared" si="262"/>
        <v>0</v>
      </c>
      <c r="G184" s="526">
        <f t="shared" si="262"/>
        <v>0</v>
      </c>
      <c r="H184" s="526">
        <f t="shared" si="262"/>
        <v>0</v>
      </c>
      <c r="I184" s="526">
        <f t="shared" si="262"/>
        <v>0</v>
      </c>
      <c r="J184" s="526">
        <f t="shared" si="262"/>
        <v>0</v>
      </c>
      <c r="K184" s="526">
        <f t="shared" si="262"/>
        <v>0</v>
      </c>
      <c r="L184" s="526">
        <f t="shared" si="262"/>
        <v>0</v>
      </c>
      <c r="M184" s="526">
        <f t="shared" si="262"/>
        <v>0</v>
      </c>
      <c r="N184" s="526">
        <f t="shared" si="262"/>
        <v>0</v>
      </c>
      <c r="O184" s="526">
        <f t="shared" si="262"/>
        <v>0</v>
      </c>
      <c r="P184" s="526">
        <f t="shared" si="262"/>
        <v>0</v>
      </c>
      <c r="Q184" s="526">
        <f t="shared" si="262"/>
        <v>0</v>
      </c>
      <c r="R184" s="526">
        <f t="shared" si="262"/>
        <v>0</v>
      </c>
      <c r="S184" s="526">
        <f t="shared" si="262"/>
        <v>0</v>
      </c>
      <c r="T184" s="526">
        <f t="shared" si="262"/>
        <v>0</v>
      </c>
      <c r="U184" s="526">
        <f t="shared" si="262"/>
        <v>0</v>
      </c>
      <c r="V184" s="526">
        <f t="shared" si="262"/>
        <v>0</v>
      </c>
      <c r="W184" s="526">
        <f t="shared" si="262"/>
        <v>0</v>
      </c>
      <c r="X184" s="526">
        <f t="shared" si="262"/>
        <v>0</v>
      </c>
      <c r="Y184" s="526">
        <f t="shared" si="262"/>
        <v>0</v>
      </c>
      <c r="Z184" s="526">
        <f t="shared" si="262"/>
        <v>0</v>
      </c>
      <c r="AA184" s="526">
        <f t="shared" si="262"/>
        <v>0</v>
      </c>
      <c r="AB184" s="526">
        <f t="shared" si="262"/>
        <v>0</v>
      </c>
      <c r="AC184" s="526">
        <f t="shared" si="262"/>
        <v>0</v>
      </c>
      <c r="AD184" s="526">
        <f t="shared" si="262"/>
        <v>0</v>
      </c>
      <c r="AE184" s="526">
        <f t="shared" si="262"/>
        <v>0</v>
      </c>
      <c r="AF184" s="526">
        <f t="shared" si="262"/>
        <v>0</v>
      </c>
      <c r="AG184" s="526">
        <f t="shared" si="262"/>
        <v>0</v>
      </c>
      <c r="AH184" s="526">
        <f t="shared" si="262"/>
        <v>0</v>
      </c>
      <c r="AI184" s="526">
        <f t="shared" si="262"/>
        <v>0</v>
      </c>
      <c r="AJ184" s="526">
        <f t="shared" ref="AJ184:BO184" si="263">AJ$118*AJ69</f>
        <v>0</v>
      </c>
      <c r="AK184" s="526">
        <f t="shared" si="263"/>
        <v>0</v>
      </c>
      <c r="AL184" s="526">
        <f t="shared" si="263"/>
        <v>0</v>
      </c>
      <c r="AM184" s="526">
        <f t="shared" si="263"/>
        <v>0</v>
      </c>
      <c r="AN184" s="526">
        <f t="shared" si="263"/>
        <v>0</v>
      </c>
      <c r="AO184" s="526">
        <f t="shared" si="263"/>
        <v>0</v>
      </c>
      <c r="AP184" s="526">
        <f t="shared" si="263"/>
        <v>0</v>
      </c>
      <c r="AQ184" s="526">
        <f t="shared" si="263"/>
        <v>0</v>
      </c>
      <c r="AR184" s="526">
        <f t="shared" si="263"/>
        <v>0</v>
      </c>
      <c r="AS184" s="526">
        <f t="shared" si="263"/>
        <v>0</v>
      </c>
      <c r="AT184" s="526">
        <f t="shared" si="263"/>
        <v>0</v>
      </c>
      <c r="AU184" s="526">
        <f t="shared" si="263"/>
        <v>0</v>
      </c>
      <c r="AV184" s="526">
        <f t="shared" si="263"/>
        <v>0</v>
      </c>
      <c r="AW184" s="526">
        <f t="shared" si="263"/>
        <v>0</v>
      </c>
      <c r="AX184" s="526">
        <f t="shared" si="263"/>
        <v>0</v>
      </c>
      <c r="AY184" s="526">
        <f t="shared" si="263"/>
        <v>0</v>
      </c>
      <c r="AZ184" s="526">
        <f t="shared" si="263"/>
        <v>0</v>
      </c>
      <c r="BA184" s="526">
        <f t="shared" si="263"/>
        <v>0</v>
      </c>
      <c r="BB184" s="526">
        <f t="shared" si="263"/>
        <v>0</v>
      </c>
      <c r="BC184" s="526">
        <f t="shared" si="263"/>
        <v>0</v>
      </c>
      <c r="BD184" s="526">
        <f t="shared" si="263"/>
        <v>0</v>
      </c>
      <c r="BE184" s="526">
        <f t="shared" si="263"/>
        <v>0</v>
      </c>
      <c r="BF184" s="526">
        <f t="shared" si="263"/>
        <v>0</v>
      </c>
      <c r="BG184" s="526">
        <f t="shared" si="263"/>
        <v>0</v>
      </c>
      <c r="BH184" s="526">
        <f t="shared" si="263"/>
        <v>0</v>
      </c>
      <c r="BI184" s="526">
        <f t="shared" si="263"/>
        <v>0</v>
      </c>
      <c r="BJ184" s="526">
        <f t="shared" si="263"/>
        <v>0</v>
      </c>
      <c r="BK184" s="526">
        <f t="shared" si="263"/>
        <v>0</v>
      </c>
      <c r="BL184" s="526">
        <f t="shared" si="263"/>
        <v>0</v>
      </c>
      <c r="BM184" s="526">
        <f t="shared" si="263"/>
        <v>0</v>
      </c>
      <c r="BN184" s="526">
        <f t="shared" si="263"/>
        <v>0</v>
      </c>
      <c r="BO184" s="526">
        <f t="shared" si="263"/>
        <v>0</v>
      </c>
      <c r="BP184" s="526">
        <f t="shared" ref="BP184:CU184" si="264">BP$118*BP69</f>
        <v>0</v>
      </c>
      <c r="BQ184" s="526">
        <f t="shared" si="264"/>
        <v>0</v>
      </c>
      <c r="BR184" s="526">
        <f t="shared" si="264"/>
        <v>0</v>
      </c>
      <c r="BS184" s="526">
        <f t="shared" si="264"/>
        <v>0</v>
      </c>
      <c r="BT184" s="526">
        <f t="shared" si="264"/>
        <v>0</v>
      </c>
      <c r="BU184" s="526">
        <f t="shared" si="264"/>
        <v>0</v>
      </c>
      <c r="BV184" s="526">
        <f t="shared" si="264"/>
        <v>0</v>
      </c>
      <c r="BW184" s="526">
        <f t="shared" si="264"/>
        <v>0</v>
      </c>
      <c r="BX184" s="526">
        <f t="shared" si="264"/>
        <v>0</v>
      </c>
      <c r="BY184" s="526">
        <f t="shared" si="264"/>
        <v>0</v>
      </c>
      <c r="BZ184" s="526">
        <f t="shared" si="264"/>
        <v>0</v>
      </c>
      <c r="CA184" s="526">
        <f t="shared" si="264"/>
        <v>0</v>
      </c>
      <c r="CB184" s="526">
        <f t="shared" si="264"/>
        <v>0</v>
      </c>
      <c r="CC184" s="526">
        <f t="shared" si="264"/>
        <v>0</v>
      </c>
      <c r="CD184" s="526">
        <f t="shared" si="264"/>
        <v>0</v>
      </c>
      <c r="CE184" s="526">
        <f t="shared" si="264"/>
        <v>0</v>
      </c>
      <c r="CF184" s="526">
        <f t="shared" si="264"/>
        <v>0</v>
      </c>
      <c r="CG184" s="526">
        <f t="shared" si="264"/>
        <v>0</v>
      </c>
      <c r="CH184" s="526">
        <f t="shared" si="264"/>
        <v>0</v>
      </c>
      <c r="CI184" s="526">
        <f t="shared" si="264"/>
        <v>0</v>
      </c>
      <c r="CJ184" s="526">
        <f t="shared" si="264"/>
        <v>0</v>
      </c>
      <c r="CK184" s="526">
        <f t="shared" si="264"/>
        <v>0</v>
      </c>
      <c r="CL184" s="526">
        <f t="shared" si="264"/>
        <v>0</v>
      </c>
      <c r="CM184" s="526">
        <f t="shared" si="264"/>
        <v>0</v>
      </c>
      <c r="CN184" s="526">
        <f t="shared" si="264"/>
        <v>0</v>
      </c>
      <c r="CO184" s="526">
        <f t="shared" si="264"/>
        <v>0</v>
      </c>
      <c r="CP184" s="526">
        <f t="shared" si="264"/>
        <v>0</v>
      </c>
      <c r="CQ184" s="526">
        <f t="shared" si="264"/>
        <v>0</v>
      </c>
      <c r="CR184" s="526">
        <f t="shared" si="264"/>
        <v>0</v>
      </c>
      <c r="CS184" s="526">
        <f t="shared" si="264"/>
        <v>0</v>
      </c>
      <c r="CT184" s="526">
        <f t="shared" si="264"/>
        <v>0</v>
      </c>
      <c r="CU184" s="526">
        <f t="shared" si="264"/>
        <v>0</v>
      </c>
      <c r="CV184" s="526">
        <f t="shared" ref="CV184:DG184" si="265">CV$118*CV69</f>
        <v>0</v>
      </c>
      <c r="CW184" s="526">
        <f t="shared" si="265"/>
        <v>0</v>
      </c>
      <c r="CX184" s="526">
        <f t="shared" si="265"/>
        <v>0</v>
      </c>
      <c r="CY184" s="526">
        <f t="shared" si="265"/>
        <v>0</v>
      </c>
      <c r="CZ184" s="526">
        <f t="shared" si="265"/>
        <v>0</v>
      </c>
      <c r="DA184" s="526">
        <f t="shared" si="265"/>
        <v>0</v>
      </c>
      <c r="DB184" s="526">
        <f t="shared" si="265"/>
        <v>0</v>
      </c>
      <c r="DC184" s="526">
        <f t="shared" si="265"/>
        <v>0</v>
      </c>
      <c r="DD184" s="526">
        <f t="shared" si="265"/>
        <v>0</v>
      </c>
      <c r="DE184" s="526">
        <f t="shared" si="265"/>
        <v>0</v>
      </c>
      <c r="DF184" s="526">
        <f t="shared" si="265"/>
        <v>0</v>
      </c>
      <c r="DG184" s="526">
        <f t="shared" si="265"/>
        <v>0</v>
      </c>
      <c r="DH184" s="583">
        <f t="shared" si="261"/>
        <v>0</v>
      </c>
      <c r="DI184" s="240"/>
      <c r="DJ184" s="21"/>
    </row>
    <row r="185" spans="2:114" x14ac:dyDescent="0.15">
      <c r="B185" s="10" t="s">
        <v>208</v>
      </c>
      <c r="C185" s="4" t="s">
        <v>947</v>
      </c>
      <c r="D185" s="526">
        <f t="shared" ref="D185:AI185" si="266">D$118*D70</f>
        <v>0</v>
      </c>
      <c r="E185" s="526">
        <f t="shared" si="266"/>
        <v>0</v>
      </c>
      <c r="F185" s="526">
        <f t="shared" si="266"/>
        <v>0</v>
      </c>
      <c r="G185" s="526">
        <f t="shared" si="266"/>
        <v>0</v>
      </c>
      <c r="H185" s="526">
        <f t="shared" si="266"/>
        <v>0</v>
      </c>
      <c r="I185" s="526">
        <f t="shared" si="266"/>
        <v>0</v>
      </c>
      <c r="J185" s="526">
        <f t="shared" si="266"/>
        <v>0</v>
      </c>
      <c r="K185" s="526">
        <f t="shared" si="266"/>
        <v>0</v>
      </c>
      <c r="L185" s="526">
        <f t="shared" si="266"/>
        <v>0</v>
      </c>
      <c r="M185" s="526">
        <f t="shared" si="266"/>
        <v>0</v>
      </c>
      <c r="N185" s="526">
        <f t="shared" si="266"/>
        <v>0</v>
      </c>
      <c r="O185" s="526">
        <f t="shared" si="266"/>
        <v>0</v>
      </c>
      <c r="P185" s="526">
        <f t="shared" si="266"/>
        <v>0</v>
      </c>
      <c r="Q185" s="526">
        <f t="shared" si="266"/>
        <v>0</v>
      </c>
      <c r="R185" s="526">
        <f t="shared" si="266"/>
        <v>0</v>
      </c>
      <c r="S185" s="526">
        <f t="shared" si="266"/>
        <v>0</v>
      </c>
      <c r="T185" s="526">
        <f t="shared" si="266"/>
        <v>0</v>
      </c>
      <c r="U185" s="526">
        <f t="shared" si="266"/>
        <v>0</v>
      </c>
      <c r="V185" s="526">
        <f t="shared" si="266"/>
        <v>0</v>
      </c>
      <c r="W185" s="526">
        <f t="shared" si="266"/>
        <v>0</v>
      </c>
      <c r="X185" s="526">
        <f t="shared" si="266"/>
        <v>0</v>
      </c>
      <c r="Y185" s="526">
        <f t="shared" si="266"/>
        <v>0</v>
      </c>
      <c r="Z185" s="526">
        <f t="shared" si="266"/>
        <v>0</v>
      </c>
      <c r="AA185" s="526">
        <f t="shared" si="266"/>
        <v>0</v>
      </c>
      <c r="AB185" s="526">
        <f t="shared" si="266"/>
        <v>0</v>
      </c>
      <c r="AC185" s="526">
        <f t="shared" si="266"/>
        <v>0</v>
      </c>
      <c r="AD185" s="526">
        <f t="shared" si="266"/>
        <v>0</v>
      </c>
      <c r="AE185" s="526">
        <f t="shared" si="266"/>
        <v>0</v>
      </c>
      <c r="AF185" s="526">
        <f t="shared" si="266"/>
        <v>0</v>
      </c>
      <c r="AG185" s="526">
        <f t="shared" si="266"/>
        <v>0</v>
      </c>
      <c r="AH185" s="526">
        <f t="shared" si="266"/>
        <v>0</v>
      </c>
      <c r="AI185" s="526">
        <f t="shared" si="266"/>
        <v>0</v>
      </c>
      <c r="AJ185" s="526">
        <f t="shared" ref="AJ185:BO185" si="267">AJ$118*AJ70</f>
        <v>0</v>
      </c>
      <c r="AK185" s="526">
        <f t="shared" si="267"/>
        <v>0</v>
      </c>
      <c r="AL185" s="526">
        <f t="shared" si="267"/>
        <v>0</v>
      </c>
      <c r="AM185" s="526">
        <f t="shared" si="267"/>
        <v>0</v>
      </c>
      <c r="AN185" s="526">
        <f t="shared" si="267"/>
        <v>0</v>
      </c>
      <c r="AO185" s="526">
        <f t="shared" si="267"/>
        <v>0</v>
      </c>
      <c r="AP185" s="526">
        <f t="shared" si="267"/>
        <v>0</v>
      </c>
      <c r="AQ185" s="526">
        <f t="shared" si="267"/>
        <v>0</v>
      </c>
      <c r="AR185" s="526">
        <f t="shared" si="267"/>
        <v>0</v>
      </c>
      <c r="AS185" s="526">
        <f t="shared" si="267"/>
        <v>0</v>
      </c>
      <c r="AT185" s="526">
        <f t="shared" si="267"/>
        <v>0</v>
      </c>
      <c r="AU185" s="526">
        <f t="shared" si="267"/>
        <v>0</v>
      </c>
      <c r="AV185" s="526">
        <f t="shared" si="267"/>
        <v>0</v>
      </c>
      <c r="AW185" s="526">
        <f t="shared" si="267"/>
        <v>0</v>
      </c>
      <c r="AX185" s="526">
        <f t="shared" si="267"/>
        <v>0</v>
      </c>
      <c r="AY185" s="526">
        <f t="shared" si="267"/>
        <v>0</v>
      </c>
      <c r="AZ185" s="526">
        <f t="shared" si="267"/>
        <v>0</v>
      </c>
      <c r="BA185" s="526">
        <f t="shared" si="267"/>
        <v>0</v>
      </c>
      <c r="BB185" s="526">
        <f t="shared" si="267"/>
        <v>0</v>
      </c>
      <c r="BC185" s="526">
        <f t="shared" si="267"/>
        <v>0</v>
      </c>
      <c r="BD185" s="526">
        <f t="shared" si="267"/>
        <v>0</v>
      </c>
      <c r="BE185" s="526">
        <f t="shared" si="267"/>
        <v>0</v>
      </c>
      <c r="BF185" s="526">
        <f t="shared" si="267"/>
        <v>0</v>
      </c>
      <c r="BG185" s="526">
        <f t="shared" si="267"/>
        <v>0</v>
      </c>
      <c r="BH185" s="526">
        <f t="shared" si="267"/>
        <v>0</v>
      </c>
      <c r="BI185" s="526">
        <f t="shared" si="267"/>
        <v>0</v>
      </c>
      <c r="BJ185" s="526">
        <f t="shared" si="267"/>
        <v>0</v>
      </c>
      <c r="BK185" s="526">
        <f t="shared" si="267"/>
        <v>0</v>
      </c>
      <c r="BL185" s="526">
        <f t="shared" si="267"/>
        <v>0</v>
      </c>
      <c r="BM185" s="526">
        <f t="shared" si="267"/>
        <v>0</v>
      </c>
      <c r="BN185" s="526">
        <f t="shared" si="267"/>
        <v>0</v>
      </c>
      <c r="BO185" s="526">
        <f t="shared" si="267"/>
        <v>0</v>
      </c>
      <c r="BP185" s="526">
        <f t="shared" ref="BP185:CU185" si="268">BP$118*BP70</f>
        <v>0</v>
      </c>
      <c r="BQ185" s="526">
        <f t="shared" si="268"/>
        <v>0</v>
      </c>
      <c r="BR185" s="526">
        <f t="shared" si="268"/>
        <v>0</v>
      </c>
      <c r="BS185" s="526">
        <f t="shared" si="268"/>
        <v>0</v>
      </c>
      <c r="BT185" s="526">
        <f t="shared" si="268"/>
        <v>0</v>
      </c>
      <c r="BU185" s="526">
        <f t="shared" si="268"/>
        <v>0</v>
      </c>
      <c r="BV185" s="526">
        <f t="shared" si="268"/>
        <v>0</v>
      </c>
      <c r="BW185" s="526">
        <f t="shared" si="268"/>
        <v>0</v>
      </c>
      <c r="BX185" s="526">
        <f t="shared" si="268"/>
        <v>0</v>
      </c>
      <c r="BY185" s="526">
        <f t="shared" si="268"/>
        <v>0</v>
      </c>
      <c r="BZ185" s="526">
        <f t="shared" si="268"/>
        <v>0</v>
      </c>
      <c r="CA185" s="526">
        <f t="shared" si="268"/>
        <v>0</v>
      </c>
      <c r="CB185" s="526">
        <f t="shared" si="268"/>
        <v>0</v>
      </c>
      <c r="CC185" s="526">
        <f t="shared" si="268"/>
        <v>0</v>
      </c>
      <c r="CD185" s="526">
        <f t="shared" si="268"/>
        <v>0</v>
      </c>
      <c r="CE185" s="526">
        <f t="shared" si="268"/>
        <v>0</v>
      </c>
      <c r="CF185" s="526">
        <f t="shared" si="268"/>
        <v>0</v>
      </c>
      <c r="CG185" s="526">
        <f t="shared" si="268"/>
        <v>0</v>
      </c>
      <c r="CH185" s="526">
        <f t="shared" si="268"/>
        <v>0</v>
      </c>
      <c r="CI185" s="526">
        <f t="shared" si="268"/>
        <v>0</v>
      </c>
      <c r="CJ185" s="526">
        <f t="shared" si="268"/>
        <v>0</v>
      </c>
      <c r="CK185" s="526">
        <f t="shared" si="268"/>
        <v>0</v>
      </c>
      <c r="CL185" s="526">
        <f t="shared" si="268"/>
        <v>0</v>
      </c>
      <c r="CM185" s="526">
        <f t="shared" si="268"/>
        <v>0</v>
      </c>
      <c r="CN185" s="526">
        <f t="shared" si="268"/>
        <v>0</v>
      </c>
      <c r="CO185" s="526">
        <f t="shared" si="268"/>
        <v>0</v>
      </c>
      <c r="CP185" s="526">
        <f t="shared" si="268"/>
        <v>0</v>
      </c>
      <c r="CQ185" s="526">
        <f t="shared" si="268"/>
        <v>0</v>
      </c>
      <c r="CR185" s="526">
        <f t="shared" si="268"/>
        <v>0</v>
      </c>
      <c r="CS185" s="526">
        <f t="shared" si="268"/>
        <v>0</v>
      </c>
      <c r="CT185" s="526">
        <f t="shared" si="268"/>
        <v>0</v>
      </c>
      <c r="CU185" s="526">
        <f t="shared" si="268"/>
        <v>0</v>
      </c>
      <c r="CV185" s="526">
        <f t="shared" ref="CV185:DG185" si="269">CV$118*CV70</f>
        <v>0</v>
      </c>
      <c r="CW185" s="526">
        <f t="shared" si="269"/>
        <v>0</v>
      </c>
      <c r="CX185" s="526">
        <f t="shared" si="269"/>
        <v>0</v>
      </c>
      <c r="CY185" s="526">
        <f t="shared" si="269"/>
        <v>0</v>
      </c>
      <c r="CZ185" s="526">
        <f t="shared" si="269"/>
        <v>0</v>
      </c>
      <c r="DA185" s="526">
        <f t="shared" si="269"/>
        <v>0</v>
      </c>
      <c r="DB185" s="526">
        <f t="shared" si="269"/>
        <v>0</v>
      </c>
      <c r="DC185" s="526">
        <f t="shared" si="269"/>
        <v>0</v>
      </c>
      <c r="DD185" s="526">
        <f t="shared" si="269"/>
        <v>0</v>
      </c>
      <c r="DE185" s="526">
        <f t="shared" si="269"/>
        <v>0</v>
      </c>
      <c r="DF185" s="526">
        <f t="shared" si="269"/>
        <v>0</v>
      </c>
      <c r="DG185" s="526">
        <f t="shared" si="269"/>
        <v>0</v>
      </c>
      <c r="DH185" s="583">
        <f t="shared" si="261"/>
        <v>0</v>
      </c>
      <c r="DI185" s="240"/>
      <c r="DJ185" s="21"/>
    </row>
    <row r="186" spans="2:114" x14ac:dyDescent="0.15">
      <c r="B186" s="10" t="s">
        <v>209</v>
      </c>
      <c r="C186" s="4" t="s">
        <v>948</v>
      </c>
      <c r="D186" s="526">
        <f t="shared" ref="D186:AI186" si="270">D$118*D71</f>
        <v>0</v>
      </c>
      <c r="E186" s="526">
        <f t="shared" si="270"/>
        <v>0</v>
      </c>
      <c r="F186" s="526">
        <f t="shared" si="270"/>
        <v>0</v>
      </c>
      <c r="G186" s="526">
        <f t="shared" si="270"/>
        <v>0</v>
      </c>
      <c r="H186" s="526">
        <f t="shared" si="270"/>
        <v>0</v>
      </c>
      <c r="I186" s="526">
        <f t="shared" si="270"/>
        <v>0</v>
      </c>
      <c r="J186" s="526">
        <f t="shared" si="270"/>
        <v>0</v>
      </c>
      <c r="K186" s="526">
        <f t="shared" si="270"/>
        <v>0</v>
      </c>
      <c r="L186" s="526">
        <f t="shared" si="270"/>
        <v>0</v>
      </c>
      <c r="M186" s="526">
        <f t="shared" si="270"/>
        <v>0</v>
      </c>
      <c r="N186" s="526">
        <f t="shared" si="270"/>
        <v>0</v>
      </c>
      <c r="O186" s="526">
        <f t="shared" si="270"/>
        <v>0</v>
      </c>
      <c r="P186" s="526">
        <f t="shared" si="270"/>
        <v>0</v>
      </c>
      <c r="Q186" s="526">
        <f t="shared" si="270"/>
        <v>0</v>
      </c>
      <c r="R186" s="526">
        <f t="shared" si="270"/>
        <v>0</v>
      </c>
      <c r="S186" s="526">
        <f t="shared" si="270"/>
        <v>0</v>
      </c>
      <c r="T186" s="526">
        <f t="shared" si="270"/>
        <v>0</v>
      </c>
      <c r="U186" s="526">
        <f t="shared" si="270"/>
        <v>0</v>
      </c>
      <c r="V186" s="526">
        <f t="shared" si="270"/>
        <v>0</v>
      </c>
      <c r="W186" s="526">
        <f t="shared" si="270"/>
        <v>0</v>
      </c>
      <c r="X186" s="526">
        <f t="shared" si="270"/>
        <v>0</v>
      </c>
      <c r="Y186" s="526">
        <f t="shared" si="270"/>
        <v>0</v>
      </c>
      <c r="Z186" s="526">
        <f t="shared" si="270"/>
        <v>0</v>
      </c>
      <c r="AA186" s="526">
        <f t="shared" si="270"/>
        <v>0</v>
      </c>
      <c r="AB186" s="526">
        <f t="shared" si="270"/>
        <v>0</v>
      </c>
      <c r="AC186" s="526">
        <f t="shared" si="270"/>
        <v>0</v>
      </c>
      <c r="AD186" s="526">
        <f t="shared" si="270"/>
        <v>0</v>
      </c>
      <c r="AE186" s="526">
        <f t="shared" si="270"/>
        <v>0</v>
      </c>
      <c r="AF186" s="526">
        <f t="shared" si="270"/>
        <v>0</v>
      </c>
      <c r="AG186" s="526">
        <f t="shared" si="270"/>
        <v>0</v>
      </c>
      <c r="AH186" s="526">
        <f t="shared" si="270"/>
        <v>0</v>
      </c>
      <c r="AI186" s="526">
        <f t="shared" si="270"/>
        <v>0</v>
      </c>
      <c r="AJ186" s="526">
        <f t="shared" ref="AJ186:BO186" si="271">AJ$118*AJ71</f>
        <v>0</v>
      </c>
      <c r="AK186" s="526">
        <f t="shared" si="271"/>
        <v>0</v>
      </c>
      <c r="AL186" s="526">
        <f t="shared" si="271"/>
        <v>0</v>
      </c>
      <c r="AM186" s="526">
        <f t="shared" si="271"/>
        <v>0</v>
      </c>
      <c r="AN186" s="526">
        <f t="shared" si="271"/>
        <v>0</v>
      </c>
      <c r="AO186" s="526">
        <f t="shared" si="271"/>
        <v>0</v>
      </c>
      <c r="AP186" s="526">
        <f t="shared" si="271"/>
        <v>0</v>
      </c>
      <c r="AQ186" s="526">
        <f t="shared" si="271"/>
        <v>0</v>
      </c>
      <c r="AR186" s="526">
        <f t="shared" si="271"/>
        <v>0</v>
      </c>
      <c r="AS186" s="526">
        <f t="shared" si="271"/>
        <v>0</v>
      </c>
      <c r="AT186" s="526">
        <f t="shared" si="271"/>
        <v>0</v>
      </c>
      <c r="AU186" s="526">
        <f t="shared" si="271"/>
        <v>0</v>
      </c>
      <c r="AV186" s="526">
        <f t="shared" si="271"/>
        <v>0</v>
      </c>
      <c r="AW186" s="526">
        <f t="shared" si="271"/>
        <v>0</v>
      </c>
      <c r="AX186" s="526">
        <f t="shared" si="271"/>
        <v>0</v>
      </c>
      <c r="AY186" s="526">
        <f t="shared" si="271"/>
        <v>0</v>
      </c>
      <c r="AZ186" s="526">
        <f t="shared" si="271"/>
        <v>0</v>
      </c>
      <c r="BA186" s="526">
        <f t="shared" si="271"/>
        <v>0</v>
      </c>
      <c r="BB186" s="526">
        <f t="shared" si="271"/>
        <v>0</v>
      </c>
      <c r="BC186" s="526">
        <f t="shared" si="271"/>
        <v>0</v>
      </c>
      <c r="BD186" s="526">
        <f t="shared" si="271"/>
        <v>0</v>
      </c>
      <c r="BE186" s="526">
        <f t="shared" si="271"/>
        <v>0</v>
      </c>
      <c r="BF186" s="526">
        <f t="shared" si="271"/>
        <v>0</v>
      </c>
      <c r="BG186" s="526">
        <f t="shared" si="271"/>
        <v>0</v>
      </c>
      <c r="BH186" s="526">
        <f t="shared" si="271"/>
        <v>0</v>
      </c>
      <c r="BI186" s="526">
        <f t="shared" si="271"/>
        <v>0</v>
      </c>
      <c r="BJ186" s="526">
        <f t="shared" si="271"/>
        <v>0</v>
      </c>
      <c r="BK186" s="526">
        <f t="shared" si="271"/>
        <v>0</v>
      </c>
      <c r="BL186" s="526">
        <f t="shared" si="271"/>
        <v>0</v>
      </c>
      <c r="BM186" s="526">
        <f t="shared" si="271"/>
        <v>0</v>
      </c>
      <c r="BN186" s="526">
        <f t="shared" si="271"/>
        <v>0</v>
      </c>
      <c r="BO186" s="526">
        <f t="shared" si="271"/>
        <v>0</v>
      </c>
      <c r="BP186" s="526">
        <f t="shared" ref="BP186:CU186" si="272">BP$118*BP71</f>
        <v>0</v>
      </c>
      <c r="BQ186" s="526">
        <f t="shared" si="272"/>
        <v>0</v>
      </c>
      <c r="BR186" s="526">
        <f t="shared" si="272"/>
        <v>0</v>
      </c>
      <c r="BS186" s="526">
        <f t="shared" si="272"/>
        <v>0</v>
      </c>
      <c r="BT186" s="526">
        <f t="shared" si="272"/>
        <v>0</v>
      </c>
      <c r="BU186" s="526">
        <f t="shared" si="272"/>
        <v>0</v>
      </c>
      <c r="BV186" s="526">
        <f t="shared" si="272"/>
        <v>0</v>
      </c>
      <c r="BW186" s="526">
        <f t="shared" si="272"/>
        <v>0</v>
      </c>
      <c r="BX186" s="526">
        <f t="shared" si="272"/>
        <v>0</v>
      </c>
      <c r="BY186" s="526">
        <f t="shared" si="272"/>
        <v>0</v>
      </c>
      <c r="BZ186" s="526">
        <f t="shared" si="272"/>
        <v>0</v>
      </c>
      <c r="CA186" s="526">
        <f t="shared" si="272"/>
        <v>0</v>
      </c>
      <c r="CB186" s="526">
        <f t="shared" si="272"/>
        <v>0</v>
      </c>
      <c r="CC186" s="526">
        <f t="shared" si="272"/>
        <v>0</v>
      </c>
      <c r="CD186" s="526">
        <f t="shared" si="272"/>
        <v>0</v>
      </c>
      <c r="CE186" s="526">
        <f t="shared" si="272"/>
        <v>0</v>
      </c>
      <c r="CF186" s="526">
        <f t="shared" si="272"/>
        <v>0</v>
      </c>
      <c r="CG186" s="526">
        <f t="shared" si="272"/>
        <v>0</v>
      </c>
      <c r="CH186" s="526">
        <f t="shared" si="272"/>
        <v>0</v>
      </c>
      <c r="CI186" s="526">
        <f t="shared" si="272"/>
        <v>0</v>
      </c>
      <c r="CJ186" s="526">
        <f t="shared" si="272"/>
        <v>0</v>
      </c>
      <c r="CK186" s="526">
        <f t="shared" si="272"/>
        <v>0</v>
      </c>
      <c r="CL186" s="526">
        <f t="shared" si="272"/>
        <v>0</v>
      </c>
      <c r="CM186" s="526">
        <f t="shared" si="272"/>
        <v>0</v>
      </c>
      <c r="CN186" s="526">
        <f t="shared" si="272"/>
        <v>0</v>
      </c>
      <c r="CO186" s="526">
        <f t="shared" si="272"/>
        <v>0</v>
      </c>
      <c r="CP186" s="526">
        <f t="shared" si="272"/>
        <v>0</v>
      </c>
      <c r="CQ186" s="526">
        <f t="shared" si="272"/>
        <v>0</v>
      </c>
      <c r="CR186" s="526">
        <f t="shared" si="272"/>
        <v>0</v>
      </c>
      <c r="CS186" s="526">
        <f t="shared" si="272"/>
        <v>0</v>
      </c>
      <c r="CT186" s="526">
        <f t="shared" si="272"/>
        <v>0</v>
      </c>
      <c r="CU186" s="526">
        <f t="shared" si="272"/>
        <v>0</v>
      </c>
      <c r="CV186" s="526">
        <f t="shared" ref="CV186:DG186" si="273">CV$118*CV71</f>
        <v>0</v>
      </c>
      <c r="CW186" s="526">
        <f t="shared" si="273"/>
        <v>0</v>
      </c>
      <c r="CX186" s="526">
        <f t="shared" si="273"/>
        <v>0</v>
      </c>
      <c r="CY186" s="526">
        <f t="shared" si="273"/>
        <v>0</v>
      </c>
      <c r="CZ186" s="526">
        <f t="shared" si="273"/>
        <v>0</v>
      </c>
      <c r="DA186" s="526">
        <f t="shared" si="273"/>
        <v>0</v>
      </c>
      <c r="DB186" s="526">
        <f t="shared" si="273"/>
        <v>0</v>
      </c>
      <c r="DC186" s="526">
        <f t="shared" si="273"/>
        <v>0</v>
      </c>
      <c r="DD186" s="526">
        <f t="shared" si="273"/>
        <v>0</v>
      </c>
      <c r="DE186" s="526">
        <f t="shared" si="273"/>
        <v>0</v>
      </c>
      <c r="DF186" s="526">
        <f t="shared" si="273"/>
        <v>0</v>
      </c>
      <c r="DG186" s="526">
        <f t="shared" si="273"/>
        <v>0</v>
      </c>
      <c r="DH186" s="583">
        <f t="shared" si="261"/>
        <v>0</v>
      </c>
      <c r="DI186" s="240"/>
      <c r="DJ186" s="21"/>
    </row>
    <row r="187" spans="2:114" x14ac:dyDescent="0.15">
      <c r="B187" s="10" t="s">
        <v>210</v>
      </c>
      <c r="C187" s="4" t="s">
        <v>949</v>
      </c>
      <c r="D187" s="526">
        <f t="shared" ref="D187:AI187" si="274">D$118*D72</f>
        <v>0</v>
      </c>
      <c r="E187" s="526">
        <f t="shared" si="274"/>
        <v>0</v>
      </c>
      <c r="F187" s="526">
        <f t="shared" si="274"/>
        <v>0</v>
      </c>
      <c r="G187" s="526">
        <f t="shared" si="274"/>
        <v>0</v>
      </c>
      <c r="H187" s="526">
        <f t="shared" si="274"/>
        <v>0</v>
      </c>
      <c r="I187" s="526">
        <f t="shared" si="274"/>
        <v>0</v>
      </c>
      <c r="J187" s="526">
        <f t="shared" si="274"/>
        <v>0</v>
      </c>
      <c r="K187" s="526">
        <f t="shared" si="274"/>
        <v>0</v>
      </c>
      <c r="L187" s="526">
        <f t="shared" si="274"/>
        <v>0</v>
      </c>
      <c r="M187" s="526">
        <f t="shared" si="274"/>
        <v>0</v>
      </c>
      <c r="N187" s="526">
        <f t="shared" si="274"/>
        <v>0</v>
      </c>
      <c r="O187" s="526">
        <f t="shared" si="274"/>
        <v>0</v>
      </c>
      <c r="P187" s="526">
        <f t="shared" si="274"/>
        <v>0</v>
      </c>
      <c r="Q187" s="526">
        <f t="shared" si="274"/>
        <v>0</v>
      </c>
      <c r="R187" s="526">
        <f t="shared" si="274"/>
        <v>0</v>
      </c>
      <c r="S187" s="526">
        <f t="shared" si="274"/>
        <v>0</v>
      </c>
      <c r="T187" s="526">
        <f t="shared" si="274"/>
        <v>0</v>
      </c>
      <c r="U187" s="526">
        <f t="shared" si="274"/>
        <v>0</v>
      </c>
      <c r="V187" s="526">
        <f t="shared" si="274"/>
        <v>0</v>
      </c>
      <c r="W187" s="526">
        <f t="shared" si="274"/>
        <v>0</v>
      </c>
      <c r="X187" s="526">
        <f t="shared" si="274"/>
        <v>0</v>
      </c>
      <c r="Y187" s="526">
        <f t="shared" si="274"/>
        <v>0</v>
      </c>
      <c r="Z187" s="526">
        <f t="shared" si="274"/>
        <v>0</v>
      </c>
      <c r="AA187" s="526">
        <f t="shared" si="274"/>
        <v>0</v>
      </c>
      <c r="AB187" s="526">
        <f t="shared" si="274"/>
        <v>0</v>
      </c>
      <c r="AC187" s="526">
        <f t="shared" si="274"/>
        <v>0</v>
      </c>
      <c r="AD187" s="526">
        <f t="shared" si="274"/>
        <v>0</v>
      </c>
      <c r="AE187" s="526">
        <f t="shared" si="274"/>
        <v>0</v>
      </c>
      <c r="AF187" s="526">
        <f t="shared" si="274"/>
        <v>0</v>
      </c>
      <c r="AG187" s="526">
        <f t="shared" si="274"/>
        <v>0</v>
      </c>
      <c r="AH187" s="526">
        <f t="shared" si="274"/>
        <v>0</v>
      </c>
      <c r="AI187" s="526">
        <f t="shared" si="274"/>
        <v>0</v>
      </c>
      <c r="AJ187" s="526">
        <f t="shared" ref="AJ187:BO187" si="275">AJ$118*AJ72</f>
        <v>0</v>
      </c>
      <c r="AK187" s="526">
        <f t="shared" si="275"/>
        <v>0</v>
      </c>
      <c r="AL187" s="526">
        <f t="shared" si="275"/>
        <v>0</v>
      </c>
      <c r="AM187" s="526">
        <f t="shared" si="275"/>
        <v>0</v>
      </c>
      <c r="AN187" s="526">
        <f t="shared" si="275"/>
        <v>0</v>
      </c>
      <c r="AO187" s="526">
        <f t="shared" si="275"/>
        <v>0</v>
      </c>
      <c r="AP187" s="526">
        <f t="shared" si="275"/>
        <v>0</v>
      </c>
      <c r="AQ187" s="526">
        <f t="shared" si="275"/>
        <v>0</v>
      </c>
      <c r="AR187" s="526">
        <f t="shared" si="275"/>
        <v>0</v>
      </c>
      <c r="AS187" s="526">
        <f t="shared" si="275"/>
        <v>0</v>
      </c>
      <c r="AT187" s="526">
        <f t="shared" si="275"/>
        <v>0</v>
      </c>
      <c r="AU187" s="526">
        <f t="shared" si="275"/>
        <v>0</v>
      </c>
      <c r="AV187" s="526">
        <f t="shared" si="275"/>
        <v>0</v>
      </c>
      <c r="AW187" s="526">
        <f t="shared" si="275"/>
        <v>0</v>
      </c>
      <c r="AX187" s="526">
        <f t="shared" si="275"/>
        <v>0</v>
      </c>
      <c r="AY187" s="526">
        <f t="shared" si="275"/>
        <v>0</v>
      </c>
      <c r="AZ187" s="526">
        <f t="shared" si="275"/>
        <v>0</v>
      </c>
      <c r="BA187" s="526">
        <f t="shared" si="275"/>
        <v>0</v>
      </c>
      <c r="BB187" s="526">
        <f t="shared" si="275"/>
        <v>0</v>
      </c>
      <c r="BC187" s="526">
        <f t="shared" si="275"/>
        <v>0</v>
      </c>
      <c r="BD187" s="526">
        <f t="shared" si="275"/>
        <v>0</v>
      </c>
      <c r="BE187" s="526">
        <f t="shared" si="275"/>
        <v>0</v>
      </c>
      <c r="BF187" s="526">
        <f t="shared" si="275"/>
        <v>0</v>
      </c>
      <c r="BG187" s="526">
        <f t="shared" si="275"/>
        <v>0</v>
      </c>
      <c r="BH187" s="526">
        <f t="shared" si="275"/>
        <v>0</v>
      </c>
      <c r="BI187" s="526">
        <f t="shared" si="275"/>
        <v>0</v>
      </c>
      <c r="BJ187" s="526">
        <f t="shared" si="275"/>
        <v>0</v>
      </c>
      <c r="BK187" s="526">
        <f t="shared" si="275"/>
        <v>0</v>
      </c>
      <c r="BL187" s="526">
        <f t="shared" si="275"/>
        <v>0</v>
      </c>
      <c r="BM187" s="526">
        <f t="shared" si="275"/>
        <v>0</v>
      </c>
      <c r="BN187" s="526">
        <f t="shared" si="275"/>
        <v>0</v>
      </c>
      <c r="BO187" s="526">
        <f t="shared" si="275"/>
        <v>0</v>
      </c>
      <c r="BP187" s="526">
        <f t="shared" ref="BP187:CU187" si="276">BP$118*BP72</f>
        <v>0</v>
      </c>
      <c r="BQ187" s="526">
        <f t="shared" si="276"/>
        <v>0</v>
      </c>
      <c r="BR187" s="526">
        <f t="shared" si="276"/>
        <v>0</v>
      </c>
      <c r="BS187" s="526">
        <f t="shared" si="276"/>
        <v>0</v>
      </c>
      <c r="BT187" s="526">
        <f t="shared" si="276"/>
        <v>0</v>
      </c>
      <c r="BU187" s="526">
        <f t="shared" si="276"/>
        <v>0</v>
      </c>
      <c r="BV187" s="526">
        <f t="shared" si="276"/>
        <v>0</v>
      </c>
      <c r="BW187" s="526">
        <f t="shared" si="276"/>
        <v>0</v>
      </c>
      <c r="BX187" s="526">
        <f t="shared" si="276"/>
        <v>0</v>
      </c>
      <c r="BY187" s="526">
        <f t="shared" si="276"/>
        <v>0</v>
      </c>
      <c r="BZ187" s="526">
        <f t="shared" si="276"/>
        <v>0</v>
      </c>
      <c r="CA187" s="526">
        <f t="shared" si="276"/>
        <v>0</v>
      </c>
      <c r="CB187" s="526">
        <f t="shared" si="276"/>
        <v>0</v>
      </c>
      <c r="CC187" s="526">
        <f t="shared" si="276"/>
        <v>0</v>
      </c>
      <c r="CD187" s="526">
        <f t="shared" si="276"/>
        <v>0</v>
      </c>
      <c r="CE187" s="526">
        <f t="shared" si="276"/>
        <v>0</v>
      </c>
      <c r="CF187" s="526">
        <f t="shared" si="276"/>
        <v>0</v>
      </c>
      <c r="CG187" s="526">
        <f t="shared" si="276"/>
        <v>0</v>
      </c>
      <c r="CH187" s="526">
        <f t="shared" si="276"/>
        <v>0</v>
      </c>
      <c r="CI187" s="526">
        <f t="shared" si="276"/>
        <v>0</v>
      </c>
      <c r="CJ187" s="526">
        <f t="shared" si="276"/>
        <v>0</v>
      </c>
      <c r="CK187" s="526">
        <f t="shared" si="276"/>
        <v>0</v>
      </c>
      <c r="CL187" s="526">
        <f t="shared" si="276"/>
        <v>0</v>
      </c>
      <c r="CM187" s="526">
        <f t="shared" si="276"/>
        <v>0</v>
      </c>
      <c r="CN187" s="526">
        <f t="shared" si="276"/>
        <v>0</v>
      </c>
      <c r="CO187" s="526">
        <f t="shared" si="276"/>
        <v>0</v>
      </c>
      <c r="CP187" s="526">
        <f t="shared" si="276"/>
        <v>0</v>
      </c>
      <c r="CQ187" s="526">
        <f t="shared" si="276"/>
        <v>0</v>
      </c>
      <c r="CR187" s="526">
        <f t="shared" si="276"/>
        <v>0</v>
      </c>
      <c r="CS187" s="526">
        <f t="shared" si="276"/>
        <v>0</v>
      </c>
      <c r="CT187" s="526">
        <f t="shared" si="276"/>
        <v>0</v>
      </c>
      <c r="CU187" s="526">
        <f t="shared" si="276"/>
        <v>0</v>
      </c>
      <c r="CV187" s="526">
        <f t="shared" ref="CV187:DG187" si="277">CV$118*CV72</f>
        <v>0</v>
      </c>
      <c r="CW187" s="526">
        <f t="shared" si="277"/>
        <v>0</v>
      </c>
      <c r="CX187" s="526">
        <f t="shared" si="277"/>
        <v>0</v>
      </c>
      <c r="CY187" s="526">
        <f t="shared" si="277"/>
        <v>0</v>
      </c>
      <c r="CZ187" s="526">
        <f t="shared" si="277"/>
        <v>0</v>
      </c>
      <c r="DA187" s="526">
        <f t="shared" si="277"/>
        <v>0</v>
      </c>
      <c r="DB187" s="526">
        <f t="shared" si="277"/>
        <v>0</v>
      </c>
      <c r="DC187" s="526">
        <f t="shared" si="277"/>
        <v>0</v>
      </c>
      <c r="DD187" s="526">
        <f t="shared" si="277"/>
        <v>0</v>
      </c>
      <c r="DE187" s="526">
        <f t="shared" si="277"/>
        <v>0</v>
      </c>
      <c r="DF187" s="526">
        <f t="shared" si="277"/>
        <v>0</v>
      </c>
      <c r="DG187" s="526">
        <f t="shared" si="277"/>
        <v>0</v>
      </c>
      <c r="DH187" s="583">
        <f t="shared" si="261"/>
        <v>0</v>
      </c>
      <c r="DI187" s="240"/>
      <c r="DJ187" s="21"/>
    </row>
    <row r="188" spans="2:114" x14ac:dyDescent="0.15">
      <c r="B188" s="10" t="s">
        <v>211</v>
      </c>
      <c r="C188" s="4" t="s">
        <v>950</v>
      </c>
      <c r="D188" s="526">
        <f t="shared" ref="D188:AI188" si="278">D$118*D73</f>
        <v>0</v>
      </c>
      <c r="E188" s="526">
        <f t="shared" si="278"/>
        <v>0</v>
      </c>
      <c r="F188" s="526">
        <f t="shared" si="278"/>
        <v>0</v>
      </c>
      <c r="G188" s="526">
        <f t="shared" si="278"/>
        <v>0</v>
      </c>
      <c r="H188" s="526">
        <f t="shared" si="278"/>
        <v>0</v>
      </c>
      <c r="I188" s="526">
        <f t="shared" si="278"/>
        <v>0</v>
      </c>
      <c r="J188" s="526">
        <f t="shared" si="278"/>
        <v>0</v>
      </c>
      <c r="K188" s="526">
        <f t="shared" si="278"/>
        <v>0</v>
      </c>
      <c r="L188" s="526">
        <f t="shared" si="278"/>
        <v>0</v>
      </c>
      <c r="M188" s="526">
        <f t="shared" si="278"/>
        <v>0</v>
      </c>
      <c r="N188" s="526">
        <f t="shared" si="278"/>
        <v>0</v>
      </c>
      <c r="O188" s="526">
        <f t="shared" si="278"/>
        <v>0</v>
      </c>
      <c r="P188" s="526">
        <f t="shared" si="278"/>
        <v>0</v>
      </c>
      <c r="Q188" s="526">
        <f t="shared" si="278"/>
        <v>0</v>
      </c>
      <c r="R188" s="526">
        <f t="shared" si="278"/>
        <v>0</v>
      </c>
      <c r="S188" s="526">
        <f t="shared" si="278"/>
        <v>0</v>
      </c>
      <c r="T188" s="526">
        <f t="shared" si="278"/>
        <v>0</v>
      </c>
      <c r="U188" s="526">
        <f t="shared" si="278"/>
        <v>0</v>
      </c>
      <c r="V188" s="526">
        <f t="shared" si="278"/>
        <v>0</v>
      </c>
      <c r="W188" s="526">
        <f t="shared" si="278"/>
        <v>0</v>
      </c>
      <c r="X188" s="526">
        <f t="shared" si="278"/>
        <v>0</v>
      </c>
      <c r="Y188" s="526">
        <f t="shared" si="278"/>
        <v>0</v>
      </c>
      <c r="Z188" s="526">
        <f t="shared" si="278"/>
        <v>0</v>
      </c>
      <c r="AA188" s="526">
        <f t="shared" si="278"/>
        <v>0</v>
      </c>
      <c r="AB188" s="526">
        <f t="shared" si="278"/>
        <v>0</v>
      </c>
      <c r="AC188" s="526">
        <f t="shared" si="278"/>
        <v>0</v>
      </c>
      <c r="AD188" s="526">
        <f t="shared" si="278"/>
        <v>0</v>
      </c>
      <c r="AE188" s="526">
        <f t="shared" si="278"/>
        <v>0</v>
      </c>
      <c r="AF188" s="526">
        <f t="shared" si="278"/>
        <v>0</v>
      </c>
      <c r="AG188" s="526">
        <f t="shared" si="278"/>
        <v>0</v>
      </c>
      <c r="AH188" s="526">
        <f t="shared" si="278"/>
        <v>0</v>
      </c>
      <c r="AI188" s="526">
        <f t="shared" si="278"/>
        <v>0</v>
      </c>
      <c r="AJ188" s="526">
        <f t="shared" ref="AJ188:BO188" si="279">AJ$118*AJ73</f>
        <v>0</v>
      </c>
      <c r="AK188" s="526">
        <f t="shared" si="279"/>
        <v>0</v>
      </c>
      <c r="AL188" s="526">
        <f t="shared" si="279"/>
        <v>0</v>
      </c>
      <c r="AM188" s="526">
        <f t="shared" si="279"/>
        <v>0</v>
      </c>
      <c r="AN188" s="526">
        <f t="shared" si="279"/>
        <v>0</v>
      </c>
      <c r="AO188" s="526">
        <f t="shared" si="279"/>
        <v>0</v>
      </c>
      <c r="AP188" s="526">
        <f t="shared" si="279"/>
        <v>0</v>
      </c>
      <c r="AQ188" s="526">
        <f t="shared" si="279"/>
        <v>0</v>
      </c>
      <c r="AR188" s="526">
        <f t="shared" si="279"/>
        <v>0</v>
      </c>
      <c r="AS188" s="526">
        <f t="shared" si="279"/>
        <v>0</v>
      </c>
      <c r="AT188" s="526">
        <f t="shared" si="279"/>
        <v>0</v>
      </c>
      <c r="AU188" s="526">
        <f t="shared" si="279"/>
        <v>0</v>
      </c>
      <c r="AV188" s="526">
        <f t="shared" si="279"/>
        <v>0</v>
      </c>
      <c r="AW188" s="526">
        <f t="shared" si="279"/>
        <v>0</v>
      </c>
      <c r="AX188" s="526">
        <f t="shared" si="279"/>
        <v>0</v>
      </c>
      <c r="AY188" s="526">
        <f t="shared" si="279"/>
        <v>0</v>
      </c>
      <c r="AZ188" s="526">
        <f t="shared" si="279"/>
        <v>0</v>
      </c>
      <c r="BA188" s="526">
        <f t="shared" si="279"/>
        <v>0</v>
      </c>
      <c r="BB188" s="526">
        <f t="shared" si="279"/>
        <v>0</v>
      </c>
      <c r="BC188" s="526">
        <f t="shared" si="279"/>
        <v>0</v>
      </c>
      <c r="BD188" s="526">
        <f t="shared" si="279"/>
        <v>0</v>
      </c>
      <c r="BE188" s="526">
        <f t="shared" si="279"/>
        <v>0</v>
      </c>
      <c r="BF188" s="526">
        <f t="shared" si="279"/>
        <v>0</v>
      </c>
      <c r="BG188" s="526">
        <f t="shared" si="279"/>
        <v>0</v>
      </c>
      <c r="BH188" s="526">
        <f t="shared" si="279"/>
        <v>0</v>
      </c>
      <c r="BI188" s="526">
        <f t="shared" si="279"/>
        <v>0</v>
      </c>
      <c r="BJ188" s="526">
        <f t="shared" si="279"/>
        <v>0</v>
      </c>
      <c r="BK188" s="526">
        <f t="shared" si="279"/>
        <v>0</v>
      </c>
      <c r="BL188" s="526">
        <f t="shared" si="279"/>
        <v>0</v>
      </c>
      <c r="BM188" s="526">
        <f t="shared" si="279"/>
        <v>0</v>
      </c>
      <c r="BN188" s="526">
        <f t="shared" si="279"/>
        <v>0</v>
      </c>
      <c r="BO188" s="526">
        <f t="shared" si="279"/>
        <v>0</v>
      </c>
      <c r="BP188" s="526">
        <f t="shared" ref="BP188:CU188" si="280">BP$118*BP73</f>
        <v>0</v>
      </c>
      <c r="BQ188" s="526">
        <f t="shared" si="280"/>
        <v>0</v>
      </c>
      <c r="BR188" s="526">
        <f t="shared" si="280"/>
        <v>0</v>
      </c>
      <c r="BS188" s="526">
        <f t="shared" si="280"/>
        <v>0</v>
      </c>
      <c r="BT188" s="526">
        <f t="shared" si="280"/>
        <v>0</v>
      </c>
      <c r="BU188" s="526">
        <f t="shared" si="280"/>
        <v>0</v>
      </c>
      <c r="BV188" s="526">
        <f t="shared" si="280"/>
        <v>0</v>
      </c>
      <c r="BW188" s="526">
        <f t="shared" si="280"/>
        <v>0</v>
      </c>
      <c r="BX188" s="526">
        <f t="shared" si="280"/>
        <v>0</v>
      </c>
      <c r="BY188" s="526">
        <f t="shared" si="280"/>
        <v>0</v>
      </c>
      <c r="BZ188" s="526">
        <f t="shared" si="280"/>
        <v>0</v>
      </c>
      <c r="CA188" s="526">
        <f t="shared" si="280"/>
        <v>0</v>
      </c>
      <c r="CB188" s="526">
        <f t="shared" si="280"/>
        <v>0</v>
      </c>
      <c r="CC188" s="526">
        <f t="shared" si="280"/>
        <v>0</v>
      </c>
      <c r="CD188" s="526">
        <f t="shared" si="280"/>
        <v>0</v>
      </c>
      <c r="CE188" s="526">
        <f t="shared" si="280"/>
        <v>0</v>
      </c>
      <c r="CF188" s="526">
        <f t="shared" si="280"/>
        <v>0</v>
      </c>
      <c r="CG188" s="526">
        <f t="shared" si="280"/>
        <v>0</v>
      </c>
      <c r="CH188" s="526">
        <f t="shared" si="280"/>
        <v>0</v>
      </c>
      <c r="CI188" s="526">
        <f t="shared" si="280"/>
        <v>0</v>
      </c>
      <c r="CJ188" s="526">
        <f t="shared" si="280"/>
        <v>0</v>
      </c>
      <c r="CK188" s="526">
        <f t="shared" si="280"/>
        <v>0</v>
      </c>
      <c r="CL188" s="526">
        <f t="shared" si="280"/>
        <v>0</v>
      </c>
      <c r="CM188" s="526">
        <f t="shared" si="280"/>
        <v>0</v>
      </c>
      <c r="CN188" s="526">
        <f t="shared" si="280"/>
        <v>0</v>
      </c>
      <c r="CO188" s="526">
        <f t="shared" si="280"/>
        <v>0</v>
      </c>
      <c r="CP188" s="526">
        <f t="shared" si="280"/>
        <v>0</v>
      </c>
      <c r="CQ188" s="526">
        <f t="shared" si="280"/>
        <v>0</v>
      </c>
      <c r="CR188" s="526">
        <f t="shared" si="280"/>
        <v>0</v>
      </c>
      <c r="CS188" s="526">
        <f t="shared" si="280"/>
        <v>0</v>
      </c>
      <c r="CT188" s="526">
        <f t="shared" si="280"/>
        <v>0</v>
      </c>
      <c r="CU188" s="526">
        <f t="shared" si="280"/>
        <v>0</v>
      </c>
      <c r="CV188" s="526">
        <f t="shared" ref="CV188:DG188" si="281">CV$118*CV73</f>
        <v>0</v>
      </c>
      <c r="CW188" s="526">
        <f t="shared" si="281"/>
        <v>0</v>
      </c>
      <c r="CX188" s="526">
        <f t="shared" si="281"/>
        <v>0</v>
      </c>
      <c r="CY188" s="526">
        <f t="shared" si="281"/>
        <v>0</v>
      </c>
      <c r="CZ188" s="526">
        <f t="shared" si="281"/>
        <v>0</v>
      </c>
      <c r="DA188" s="526">
        <f t="shared" si="281"/>
        <v>0</v>
      </c>
      <c r="DB188" s="526">
        <f t="shared" si="281"/>
        <v>0</v>
      </c>
      <c r="DC188" s="526">
        <f t="shared" si="281"/>
        <v>0</v>
      </c>
      <c r="DD188" s="526">
        <f t="shared" si="281"/>
        <v>0</v>
      </c>
      <c r="DE188" s="526">
        <f t="shared" si="281"/>
        <v>0</v>
      </c>
      <c r="DF188" s="526">
        <f t="shared" si="281"/>
        <v>0</v>
      </c>
      <c r="DG188" s="526">
        <f t="shared" si="281"/>
        <v>0</v>
      </c>
      <c r="DH188" s="583">
        <f t="shared" si="261"/>
        <v>0</v>
      </c>
      <c r="DI188" s="240"/>
      <c r="DJ188" s="21"/>
    </row>
    <row r="189" spans="2:114" x14ac:dyDescent="0.15">
      <c r="B189" s="10" t="s">
        <v>212</v>
      </c>
      <c r="C189" s="4" t="s">
        <v>951</v>
      </c>
      <c r="D189" s="526">
        <f t="shared" ref="D189:AI189" si="282">D$118*D74</f>
        <v>0</v>
      </c>
      <c r="E189" s="526">
        <f t="shared" si="282"/>
        <v>0</v>
      </c>
      <c r="F189" s="526">
        <f t="shared" si="282"/>
        <v>0</v>
      </c>
      <c r="G189" s="526">
        <f t="shared" si="282"/>
        <v>0</v>
      </c>
      <c r="H189" s="526">
        <f t="shared" si="282"/>
        <v>0</v>
      </c>
      <c r="I189" s="526">
        <f t="shared" si="282"/>
        <v>0</v>
      </c>
      <c r="J189" s="526">
        <f t="shared" si="282"/>
        <v>0</v>
      </c>
      <c r="K189" s="526">
        <f t="shared" si="282"/>
        <v>0</v>
      </c>
      <c r="L189" s="526">
        <f t="shared" si="282"/>
        <v>0</v>
      </c>
      <c r="M189" s="526">
        <f t="shared" si="282"/>
        <v>0</v>
      </c>
      <c r="N189" s="526">
        <f t="shared" si="282"/>
        <v>0</v>
      </c>
      <c r="O189" s="526">
        <f t="shared" si="282"/>
        <v>0</v>
      </c>
      <c r="P189" s="526">
        <f t="shared" si="282"/>
        <v>0</v>
      </c>
      <c r="Q189" s="526">
        <f t="shared" si="282"/>
        <v>0</v>
      </c>
      <c r="R189" s="526">
        <f t="shared" si="282"/>
        <v>0</v>
      </c>
      <c r="S189" s="526">
        <f t="shared" si="282"/>
        <v>0</v>
      </c>
      <c r="T189" s="526">
        <f t="shared" si="282"/>
        <v>0</v>
      </c>
      <c r="U189" s="526">
        <f t="shared" si="282"/>
        <v>0</v>
      </c>
      <c r="V189" s="526">
        <f t="shared" si="282"/>
        <v>0</v>
      </c>
      <c r="W189" s="526">
        <f t="shared" si="282"/>
        <v>0</v>
      </c>
      <c r="X189" s="526">
        <f t="shared" si="282"/>
        <v>0</v>
      </c>
      <c r="Y189" s="526">
        <f t="shared" si="282"/>
        <v>0</v>
      </c>
      <c r="Z189" s="526">
        <f t="shared" si="282"/>
        <v>0</v>
      </c>
      <c r="AA189" s="526">
        <f t="shared" si="282"/>
        <v>0</v>
      </c>
      <c r="AB189" s="526">
        <f t="shared" si="282"/>
        <v>0</v>
      </c>
      <c r="AC189" s="526">
        <f t="shared" si="282"/>
        <v>0</v>
      </c>
      <c r="AD189" s="526">
        <f t="shared" si="282"/>
        <v>0</v>
      </c>
      <c r="AE189" s="526">
        <f t="shared" si="282"/>
        <v>0</v>
      </c>
      <c r="AF189" s="526">
        <f t="shared" si="282"/>
        <v>0</v>
      </c>
      <c r="AG189" s="526">
        <f t="shared" si="282"/>
        <v>0</v>
      </c>
      <c r="AH189" s="526">
        <f t="shared" si="282"/>
        <v>0</v>
      </c>
      <c r="AI189" s="526">
        <f t="shared" si="282"/>
        <v>0</v>
      </c>
      <c r="AJ189" s="526">
        <f t="shared" ref="AJ189:BO189" si="283">AJ$118*AJ74</f>
        <v>0</v>
      </c>
      <c r="AK189" s="526">
        <f t="shared" si="283"/>
        <v>0</v>
      </c>
      <c r="AL189" s="526">
        <f t="shared" si="283"/>
        <v>0</v>
      </c>
      <c r="AM189" s="526">
        <f t="shared" si="283"/>
        <v>0</v>
      </c>
      <c r="AN189" s="526">
        <f t="shared" si="283"/>
        <v>0</v>
      </c>
      <c r="AO189" s="526">
        <f t="shared" si="283"/>
        <v>0</v>
      </c>
      <c r="AP189" s="526">
        <f t="shared" si="283"/>
        <v>0</v>
      </c>
      <c r="AQ189" s="526">
        <f t="shared" si="283"/>
        <v>0</v>
      </c>
      <c r="AR189" s="526">
        <f t="shared" si="283"/>
        <v>0</v>
      </c>
      <c r="AS189" s="526">
        <f t="shared" si="283"/>
        <v>0</v>
      </c>
      <c r="AT189" s="526">
        <f t="shared" si="283"/>
        <v>0</v>
      </c>
      <c r="AU189" s="526">
        <f t="shared" si="283"/>
        <v>0</v>
      </c>
      <c r="AV189" s="526">
        <f t="shared" si="283"/>
        <v>0</v>
      </c>
      <c r="AW189" s="526">
        <f t="shared" si="283"/>
        <v>0</v>
      </c>
      <c r="AX189" s="526">
        <f t="shared" si="283"/>
        <v>0</v>
      </c>
      <c r="AY189" s="526">
        <f t="shared" si="283"/>
        <v>0</v>
      </c>
      <c r="AZ189" s="526">
        <f t="shared" si="283"/>
        <v>0</v>
      </c>
      <c r="BA189" s="526">
        <f t="shared" si="283"/>
        <v>0</v>
      </c>
      <c r="BB189" s="526">
        <f t="shared" si="283"/>
        <v>0</v>
      </c>
      <c r="BC189" s="526">
        <f t="shared" si="283"/>
        <v>0</v>
      </c>
      <c r="BD189" s="526">
        <f t="shared" si="283"/>
        <v>0</v>
      </c>
      <c r="BE189" s="526">
        <f t="shared" si="283"/>
        <v>0</v>
      </c>
      <c r="BF189" s="526">
        <f t="shared" si="283"/>
        <v>0</v>
      </c>
      <c r="BG189" s="526">
        <f t="shared" si="283"/>
        <v>0</v>
      </c>
      <c r="BH189" s="526">
        <f t="shared" si="283"/>
        <v>0</v>
      </c>
      <c r="BI189" s="526">
        <f t="shared" si="283"/>
        <v>0</v>
      </c>
      <c r="BJ189" s="526">
        <f t="shared" si="283"/>
        <v>0</v>
      </c>
      <c r="BK189" s="526">
        <f t="shared" si="283"/>
        <v>0</v>
      </c>
      <c r="BL189" s="526">
        <f t="shared" si="283"/>
        <v>0</v>
      </c>
      <c r="BM189" s="526">
        <f t="shared" si="283"/>
        <v>0</v>
      </c>
      <c r="BN189" s="526">
        <f t="shared" si="283"/>
        <v>0</v>
      </c>
      <c r="BO189" s="526">
        <f t="shared" si="283"/>
        <v>0</v>
      </c>
      <c r="BP189" s="526">
        <f t="shared" ref="BP189:CU189" si="284">BP$118*BP74</f>
        <v>0</v>
      </c>
      <c r="BQ189" s="526">
        <f t="shared" si="284"/>
        <v>0</v>
      </c>
      <c r="BR189" s="526">
        <f t="shared" si="284"/>
        <v>0</v>
      </c>
      <c r="BS189" s="526">
        <f t="shared" si="284"/>
        <v>0</v>
      </c>
      <c r="BT189" s="526">
        <f t="shared" si="284"/>
        <v>0</v>
      </c>
      <c r="BU189" s="526">
        <f t="shared" si="284"/>
        <v>0</v>
      </c>
      <c r="BV189" s="526">
        <f t="shared" si="284"/>
        <v>0</v>
      </c>
      <c r="BW189" s="526">
        <f t="shared" si="284"/>
        <v>0</v>
      </c>
      <c r="BX189" s="526">
        <f t="shared" si="284"/>
        <v>0</v>
      </c>
      <c r="BY189" s="526">
        <f t="shared" si="284"/>
        <v>0</v>
      </c>
      <c r="BZ189" s="526">
        <f t="shared" si="284"/>
        <v>0</v>
      </c>
      <c r="CA189" s="526">
        <f t="shared" si="284"/>
        <v>0</v>
      </c>
      <c r="CB189" s="526">
        <f t="shared" si="284"/>
        <v>0</v>
      </c>
      <c r="CC189" s="526">
        <f t="shared" si="284"/>
        <v>0</v>
      </c>
      <c r="CD189" s="526">
        <f t="shared" si="284"/>
        <v>0</v>
      </c>
      <c r="CE189" s="526">
        <f t="shared" si="284"/>
        <v>0</v>
      </c>
      <c r="CF189" s="526">
        <f t="shared" si="284"/>
        <v>0</v>
      </c>
      <c r="CG189" s="526">
        <f t="shared" si="284"/>
        <v>0</v>
      </c>
      <c r="CH189" s="526">
        <f t="shared" si="284"/>
        <v>0</v>
      </c>
      <c r="CI189" s="526">
        <f t="shared" si="284"/>
        <v>0</v>
      </c>
      <c r="CJ189" s="526">
        <f t="shared" si="284"/>
        <v>0</v>
      </c>
      <c r="CK189" s="526">
        <f t="shared" si="284"/>
        <v>0</v>
      </c>
      <c r="CL189" s="526">
        <f t="shared" si="284"/>
        <v>0</v>
      </c>
      <c r="CM189" s="526">
        <f t="shared" si="284"/>
        <v>0</v>
      </c>
      <c r="CN189" s="526">
        <f t="shared" si="284"/>
        <v>0</v>
      </c>
      <c r="CO189" s="526">
        <f t="shared" si="284"/>
        <v>0</v>
      </c>
      <c r="CP189" s="526">
        <f t="shared" si="284"/>
        <v>0</v>
      </c>
      <c r="CQ189" s="526">
        <f t="shared" si="284"/>
        <v>0</v>
      </c>
      <c r="CR189" s="526">
        <f t="shared" si="284"/>
        <v>0</v>
      </c>
      <c r="CS189" s="526">
        <f t="shared" si="284"/>
        <v>0</v>
      </c>
      <c r="CT189" s="526">
        <f t="shared" si="284"/>
        <v>0</v>
      </c>
      <c r="CU189" s="526">
        <f t="shared" si="284"/>
        <v>0</v>
      </c>
      <c r="CV189" s="526">
        <f t="shared" ref="CV189:DG189" si="285">CV$118*CV74</f>
        <v>0</v>
      </c>
      <c r="CW189" s="526">
        <f t="shared" si="285"/>
        <v>0</v>
      </c>
      <c r="CX189" s="526">
        <f t="shared" si="285"/>
        <v>0</v>
      </c>
      <c r="CY189" s="526">
        <f t="shared" si="285"/>
        <v>0</v>
      </c>
      <c r="CZ189" s="526">
        <f t="shared" si="285"/>
        <v>0</v>
      </c>
      <c r="DA189" s="526">
        <f t="shared" si="285"/>
        <v>0</v>
      </c>
      <c r="DB189" s="526">
        <f t="shared" si="285"/>
        <v>0</v>
      </c>
      <c r="DC189" s="526">
        <f t="shared" si="285"/>
        <v>0</v>
      </c>
      <c r="DD189" s="526">
        <f t="shared" si="285"/>
        <v>0</v>
      </c>
      <c r="DE189" s="526">
        <f t="shared" si="285"/>
        <v>0</v>
      </c>
      <c r="DF189" s="526">
        <f t="shared" si="285"/>
        <v>0</v>
      </c>
      <c r="DG189" s="526">
        <f t="shared" si="285"/>
        <v>0</v>
      </c>
      <c r="DH189" s="583">
        <f t="shared" si="261"/>
        <v>0</v>
      </c>
      <c r="DI189" s="240"/>
      <c r="DJ189" s="21"/>
    </row>
    <row r="190" spans="2:114" x14ac:dyDescent="0.15">
      <c r="B190" s="10" t="s">
        <v>213</v>
      </c>
      <c r="C190" s="4" t="s">
        <v>952</v>
      </c>
      <c r="D190" s="526">
        <f t="shared" ref="D190:AI190" si="286">D$118*D75</f>
        <v>0</v>
      </c>
      <c r="E190" s="526">
        <f t="shared" si="286"/>
        <v>0</v>
      </c>
      <c r="F190" s="526">
        <f t="shared" si="286"/>
        <v>0</v>
      </c>
      <c r="G190" s="526">
        <f t="shared" si="286"/>
        <v>0</v>
      </c>
      <c r="H190" s="526">
        <f t="shared" si="286"/>
        <v>0</v>
      </c>
      <c r="I190" s="526">
        <f t="shared" si="286"/>
        <v>0</v>
      </c>
      <c r="J190" s="526">
        <f t="shared" si="286"/>
        <v>0</v>
      </c>
      <c r="K190" s="526">
        <f t="shared" si="286"/>
        <v>0</v>
      </c>
      <c r="L190" s="526">
        <f t="shared" si="286"/>
        <v>0</v>
      </c>
      <c r="M190" s="526">
        <f t="shared" si="286"/>
        <v>0</v>
      </c>
      <c r="N190" s="526">
        <f t="shared" si="286"/>
        <v>0</v>
      </c>
      <c r="O190" s="526">
        <f t="shared" si="286"/>
        <v>0</v>
      </c>
      <c r="P190" s="526">
        <f t="shared" si="286"/>
        <v>0</v>
      </c>
      <c r="Q190" s="526">
        <f t="shared" si="286"/>
        <v>0</v>
      </c>
      <c r="R190" s="526">
        <f t="shared" si="286"/>
        <v>0</v>
      </c>
      <c r="S190" s="526">
        <f t="shared" si="286"/>
        <v>0</v>
      </c>
      <c r="T190" s="526">
        <f t="shared" si="286"/>
        <v>0</v>
      </c>
      <c r="U190" s="526">
        <f t="shared" si="286"/>
        <v>0</v>
      </c>
      <c r="V190" s="526">
        <f t="shared" si="286"/>
        <v>0</v>
      </c>
      <c r="W190" s="526">
        <f t="shared" si="286"/>
        <v>0</v>
      </c>
      <c r="X190" s="526">
        <f t="shared" si="286"/>
        <v>0</v>
      </c>
      <c r="Y190" s="526">
        <f t="shared" si="286"/>
        <v>0</v>
      </c>
      <c r="Z190" s="526">
        <f t="shared" si="286"/>
        <v>0</v>
      </c>
      <c r="AA190" s="526">
        <f t="shared" si="286"/>
        <v>0</v>
      </c>
      <c r="AB190" s="526">
        <f t="shared" si="286"/>
        <v>0</v>
      </c>
      <c r="AC190" s="526">
        <f t="shared" si="286"/>
        <v>0</v>
      </c>
      <c r="AD190" s="526">
        <f t="shared" si="286"/>
        <v>0</v>
      </c>
      <c r="AE190" s="526">
        <f t="shared" si="286"/>
        <v>0</v>
      </c>
      <c r="AF190" s="526">
        <f t="shared" si="286"/>
        <v>0</v>
      </c>
      <c r="AG190" s="526">
        <f t="shared" si="286"/>
        <v>0</v>
      </c>
      <c r="AH190" s="526">
        <f t="shared" si="286"/>
        <v>0</v>
      </c>
      <c r="AI190" s="526">
        <f t="shared" si="286"/>
        <v>0</v>
      </c>
      <c r="AJ190" s="526">
        <f t="shared" ref="AJ190:BO190" si="287">AJ$118*AJ75</f>
        <v>0</v>
      </c>
      <c r="AK190" s="526">
        <f t="shared" si="287"/>
        <v>0</v>
      </c>
      <c r="AL190" s="526">
        <f t="shared" si="287"/>
        <v>0</v>
      </c>
      <c r="AM190" s="526">
        <f t="shared" si="287"/>
        <v>0</v>
      </c>
      <c r="AN190" s="526">
        <f t="shared" si="287"/>
        <v>0</v>
      </c>
      <c r="AO190" s="526">
        <f t="shared" si="287"/>
        <v>0</v>
      </c>
      <c r="AP190" s="526">
        <f t="shared" si="287"/>
        <v>0</v>
      </c>
      <c r="AQ190" s="526">
        <f t="shared" si="287"/>
        <v>0</v>
      </c>
      <c r="AR190" s="526">
        <f t="shared" si="287"/>
        <v>0</v>
      </c>
      <c r="AS190" s="526">
        <f t="shared" si="287"/>
        <v>0</v>
      </c>
      <c r="AT190" s="526">
        <f t="shared" si="287"/>
        <v>0</v>
      </c>
      <c r="AU190" s="526">
        <f t="shared" si="287"/>
        <v>0</v>
      </c>
      <c r="AV190" s="526">
        <f t="shared" si="287"/>
        <v>0</v>
      </c>
      <c r="AW190" s="526">
        <f t="shared" si="287"/>
        <v>0</v>
      </c>
      <c r="AX190" s="526">
        <f t="shared" si="287"/>
        <v>0</v>
      </c>
      <c r="AY190" s="526">
        <f t="shared" si="287"/>
        <v>0</v>
      </c>
      <c r="AZ190" s="526">
        <f t="shared" si="287"/>
        <v>0</v>
      </c>
      <c r="BA190" s="526">
        <f t="shared" si="287"/>
        <v>0</v>
      </c>
      <c r="BB190" s="526">
        <f t="shared" si="287"/>
        <v>0</v>
      </c>
      <c r="BC190" s="526">
        <f t="shared" si="287"/>
        <v>0</v>
      </c>
      <c r="BD190" s="526">
        <f t="shared" si="287"/>
        <v>0</v>
      </c>
      <c r="BE190" s="526">
        <f t="shared" si="287"/>
        <v>0</v>
      </c>
      <c r="BF190" s="526">
        <f t="shared" si="287"/>
        <v>0</v>
      </c>
      <c r="BG190" s="526">
        <f t="shared" si="287"/>
        <v>0</v>
      </c>
      <c r="BH190" s="526">
        <f t="shared" si="287"/>
        <v>0</v>
      </c>
      <c r="BI190" s="526">
        <f t="shared" si="287"/>
        <v>0</v>
      </c>
      <c r="BJ190" s="526">
        <f t="shared" si="287"/>
        <v>0</v>
      </c>
      <c r="BK190" s="526">
        <f t="shared" si="287"/>
        <v>0</v>
      </c>
      <c r="BL190" s="526">
        <f t="shared" si="287"/>
        <v>0</v>
      </c>
      <c r="BM190" s="526">
        <f t="shared" si="287"/>
        <v>0</v>
      </c>
      <c r="BN190" s="526">
        <f t="shared" si="287"/>
        <v>0</v>
      </c>
      <c r="BO190" s="526">
        <f t="shared" si="287"/>
        <v>0</v>
      </c>
      <c r="BP190" s="526">
        <f t="shared" ref="BP190:CU190" si="288">BP$118*BP75</f>
        <v>0</v>
      </c>
      <c r="BQ190" s="526">
        <f t="shared" si="288"/>
        <v>0</v>
      </c>
      <c r="BR190" s="526">
        <f t="shared" si="288"/>
        <v>0</v>
      </c>
      <c r="BS190" s="526">
        <f t="shared" si="288"/>
        <v>0</v>
      </c>
      <c r="BT190" s="526">
        <f t="shared" si="288"/>
        <v>0</v>
      </c>
      <c r="BU190" s="526">
        <f t="shared" si="288"/>
        <v>0</v>
      </c>
      <c r="BV190" s="526">
        <f t="shared" si="288"/>
        <v>0</v>
      </c>
      <c r="BW190" s="526">
        <f t="shared" si="288"/>
        <v>0</v>
      </c>
      <c r="BX190" s="526">
        <f t="shared" si="288"/>
        <v>0</v>
      </c>
      <c r="BY190" s="526">
        <f t="shared" si="288"/>
        <v>0</v>
      </c>
      <c r="BZ190" s="526">
        <f t="shared" si="288"/>
        <v>0</v>
      </c>
      <c r="CA190" s="526">
        <f t="shared" si="288"/>
        <v>0</v>
      </c>
      <c r="CB190" s="526">
        <f t="shared" si="288"/>
        <v>0</v>
      </c>
      <c r="CC190" s="526">
        <f t="shared" si="288"/>
        <v>0</v>
      </c>
      <c r="CD190" s="526">
        <f t="shared" si="288"/>
        <v>0</v>
      </c>
      <c r="CE190" s="526">
        <f t="shared" si="288"/>
        <v>0</v>
      </c>
      <c r="CF190" s="526">
        <f t="shared" si="288"/>
        <v>0</v>
      </c>
      <c r="CG190" s="526">
        <f t="shared" si="288"/>
        <v>0</v>
      </c>
      <c r="CH190" s="526">
        <f t="shared" si="288"/>
        <v>0</v>
      </c>
      <c r="CI190" s="526">
        <f t="shared" si="288"/>
        <v>0</v>
      </c>
      <c r="CJ190" s="526">
        <f t="shared" si="288"/>
        <v>0</v>
      </c>
      <c r="CK190" s="526">
        <f t="shared" si="288"/>
        <v>0</v>
      </c>
      <c r="CL190" s="526">
        <f t="shared" si="288"/>
        <v>0</v>
      </c>
      <c r="CM190" s="526">
        <f t="shared" si="288"/>
        <v>0</v>
      </c>
      <c r="CN190" s="526">
        <f t="shared" si="288"/>
        <v>0</v>
      </c>
      <c r="CO190" s="526">
        <f t="shared" si="288"/>
        <v>0</v>
      </c>
      <c r="CP190" s="526">
        <f t="shared" si="288"/>
        <v>0</v>
      </c>
      <c r="CQ190" s="526">
        <f t="shared" si="288"/>
        <v>0</v>
      </c>
      <c r="CR190" s="526">
        <f t="shared" si="288"/>
        <v>0</v>
      </c>
      <c r="CS190" s="526">
        <f t="shared" si="288"/>
        <v>0</v>
      </c>
      <c r="CT190" s="526">
        <f t="shared" si="288"/>
        <v>0</v>
      </c>
      <c r="CU190" s="526">
        <f t="shared" si="288"/>
        <v>0</v>
      </c>
      <c r="CV190" s="526">
        <f t="shared" ref="CV190:DG190" si="289">CV$118*CV75</f>
        <v>0</v>
      </c>
      <c r="CW190" s="526">
        <f t="shared" si="289"/>
        <v>0</v>
      </c>
      <c r="CX190" s="526">
        <f t="shared" si="289"/>
        <v>0</v>
      </c>
      <c r="CY190" s="526">
        <f t="shared" si="289"/>
        <v>0</v>
      </c>
      <c r="CZ190" s="526">
        <f t="shared" si="289"/>
        <v>0</v>
      </c>
      <c r="DA190" s="526">
        <f t="shared" si="289"/>
        <v>0</v>
      </c>
      <c r="DB190" s="526">
        <f t="shared" si="289"/>
        <v>0</v>
      </c>
      <c r="DC190" s="526">
        <f t="shared" si="289"/>
        <v>0</v>
      </c>
      <c r="DD190" s="526">
        <f t="shared" si="289"/>
        <v>0</v>
      </c>
      <c r="DE190" s="526">
        <f t="shared" si="289"/>
        <v>0</v>
      </c>
      <c r="DF190" s="526">
        <f t="shared" si="289"/>
        <v>0</v>
      </c>
      <c r="DG190" s="526">
        <f t="shared" si="289"/>
        <v>0</v>
      </c>
      <c r="DH190" s="583">
        <f t="shared" si="261"/>
        <v>0</v>
      </c>
      <c r="DI190" s="240"/>
      <c r="DJ190" s="21"/>
    </row>
    <row r="191" spans="2:114" x14ac:dyDescent="0.15">
      <c r="B191" s="10" t="s">
        <v>214</v>
      </c>
      <c r="C191" s="4" t="s">
        <v>953</v>
      </c>
      <c r="D191" s="526">
        <f t="shared" ref="D191:AI191" si="290">D$118*D76</f>
        <v>0</v>
      </c>
      <c r="E191" s="526">
        <f t="shared" si="290"/>
        <v>0</v>
      </c>
      <c r="F191" s="526">
        <f t="shared" si="290"/>
        <v>0</v>
      </c>
      <c r="G191" s="526">
        <f t="shared" si="290"/>
        <v>0</v>
      </c>
      <c r="H191" s="526">
        <f t="shared" si="290"/>
        <v>0</v>
      </c>
      <c r="I191" s="526">
        <f t="shared" si="290"/>
        <v>0</v>
      </c>
      <c r="J191" s="526">
        <f t="shared" si="290"/>
        <v>0</v>
      </c>
      <c r="K191" s="526">
        <f t="shared" si="290"/>
        <v>0</v>
      </c>
      <c r="L191" s="526">
        <f t="shared" si="290"/>
        <v>0</v>
      </c>
      <c r="M191" s="526">
        <f t="shared" si="290"/>
        <v>0</v>
      </c>
      <c r="N191" s="526">
        <f t="shared" si="290"/>
        <v>0</v>
      </c>
      <c r="O191" s="526">
        <f t="shared" si="290"/>
        <v>0</v>
      </c>
      <c r="P191" s="526">
        <f t="shared" si="290"/>
        <v>0</v>
      </c>
      <c r="Q191" s="526">
        <f t="shared" si="290"/>
        <v>0</v>
      </c>
      <c r="R191" s="526">
        <f t="shared" si="290"/>
        <v>0</v>
      </c>
      <c r="S191" s="526">
        <f t="shared" si="290"/>
        <v>0</v>
      </c>
      <c r="T191" s="526">
        <f t="shared" si="290"/>
        <v>0</v>
      </c>
      <c r="U191" s="526">
        <f t="shared" si="290"/>
        <v>0</v>
      </c>
      <c r="V191" s="526">
        <f t="shared" si="290"/>
        <v>0</v>
      </c>
      <c r="W191" s="526">
        <f t="shared" si="290"/>
        <v>0</v>
      </c>
      <c r="X191" s="526">
        <f t="shared" si="290"/>
        <v>0</v>
      </c>
      <c r="Y191" s="526">
        <f t="shared" si="290"/>
        <v>0</v>
      </c>
      <c r="Z191" s="526">
        <f t="shared" si="290"/>
        <v>0</v>
      </c>
      <c r="AA191" s="526">
        <f t="shared" si="290"/>
        <v>0</v>
      </c>
      <c r="AB191" s="526">
        <f t="shared" si="290"/>
        <v>0</v>
      </c>
      <c r="AC191" s="526">
        <f t="shared" si="290"/>
        <v>0</v>
      </c>
      <c r="AD191" s="526">
        <f t="shared" si="290"/>
        <v>0</v>
      </c>
      <c r="AE191" s="526">
        <f t="shared" si="290"/>
        <v>0</v>
      </c>
      <c r="AF191" s="526">
        <f t="shared" si="290"/>
        <v>0</v>
      </c>
      <c r="AG191" s="526">
        <f t="shared" si="290"/>
        <v>0</v>
      </c>
      <c r="AH191" s="526">
        <f t="shared" si="290"/>
        <v>0</v>
      </c>
      <c r="AI191" s="526">
        <f t="shared" si="290"/>
        <v>0</v>
      </c>
      <c r="AJ191" s="526">
        <f t="shared" ref="AJ191:BO191" si="291">AJ$118*AJ76</f>
        <v>0</v>
      </c>
      <c r="AK191" s="526">
        <f t="shared" si="291"/>
        <v>0</v>
      </c>
      <c r="AL191" s="526">
        <f t="shared" si="291"/>
        <v>0</v>
      </c>
      <c r="AM191" s="526">
        <f t="shared" si="291"/>
        <v>0</v>
      </c>
      <c r="AN191" s="526">
        <f t="shared" si="291"/>
        <v>0</v>
      </c>
      <c r="AO191" s="526">
        <f t="shared" si="291"/>
        <v>0</v>
      </c>
      <c r="AP191" s="526">
        <f t="shared" si="291"/>
        <v>0</v>
      </c>
      <c r="AQ191" s="526">
        <f t="shared" si="291"/>
        <v>0</v>
      </c>
      <c r="AR191" s="526">
        <f t="shared" si="291"/>
        <v>0</v>
      </c>
      <c r="AS191" s="526">
        <f t="shared" si="291"/>
        <v>0</v>
      </c>
      <c r="AT191" s="526">
        <f t="shared" si="291"/>
        <v>0</v>
      </c>
      <c r="AU191" s="526">
        <f t="shared" si="291"/>
        <v>0</v>
      </c>
      <c r="AV191" s="526">
        <f t="shared" si="291"/>
        <v>0</v>
      </c>
      <c r="AW191" s="526">
        <f t="shared" si="291"/>
        <v>0</v>
      </c>
      <c r="AX191" s="526">
        <f t="shared" si="291"/>
        <v>0</v>
      </c>
      <c r="AY191" s="526">
        <f t="shared" si="291"/>
        <v>0</v>
      </c>
      <c r="AZ191" s="526">
        <f t="shared" si="291"/>
        <v>0</v>
      </c>
      <c r="BA191" s="526">
        <f t="shared" si="291"/>
        <v>0</v>
      </c>
      <c r="BB191" s="526">
        <f t="shared" si="291"/>
        <v>0</v>
      </c>
      <c r="BC191" s="526">
        <f t="shared" si="291"/>
        <v>0</v>
      </c>
      <c r="BD191" s="526">
        <f t="shared" si="291"/>
        <v>0</v>
      </c>
      <c r="BE191" s="526">
        <f t="shared" si="291"/>
        <v>0</v>
      </c>
      <c r="BF191" s="526">
        <f t="shared" si="291"/>
        <v>0</v>
      </c>
      <c r="BG191" s="526">
        <f t="shared" si="291"/>
        <v>0</v>
      </c>
      <c r="BH191" s="526">
        <f t="shared" si="291"/>
        <v>0</v>
      </c>
      <c r="BI191" s="526">
        <f t="shared" si="291"/>
        <v>0</v>
      </c>
      <c r="BJ191" s="526">
        <f t="shared" si="291"/>
        <v>0</v>
      </c>
      <c r="BK191" s="526">
        <f t="shared" si="291"/>
        <v>0</v>
      </c>
      <c r="BL191" s="526">
        <f t="shared" si="291"/>
        <v>0</v>
      </c>
      <c r="BM191" s="526">
        <f t="shared" si="291"/>
        <v>0</v>
      </c>
      <c r="BN191" s="526">
        <f t="shared" si="291"/>
        <v>0</v>
      </c>
      <c r="BO191" s="526">
        <f t="shared" si="291"/>
        <v>0</v>
      </c>
      <c r="BP191" s="526">
        <f t="shared" ref="BP191:CU191" si="292">BP$118*BP76</f>
        <v>0</v>
      </c>
      <c r="BQ191" s="526">
        <f t="shared" si="292"/>
        <v>0</v>
      </c>
      <c r="BR191" s="526">
        <f t="shared" si="292"/>
        <v>0</v>
      </c>
      <c r="BS191" s="526">
        <f t="shared" si="292"/>
        <v>0</v>
      </c>
      <c r="BT191" s="526">
        <f t="shared" si="292"/>
        <v>0</v>
      </c>
      <c r="BU191" s="526">
        <f t="shared" si="292"/>
        <v>0</v>
      </c>
      <c r="BV191" s="526">
        <f t="shared" si="292"/>
        <v>0</v>
      </c>
      <c r="BW191" s="526">
        <f t="shared" si="292"/>
        <v>0</v>
      </c>
      <c r="BX191" s="526">
        <f t="shared" si="292"/>
        <v>0</v>
      </c>
      <c r="BY191" s="526">
        <f t="shared" si="292"/>
        <v>0</v>
      </c>
      <c r="BZ191" s="526">
        <f t="shared" si="292"/>
        <v>0</v>
      </c>
      <c r="CA191" s="526">
        <f t="shared" si="292"/>
        <v>0</v>
      </c>
      <c r="CB191" s="526">
        <f t="shared" si="292"/>
        <v>0</v>
      </c>
      <c r="CC191" s="526">
        <f t="shared" si="292"/>
        <v>0</v>
      </c>
      <c r="CD191" s="526">
        <f t="shared" si="292"/>
        <v>0</v>
      </c>
      <c r="CE191" s="526">
        <f t="shared" si="292"/>
        <v>0</v>
      </c>
      <c r="CF191" s="526">
        <f t="shared" si="292"/>
        <v>0</v>
      </c>
      <c r="CG191" s="526">
        <f t="shared" si="292"/>
        <v>0</v>
      </c>
      <c r="CH191" s="526">
        <f t="shared" si="292"/>
        <v>0</v>
      </c>
      <c r="CI191" s="526">
        <f t="shared" si="292"/>
        <v>0</v>
      </c>
      <c r="CJ191" s="526">
        <f t="shared" si="292"/>
        <v>0</v>
      </c>
      <c r="CK191" s="526">
        <f t="shared" si="292"/>
        <v>0</v>
      </c>
      <c r="CL191" s="526">
        <f t="shared" si="292"/>
        <v>0</v>
      </c>
      <c r="CM191" s="526">
        <f t="shared" si="292"/>
        <v>0</v>
      </c>
      <c r="CN191" s="526">
        <f t="shared" si="292"/>
        <v>0</v>
      </c>
      <c r="CO191" s="526">
        <f t="shared" si="292"/>
        <v>0</v>
      </c>
      <c r="CP191" s="526">
        <f t="shared" si="292"/>
        <v>0</v>
      </c>
      <c r="CQ191" s="526">
        <f t="shared" si="292"/>
        <v>0</v>
      </c>
      <c r="CR191" s="526">
        <f t="shared" si="292"/>
        <v>0</v>
      </c>
      <c r="CS191" s="526">
        <f t="shared" si="292"/>
        <v>0</v>
      </c>
      <c r="CT191" s="526">
        <f t="shared" si="292"/>
        <v>0</v>
      </c>
      <c r="CU191" s="526">
        <f t="shared" si="292"/>
        <v>0</v>
      </c>
      <c r="CV191" s="526">
        <f t="shared" ref="CV191:DG191" si="293">CV$118*CV76</f>
        <v>0</v>
      </c>
      <c r="CW191" s="526">
        <f t="shared" si="293"/>
        <v>0</v>
      </c>
      <c r="CX191" s="526">
        <f t="shared" si="293"/>
        <v>0</v>
      </c>
      <c r="CY191" s="526">
        <f t="shared" si="293"/>
        <v>0</v>
      </c>
      <c r="CZ191" s="526">
        <f t="shared" si="293"/>
        <v>0</v>
      </c>
      <c r="DA191" s="526">
        <f t="shared" si="293"/>
        <v>0</v>
      </c>
      <c r="DB191" s="526">
        <f t="shared" si="293"/>
        <v>0</v>
      </c>
      <c r="DC191" s="526">
        <f t="shared" si="293"/>
        <v>0</v>
      </c>
      <c r="DD191" s="526">
        <f t="shared" si="293"/>
        <v>0</v>
      </c>
      <c r="DE191" s="526">
        <f t="shared" si="293"/>
        <v>0</v>
      </c>
      <c r="DF191" s="526">
        <f t="shared" si="293"/>
        <v>0</v>
      </c>
      <c r="DG191" s="526">
        <f t="shared" si="293"/>
        <v>0</v>
      </c>
      <c r="DH191" s="583">
        <f t="shared" si="261"/>
        <v>0</v>
      </c>
      <c r="DI191" s="240"/>
      <c r="DJ191" s="21"/>
    </row>
    <row r="192" spans="2:114" x14ac:dyDescent="0.15">
      <c r="B192" s="10" t="s">
        <v>215</v>
      </c>
      <c r="C192" s="4" t="s">
        <v>954</v>
      </c>
      <c r="D192" s="526">
        <f t="shared" ref="D192:AI192" si="294">D$118*D77</f>
        <v>0</v>
      </c>
      <c r="E192" s="526">
        <f t="shared" si="294"/>
        <v>0</v>
      </c>
      <c r="F192" s="526">
        <f t="shared" si="294"/>
        <v>0</v>
      </c>
      <c r="G192" s="526">
        <f t="shared" si="294"/>
        <v>0</v>
      </c>
      <c r="H192" s="526">
        <f t="shared" si="294"/>
        <v>0</v>
      </c>
      <c r="I192" s="526">
        <f t="shared" si="294"/>
        <v>0</v>
      </c>
      <c r="J192" s="526">
        <f t="shared" si="294"/>
        <v>0</v>
      </c>
      <c r="K192" s="526">
        <f t="shared" si="294"/>
        <v>0</v>
      </c>
      <c r="L192" s="526">
        <f t="shared" si="294"/>
        <v>0</v>
      </c>
      <c r="M192" s="526">
        <f t="shared" si="294"/>
        <v>0</v>
      </c>
      <c r="N192" s="526">
        <f t="shared" si="294"/>
        <v>0</v>
      </c>
      <c r="O192" s="526">
        <f t="shared" si="294"/>
        <v>0</v>
      </c>
      <c r="P192" s="526">
        <f t="shared" si="294"/>
        <v>0</v>
      </c>
      <c r="Q192" s="526">
        <f t="shared" si="294"/>
        <v>0</v>
      </c>
      <c r="R192" s="526">
        <f t="shared" si="294"/>
        <v>0</v>
      </c>
      <c r="S192" s="526">
        <f t="shared" si="294"/>
        <v>0</v>
      </c>
      <c r="T192" s="526">
        <f t="shared" si="294"/>
        <v>0</v>
      </c>
      <c r="U192" s="526">
        <f t="shared" si="294"/>
        <v>0</v>
      </c>
      <c r="V192" s="526">
        <f t="shared" si="294"/>
        <v>0</v>
      </c>
      <c r="W192" s="526">
        <f t="shared" si="294"/>
        <v>0</v>
      </c>
      <c r="X192" s="526">
        <f t="shared" si="294"/>
        <v>0</v>
      </c>
      <c r="Y192" s="526">
        <f t="shared" si="294"/>
        <v>0</v>
      </c>
      <c r="Z192" s="526">
        <f t="shared" si="294"/>
        <v>0</v>
      </c>
      <c r="AA192" s="526">
        <f t="shared" si="294"/>
        <v>0</v>
      </c>
      <c r="AB192" s="526">
        <f t="shared" si="294"/>
        <v>0</v>
      </c>
      <c r="AC192" s="526">
        <f t="shared" si="294"/>
        <v>0</v>
      </c>
      <c r="AD192" s="526">
        <f t="shared" si="294"/>
        <v>0</v>
      </c>
      <c r="AE192" s="526">
        <f t="shared" si="294"/>
        <v>0</v>
      </c>
      <c r="AF192" s="526">
        <f t="shared" si="294"/>
        <v>0</v>
      </c>
      <c r="AG192" s="526">
        <f t="shared" si="294"/>
        <v>0</v>
      </c>
      <c r="AH192" s="526">
        <f t="shared" si="294"/>
        <v>0</v>
      </c>
      <c r="AI192" s="526">
        <f t="shared" si="294"/>
        <v>0</v>
      </c>
      <c r="AJ192" s="526">
        <f t="shared" ref="AJ192:BO192" si="295">AJ$118*AJ77</f>
        <v>0</v>
      </c>
      <c r="AK192" s="526">
        <f t="shared" si="295"/>
        <v>0</v>
      </c>
      <c r="AL192" s="526">
        <f t="shared" si="295"/>
        <v>0</v>
      </c>
      <c r="AM192" s="526">
        <f t="shared" si="295"/>
        <v>0</v>
      </c>
      <c r="AN192" s="526">
        <f t="shared" si="295"/>
        <v>0</v>
      </c>
      <c r="AO192" s="526">
        <f t="shared" si="295"/>
        <v>0</v>
      </c>
      <c r="AP192" s="526">
        <f t="shared" si="295"/>
        <v>0</v>
      </c>
      <c r="AQ192" s="526">
        <f t="shared" si="295"/>
        <v>0</v>
      </c>
      <c r="AR192" s="526">
        <f t="shared" si="295"/>
        <v>0</v>
      </c>
      <c r="AS192" s="526">
        <f t="shared" si="295"/>
        <v>0</v>
      </c>
      <c r="AT192" s="526">
        <f t="shared" si="295"/>
        <v>0</v>
      </c>
      <c r="AU192" s="526">
        <f t="shared" si="295"/>
        <v>0</v>
      </c>
      <c r="AV192" s="526">
        <f t="shared" si="295"/>
        <v>0</v>
      </c>
      <c r="AW192" s="526">
        <f t="shared" si="295"/>
        <v>0</v>
      </c>
      <c r="AX192" s="526">
        <f t="shared" si="295"/>
        <v>0</v>
      </c>
      <c r="AY192" s="526">
        <f t="shared" si="295"/>
        <v>0</v>
      </c>
      <c r="AZ192" s="526">
        <f t="shared" si="295"/>
        <v>0</v>
      </c>
      <c r="BA192" s="526">
        <f t="shared" si="295"/>
        <v>0</v>
      </c>
      <c r="BB192" s="526">
        <f t="shared" si="295"/>
        <v>0</v>
      </c>
      <c r="BC192" s="526">
        <f t="shared" si="295"/>
        <v>0</v>
      </c>
      <c r="BD192" s="526">
        <f t="shared" si="295"/>
        <v>0</v>
      </c>
      <c r="BE192" s="526">
        <f t="shared" si="295"/>
        <v>0</v>
      </c>
      <c r="BF192" s="526">
        <f t="shared" si="295"/>
        <v>0</v>
      </c>
      <c r="BG192" s="526">
        <f t="shared" si="295"/>
        <v>0</v>
      </c>
      <c r="BH192" s="526">
        <f t="shared" si="295"/>
        <v>0</v>
      </c>
      <c r="BI192" s="526">
        <f t="shared" si="295"/>
        <v>0</v>
      </c>
      <c r="BJ192" s="526">
        <f t="shared" si="295"/>
        <v>0</v>
      </c>
      <c r="BK192" s="526">
        <f t="shared" si="295"/>
        <v>0</v>
      </c>
      <c r="BL192" s="526">
        <f t="shared" si="295"/>
        <v>0</v>
      </c>
      <c r="BM192" s="526">
        <f t="shared" si="295"/>
        <v>0</v>
      </c>
      <c r="BN192" s="526">
        <f t="shared" si="295"/>
        <v>0</v>
      </c>
      <c r="BO192" s="526">
        <f t="shared" si="295"/>
        <v>0</v>
      </c>
      <c r="BP192" s="526">
        <f t="shared" ref="BP192:CU192" si="296">BP$118*BP77</f>
        <v>0</v>
      </c>
      <c r="BQ192" s="526">
        <f t="shared" si="296"/>
        <v>0</v>
      </c>
      <c r="BR192" s="526">
        <f t="shared" si="296"/>
        <v>0</v>
      </c>
      <c r="BS192" s="526">
        <f t="shared" si="296"/>
        <v>0</v>
      </c>
      <c r="BT192" s="526">
        <f t="shared" si="296"/>
        <v>0</v>
      </c>
      <c r="BU192" s="526">
        <f t="shared" si="296"/>
        <v>0</v>
      </c>
      <c r="BV192" s="526">
        <f t="shared" si="296"/>
        <v>0</v>
      </c>
      <c r="BW192" s="526">
        <f t="shared" si="296"/>
        <v>0</v>
      </c>
      <c r="BX192" s="526">
        <f t="shared" si="296"/>
        <v>0</v>
      </c>
      <c r="BY192" s="526">
        <f t="shared" si="296"/>
        <v>0</v>
      </c>
      <c r="BZ192" s="526">
        <f t="shared" si="296"/>
        <v>0</v>
      </c>
      <c r="CA192" s="526">
        <f t="shared" si="296"/>
        <v>0</v>
      </c>
      <c r="CB192" s="526">
        <f t="shared" si="296"/>
        <v>0</v>
      </c>
      <c r="CC192" s="526">
        <f t="shared" si="296"/>
        <v>0</v>
      </c>
      <c r="CD192" s="526">
        <f t="shared" si="296"/>
        <v>0</v>
      </c>
      <c r="CE192" s="526">
        <f t="shared" si="296"/>
        <v>0</v>
      </c>
      <c r="CF192" s="526">
        <f t="shared" si="296"/>
        <v>0</v>
      </c>
      <c r="CG192" s="526">
        <f t="shared" si="296"/>
        <v>0</v>
      </c>
      <c r="CH192" s="526">
        <f t="shared" si="296"/>
        <v>0</v>
      </c>
      <c r="CI192" s="526">
        <f t="shared" si="296"/>
        <v>0</v>
      </c>
      <c r="CJ192" s="526">
        <f t="shared" si="296"/>
        <v>0</v>
      </c>
      <c r="CK192" s="526">
        <f t="shared" si="296"/>
        <v>0</v>
      </c>
      <c r="CL192" s="526">
        <f t="shared" si="296"/>
        <v>0</v>
      </c>
      <c r="CM192" s="526">
        <f t="shared" si="296"/>
        <v>0</v>
      </c>
      <c r="CN192" s="526">
        <f t="shared" si="296"/>
        <v>0</v>
      </c>
      <c r="CO192" s="526">
        <f t="shared" si="296"/>
        <v>0</v>
      </c>
      <c r="CP192" s="526">
        <f t="shared" si="296"/>
        <v>0</v>
      </c>
      <c r="CQ192" s="526">
        <f t="shared" si="296"/>
        <v>0</v>
      </c>
      <c r="CR192" s="526">
        <f t="shared" si="296"/>
        <v>0</v>
      </c>
      <c r="CS192" s="526">
        <f t="shared" si="296"/>
        <v>0</v>
      </c>
      <c r="CT192" s="526">
        <f t="shared" si="296"/>
        <v>0</v>
      </c>
      <c r="CU192" s="526">
        <f t="shared" si="296"/>
        <v>0</v>
      </c>
      <c r="CV192" s="526">
        <f t="shared" ref="CV192:DG192" si="297">CV$118*CV77</f>
        <v>0</v>
      </c>
      <c r="CW192" s="526">
        <f t="shared" si="297"/>
        <v>0</v>
      </c>
      <c r="CX192" s="526">
        <f t="shared" si="297"/>
        <v>0</v>
      </c>
      <c r="CY192" s="526">
        <f t="shared" si="297"/>
        <v>0</v>
      </c>
      <c r="CZ192" s="526">
        <f t="shared" si="297"/>
        <v>0</v>
      </c>
      <c r="DA192" s="526">
        <f t="shared" si="297"/>
        <v>0</v>
      </c>
      <c r="DB192" s="526">
        <f t="shared" si="297"/>
        <v>0</v>
      </c>
      <c r="DC192" s="526">
        <f t="shared" si="297"/>
        <v>0</v>
      </c>
      <c r="DD192" s="526">
        <f t="shared" si="297"/>
        <v>0</v>
      </c>
      <c r="DE192" s="526">
        <f t="shared" si="297"/>
        <v>0</v>
      </c>
      <c r="DF192" s="526">
        <f t="shared" si="297"/>
        <v>0</v>
      </c>
      <c r="DG192" s="526">
        <f t="shared" si="297"/>
        <v>0</v>
      </c>
      <c r="DH192" s="583">
        <f t="shared" si="261"/>
        <v>0</v>
      </c>
      <c r="DI192" s="240"/>
      <c r="DJ192" s="21"/>
    </row>
    <row r="193" spans="2:114" x14ac:dyDescent="0.15">
      <c r="B193" s="10" t="s">
        <v>216</v>
      </c>
      <c r="C193" s="4" t="s">
        <v>955</v>
      </c>
      <c r="D193" s="526">
        <f t="shared" ref="D193:AI193" si="298">D$118*D78</f>
        <v>0</v>
      </c>
      <c r="E193" s="526">
        <f t="shared" si="298"/>
        <v>0</v>
      </c>
      <c r="F193" s="526">
        <f t="shared" si="298"/>
        <v>0</v>
      </c>
      <c r="G193" s="526">
        <f t="shared" si="298"/>
        <v>0</v>
      </c>
      <c r="H193" s="526">
        <f t="shared" si="298"/>
        <v>0</v>
      </c>
      <c r="I193" s="526">
        <f t="shared" si="298"/>
        <v>0</v>
      </c>
      <c r="J193" s="526">
        <f t="shared" si="298"/>
        <v>0</v>
      </c>
      <c r="K193" s="526">
        <f t="shared" si="298"/>
        <v>0</v>
      </c>
      <c r="L193" s="526">
        <f t="shared" si="298"/>
        <v>0</v>
      </c>
      <c r="M193" s="526">
        <f t="shared" si="298"/>
        <v>0</v>
      </c>
      <c r="N193" s="526">
        <f t="shared" si="298"/>
        <v>0</v>
      </c>
      <c r="O193" s="526">
        <f t="shared" si="298"/>
        <v>0</v>
      </c>
      <c r="P193" s="526">
        <f t="shared" si="298"/>
        <v>0</v>
      </c>
      <c r="Q193" s="526">
        <f t="shared" si="298"/>
        <v>0</v>
      </c>
      <c r="R193" s="526">
        <f t="shared" si="298"/>
        <v>0</v>
      </c>
      <c r="S193" s="526">
        <f t="shared" si="298"/>
        <v>0</v>
      </c>
      <c r="T193" s="526">
        <f t="shared" si="298"/>
        <v>0</v>
      </c>
      <c r="U193" s="526">
        <f t="shared" si="298"/>
        <v>0</v>
      </c>
      <c r="V193" s="526">
        <f t="shared" si="298"/>
        <v>0</v>
      </c>
      <c r="W193" s="526">
        <f t="shared" si="298"/>
        <v>0</v>
      </c>
      <c r="X193" s="526">
        <f t="shared" si="298"/>
        <v>0</v>
      </c>
      <c r="Y193" s="526">
        <f t="shared" si="298"/>
        <v>0</v>
      </c>
      <c r="Z193" s="526">
        <f t="shared" si="298"/>
        <v>0</v>
      </c>
      <c r="AA193" s="526">
        <f t="shared" si="298"/>
        <v>0</v>
      </c>
      <c r="AB193" s="526">
        <f t="shared" si="298"/>
        <v>0</v>
      </c>
      <c r="AC193" s="526">
        <f t="shared" si="298"/>
        <v>0</v>
      </c>
      <c r="AD193" s="526">
        <f t="shared" si="298"/>
        <v>0</v>
      </c>
      <c r="AE193" s="526">
        <f t="shared" si="298"/>
        <v>0</v>
      </c>
      <c r="AF193" s="526">
        <f t="shared" si="298"/>
        <v>0</v>
      </c>
      <c r="AG193" s="526">
        <f t="shared" si="298"/>
        <v>0</v>
      </c>
      <c r="AH193" s="526">
        <f t="shared" si="298"/>
        <v>0</v>
      </c>
      <c r="AI193" s="526">
        <f t="shared" si="298"/>
        <v>0</v>
      </c>
      <c r="AJ193" s="526">
        <f t="shared" ref="AJ193:BO193" si="299">AJ$118*AJ78</f>
        <v>0</v>
      </c>
      <c r="AK193" s="526">
        <f t="shared" si="299"/>
        <v>0</v>
      </c>
      <c r="AL193" s="526">
        <f t="shared" si="299"/>
        <v>0</v>
      </c>
      <c r="AM193" s="526">
        <f t="shared" si="299"/>
        <v>0</v>
      </c>
      <c r="AN193" s="526">
        <f t="shared" si="299"/>
        <v>0</v>
      </c>
      <c r="AO193" s="526">
        <f t="shared" si="299"/>
        <v>0</v>
      </c>
      <c r="AP193" s="526">
        <f t="shared" si="299"/>
        <v>0</v>
      </c>
      <c r="AQ193" s="526">
        <f t="shared" si="299"/>
        <v>0</v>
      </c>
      <c r="AR193" s="526">
        <f t="shared" si="299"/>
        <v>0</v>
      </c>
      <c r="AS193" s="526">
        <f t="shared" si="299"/>
        <v>0</v>
      </c>
      <c r="AT193" s="526">
        <f t="shared" si="299"/>
        <v>0</v>
      </c>
      <c r="AU193" s="526">
        <f t="shared" si="299"/>
        <v>0</v>
      </c>
      <c r="AV193" s="526">
        <f t="shared" si="299"/>
        <v>0</v>
      </c>
      <c r="AW193" s="526">
        <f t="shared" si="299"/>
        <v>0</v>
      </c>
      <c r="AX193" s="526">
        <f t="shared" si="299"/>
        <v>0</v>
      </c>
      <c r="AY193" s="526">
        <f t="shared" si="299"/>
        <v>0</v>
      </c>
      <c r="AZ193" s="526">
        <f t="shared" si="299"/>
        <v>0</v>
      </c>
      <c r="BA193" s="526">
        <f t="shared" si="299"/>
        <v>0</v>
      </c>
      <c r="BB193" s="526">
        <f t="shared" si="299"/>
        <v>0</v>
      </c>
      <c r="BC193" s="526">
        <f t="shared" si="299"/>
        <v>0</v>
      </c>
      <c r="BD193" s="526">
        <f t="shared" si="299"/>
        <v>0</v>
      </c>
      <c r="BE193" s="526">
        <f t="shared" si="299"/>
        <v>0</v>
      </c>
      <c r="BF193" s="526">
        <f t="shared" si="299"/>
        <v>0</v>
      </c>
      <c r="BG193" s="526">
        <f t="shared" si="299"/>
        <v>0</v>
      </c>
      <c r="BH193" s="526">
        <f t="shared" si="299"/>
        <v>0</v>
      </c>
      <c r="BI193" s="526">
        <f t="shared" si="299"/>
        <v>0</v>
      </c>
      <c r="BJ193" s="526">
        <f t="shared" si="299"/>
        <v>0</v>
      </c>
      <c r="BK193" s="526">
        <f t="shared" si="299"/>
        <v>0</v>
      </c>
      <c r="BL193" s="526">
        <f t="shared" si="299"/>
        <v>0</v>
      </c>
      <c r="BM193" s="526">
        <f t="shared" si="299"/>
        <v>0</v>
      </c>
      <c r="BN193" s="526">
        <f t="shared" si="299"/>
        <v>0</v>
      </c>
      <c r="BO193" s="526">
        <f t="shared" si="299"/>
        <v>0</v>
      </c>
      <c r="BP193" s="526">
        <f t="shared" ref="BP193:CU193" si="300">BP$118*BP78</f>
        <v>0</v>
      </c>
      <c r="BQ193" s="526">
        <f t="shared" si="300"/>
        <v>0</v>
      </c>
      <c r="BR193" s="526">
        <f t="shared" si="300"/>
        <v>0</v>
      </c>
      <c r="BS193" s="526">
        <f t="shared" si="300"/>
        <v>0</v>
      </c>
      <c r="BT193" s="526">
        <f t="shared" si="300"/>
        <v>0</v>
      </c>
      <c r="BU193" s="526">
        <f t="shared" si="300"/>
        <v>0</v>
      </c>
      <c r="BV193" s="526">
        <f t="shared" si="300"/>
        <v>0</v>
      </c>
      <c r="BW193" s="526">
        <f t="shared" si="300"/>
        <v>0</v>
      </c>
      <c r="BX193" s="526">
        <f t="shared" si="300"/>
        <v>0</v>
      </c>
      <c r="BY193" s="526">
        <f t="shared" si="300"/>
        <v>0</v>
      </c>
      <c r="BZ193" s="526">
        <f t="shared" si="300"/>
        <v>0</v>
      </c>
      <c r="CA193" s="526">
        <f t="shared" si="300"/>
        <v>0</v>
      </c>
      <c r="CB193" s="526">
        <f t="shared" si="300"/>
        <v>0</v>
      </c>
      <c r="CC193" s="526">
        <f t="shared" si="300"/>
        <v>0</v>
      </c>
      <c r="CD193" s="526">
        <f t="shared" si="300"/>
        <v>0</v>
      </c>
      <c r="CE193" s="526">
        <f t="shared" si="300"/>
        <v>0</v>
      </c>
      <c r="CF193" s="526">
        <f t="shared" si="300"/>
        <v>0</v>
      </c>
      <c r="CG193" s="526">
        <f t="shared" si="300"/>
        <v>0</v>
      </c>
      <c r="CH193" s="526">
        <f t="shared" si="300"/>
        <v>0</v>
      </c>
      <c r="CI193" s="526">
        <f t="shared" si="300"/>
        <v>0</v>
      </c>
      <c r="CJ193" s="526">
        <f t="shared" si="300"/>
        <v>0</v>
      </c>
      <c r="CK193" s="526">
        <f t="shared" si="300"/>
        <v>0</v>
      </c>
      <c r="CL193" s="526">
        <f t="shared" si="300"/>
        <v>0</v>
      </c>
      <c r="CM193" s="526">
        <f t="shared" si="300"/>
        <v>0</v>
      </c>
      <c r="CN193" s="526">
        <f t="shared" si="300"/>
        <v>0</v>
      </c>
      <c r="CO193" s="526">
        <f t="shared" si="300"/>
        <v>0</v>
      </c>
      <c r="CP193" s="526">
        <f t="shared" si="300"/>
        <v>0</v>
      </c>
      <c r="CQ193" s="526">
        <f t="shared" si="300"/>
        <v>0</v>
      </c>
      <c r="CR193" s="526">
        <f t="shared" si="300"/>
        <v>0</v>
      </c>
      <c r="CS193" s="526">
        <f t="shared" si="300"/>
        <v>0</v>
      </c>
      <c r="CT193" s="526">
        <f t="shared" si="300"/>
        <v>0</v>
      </c>
      <c r="CU193" s="526">
        <f t="shared" si="300"/>
        <v>0</v>
      </c>
      <c r="CV193" s="526">
        <f t="shared" ref="CV193:DG193" si="301">CV$118*CV78</f>
        <v>0</v>
      </c>
      <c r="CW193" s="526">
        <f t="shared" si="301"/>
        <v>0</v>
      </c>
      <c r="CX193" s="526">
        <f t="shared" si="301"/>
        <v>0</v>
      </c>
      <c r="CY193" s="526">
        <f t="shared" si="301"/>
        <v>0</v>
      </c>
      <c r="CZ193" s="526">
        <f t="shared" si="301"/>
        <v>0</v>
      </c>
      <c r="DA193" s="526">
        <f t="shared" si="301"/>
        <v>0</v>
      </c>
      <c r="DB193" s="526">
        <f t="shared" si="301"/>
        <v>0</v>
      </c>
      <c r="DC193" s="526">
        <f t="shared" si="301"/>
        <v>0</v>
      </c>
      <c r="DD193" s="526">
        <f t="shared" si="301"/>
        <v>0</v>
      </c>
      <c r="DE193" s="526">
        <f t="shared" si="301"/>
        <v>0</v>
      </c>
      <c r="DF193" s="526">
        <f t="shared" si="301"/>
        <v>0</v>
      </c>
      <c r="DG193" s="526">
        <f t="shared" si="301"/>
        <v>0</v>
      </c>
      <c r="DH193" s="583">
        <f t="shared" si="261"/>
        <v>0</v>
      </c>
      <c r="DI193" s="240"/>
      <c r="DJ193" s="21"/>
    </row>
    <row r="194" spans="2:114" x14ac:dyDescent="0.15">
      <c r="B194" s="10" t="s">
        <v>217</v>
      </c>
      <c r="C194" s="4" t="s">
        <v>956</v>
      </c>
      <c r="D194" s="526">
        <f t="shared" ref="D194:AI194" si="302">D$118*D79</f>
        <v>0</v>
      </c>
      <c r="E194" s="526">
        <f t="shared" si="302"/>
        <v>0</v>
      </c>
      <c r="F194" s="526">
        <f t="shared" si="302"/>
        <v>0</v>
      </c>
      <c r="G194" s="526">
        <f t="shared" si="302"/>
        <v>0</v>
      </c>
      <c r="H194" s="526">
        <f t="shared" si="302"/>
        <v>0</v>
      </c>
      <c r="I194" s="526">
        <f t="shared" si="302"/>
        <v>0</v>
      </c>
      <c r="J194" s="526">
        <f t="shared" si="302"/>
        <v>0</v>
      </c>
      <c r="K194" s="526">
        <f t="shared" si="302"/>
        <v>0</v>
      </c>
      <c r="L194" s="526">
        <f t="shared" si="302"/>
        <v>0</v>
      </c>
      <c r="M194" s="526">
        <f t="shared" si="302"/>
        <v>0</v>
      </c>
      <c r="N194" s="526">
        <f t="shared" si="302"/>
        <v>0</v>
      </c>
      <c r="O194" s="526">
        <f t="shared" si="302"/>
        <v>0</v>
      </c>
      <c r="P194" s="526">
        <f t="shared" si="302"/>
        <v>0</v>
      </c>
      <c r="Q194" s="526">
        <f t="shared" si="302"/>
        <v>0</v>
      </c>
      <c r="R194" s="526">
        <f t="shared" si="302"/>
        <v>0</v>
      </c>
      <c r="S194" s="526">
        <f t="shared" si="302"/>
        <v>0</v>
      </c>
      <c r="T194" s="526">
        <f t="shared" si="302"/>
        <v>0</v>
      </c>
      <c r="U194" s="526">
        <f t="shared" si="302"/>
        <v>0</v>
      </c>
      <c r="V194" s="526">
        <f t="shared" si="302"/>
        <v>0</v>
      </c>
      <c r="W194" s="526">
        <f t="shared" si="302"/>
        <v>0</v>
      </c>
      <c r="X194" s="526">
        <f t="shared" si="302"/>
        <v>0</v>
      </c>
      <c r="Y194" s="526">
        <f t="shared" si="302"/>
        <v>0</v>
      </c>
      <c r="Z194" s="526">
        <f t="shared" si="302"/>
        <v>0</v>
      </c>
      <c r="AA194" s="526">
        <f t="shared" si="302"/>
        <v>0</v>
      </c>
      <c r="AB194" s="526">
        <f t="shared" si="302"/>
        <v>0</v>
      </c>
      <c r="AC194" s="526">
        <f t="shared" si="302"/>
        <v>0</v>
      </c>
      <c r="AD194" s="526">
        <f t="shared" si="302"/>
        <v>0</v>
      </c>
      <c r="AE194" s="526">
        <f t="shared" si="302"/>
        <v>0</v>
      </c>
      <c r="AF194" s="526">
        <f t="shared" si="302"/>
        <v>0</v>
      </c>
      <c r="AG194" s="526">
        <f t="shared" si="302"/>
        <v>0</v>
      </c>
      <c r="AH194" s="526">
        <f t="shared" si="302"/>
        <v>0</v>
      </c>
      <c r="AI194" s="526">
        <f t="shared" si="302"/>
        <v>0</v>
      </c>
      <c r="AJ194" s="526">
        <f t="shared" ref="AJ194:BO194" si="303">AJ$118*AJ79</f>
        <v>0</v>
      </c>
      <c r="AK194" s="526">
        <f t="shared" si="303"/>
        <v>0</v>
      </c>
      <c r="AL194" s="526">
        <f t="shared" si="303"/>
        <v>0</v>
      </c>
      <c r="AM194" s="526">
        <f t="shared" si="303"/>
        <v>0</v>
      </c>
      <c r="AN194" s="526">
        <f t="shared" si="303"/>
        <v>0</v>
      </c>
      <c r="AO194" s="526">
        <f t="shared" si="303"/>
        <v>0</v>
      </c>
      <c r="AP194" s="526">
        <f t="shared" si="303"/>
        <v>0</v>
      </c>
      <c r="AQ194" s="526">
        <f t="shared" si="303"/>
        <v>0</v>
      </c>
      <c r="AR194" s="526">
        <f t="shared" si="303"/>
        <v>0</v>
      </c>
      <c r="AS194" s="526">
        <f t="shared" si="303"/>
        <v>0</v>
      </c>
      <c r="AT194" s="526">
        <f t="shared" si="303"/>
        <v>0</v>
      </c>
      <c r="AU194" s="526">
        <f t="shared" si="303"/>
        <v>0</v>
      </c>
      <c r="AV194" s="526">
        <f t="shared" si="303"/>
        <v>0</v>
      </c>
      <c r="AW194" s="526">
        <f t="shared" si="303"/>
        <v>0</v>
      </c>
      <c r="AX194" s="526">
        <f t="shared" si="303"/>
        <v>0</v>
      </c>
      <c r="AY194" s="526">
        <f t="shared" si="303"/>
        <v>0</v>
      </c>
      <c r="AZ194" s="526">
        <f t="shared" si="303"/>
        <v>0</v>
      </c>
      <c r="BA194" s="526">
        <f t="shared" si="303"/>
        <v>0</v>
      </c>
      <c r="BB194" s="526">
        <f t="shared" si="303"/>
        <v>0</v>
      </c>
      <c r="BC194" s="526">
        <f t="shared" si="303"/>
        <v>0</v>
      </c>
      <c r="BD194" s="526">
        <f t="shared" si="303"/>
        <v>0</v>
      </c>
      <c r="BE194" s="526">
        <f t="shared" si="303"/>
        <v>0</v>
      </c>
      <c r="BF194" s="526">
        <f t="shared" si="303"/>
        <v>0</v>
      </c>
      <c r="BG194" s="526">
        <f t="shared" si="303"/>
        <v>0</v>
      </c>
      <c r="BH194" s="526">
        <f t="shared" si="303"/>
        <v>0</v>
      </c>
      <c r="BI194" s="526">
        <f t="shared" si="303"/>
        <v>0</v>
      </c>
      <c r="BJ194" s="526">
        <f t="shared" si="303"/>
        <v>0</v>
      </c>
      <c r="BK194" s="526">
        <f t="shared" si="303"/>
        <v>0</v>
      </c>
      <c r="BL194" s="526">
        <f t="shared" si="303"/>
        <v>0</v>
      </c>
      <c r="BM194" s="526">
        <f t="shared" si="303"/>
        <v>0</v>
      </c>
      <c r="BN194" s="526">
        <f t="shared" si="303"/>
        <v>0</v>
      </c>
      <c r="BO194" s="526">
        <f t="shared" si="303"/>
        <v>0</v>
      </c>
      <c r="BP194" s="526">
        <f t="shared" ref="BP194:CU194" si="304">BP$118*BP79</f>
        <v>0</v>
      </c>
      <c r="BQ194" s="526">
        <f t="shared" si="304"/>
        <v>0</v>
      </c>
      <c r="BR194" s="526">
        <f t="shared" si="304"/>
        <v>0</v>
      </c>
      <c r="BS194" s="526">
        <f t="shared" si="304"/>
        <v>0</v>
      </c>
      <c r="BT194" s="526">
        <f t="shared" si="304"/>
        <v>0</v>
      </c>
      <c r="BU194" s="526">
        <f t="shared" si="304"/>
        <v>0</v>
      </c>
      <c r="BV194" s="526">
        <f t="shared" si="304"/>
        <v>0</v>
      </c>
      <c r="BW194" s="526">
        <f t="shared" si="304"/>
        <v>0</v>
      </c>
      <c r="BX194" s="526">
        <f t="shared" si="304"/>
        <v>0</v>
      </c>
      <c r="BY194" s="526">
        <f t="shared" si="304"/>
        <v>0</v>
      </c>
      <c r="BZ194" s="526">
        <f t="shared" si="304"/>
        <v>0</v>
      </c>
      <c r="CA194" s="526">
        <f t="shared" si="304"/>
        <v>0</v>
      </c>
      <c r="CB194" s="526">
        <f t="shared" si="304"/>
        <v>0</v>
      </c>
      <c r="CC194" s="526">
        <f t="shared" si="304"/>
        <v>0</v>
      </c>
      <c r="CD194" s="526">
        <f t="shared" si="304"/>
        <v>0</v>
      </c>
      <c r="CE194" s="526">
        <f t="shared" si="304"/>
        <v>0</v>
      </c>
      <c r="CF194" s="526">
        <f t="shared" si="304"/>
        <v>0</v>
      </c>
      <c r="CG194" s="526">
        <f t="shared" si="304"/>
        <v>0</v>
      </c>
      <c r="CH194" s="526">
        <f t="shared" si="304"/>
        <v>0</v>
      </c>
      <c r="CI194" s="526">
        <f t="shared" si="304"/>
        <v>0</v>
      </c>
      <c r="CJ194" s="526">
        <f t="shared" si="304"/>
        <v>0</v>
      </c>
      <c r="CK194" s="526">
        <f t="shared" si="304"/>
        <v>0</v>
      </c>
      <c r="CL194" s="526">
        <f t="shared" si="304"/>
        <v>0</v>
      </c>
      <c r="CM194" s="526">
        <f t="shared" si="304"/>
        <v>0</v>
      </c>
      <c r="CN194" s="526">
        <f t="shared" si="304"/>
        <v>0</v>
      </c>
      <c r="CO194" s="526">
        <f t="shared" si="304"/>
        <v>0</v>
      </c>
      <c r="CP194" s="526">
        <f t="shared" si="304"/>
        <v>0</v>
      </c>
      <c r="CQ194" s="526">
        <f t="shared" si="304"/>
        <v>0</v>
      </c>
      <c r="CR194" s="526">
        <f t="shared" si="304"/>
        <v>0</v>
      </c>
      <c r="CS194" s="526">
        <f t="shared" si="304"/>
        <v>0</v>
      </c>
      <c r="CT194" s="526">
        <f t="shared" si="304"/>
        <v>0</v>
      </c>
      <c r="CU194" s="526">
        <f t="shared" si="304"/>
        <v>0</v>
      </c>
      <c r="CV194" s="526">
        <f t="shared" ref="CV194:DG194" si="305">CV$118*CV79</f>
        <v>0</v>
      </c>
      <c r="CW194" s="526">
        <f t="shared" si="305"/>
        <v>0</v>
      </c>
      <c r="CX194" s="526">
        <f t="shared" si="305"/>
        <v>0</v>
      </c>
      <c r="CY194" s="526">
        <f t="shared" si="305"/>
        <v>0</v>
      </c>
      <c r="CZ194" s="526">
        <f t="shared" si="305"/>
        <v>0</v>
      </c>
      <c r="DA194" s="526">
        <f t="shared" si="305"/>
        <v>0</v>
      </c>
      <c r="DB194" s="526">
        <f t="shared" si="305"/>
        <v>0</v>
      </c>
      <c r="DC194" s="526">
        <f t="shared" si="305"/>
        <v>0</v>
      </c>
      <c r="DD194" s="526">
        <f t="shared" si="305"/>
        <v>0</v>
      </c>
      <c r="DE194" s="526">
        <f t="shared" si="305"/>
        <v>0</v>
      </c>
      <c r="DF194" s="526">
        <f t="shared" si="305"/>
        <v>0</v>
      </c>
      <c r="DG194" s="526">
        <f t="shared" si="305"/>
        <v>0</v>
      </c>
      <c r="DH194" s="583">
        <f t="shared" si="261"/>
        <v>0</v>
      </c>
      <c r="DI194" s="240"/>
      <c r="DJ194" s="21"/>
    </row>
    <row r="195" spans="2:114" x14ac:dyDescent="0.15">
      <c r="B195" s="10" t="s">
        <v>218</v>
      </c>
      <c r="C195" s="4" t="s">
        <v>957</v>
      </c>
      <c r="D195" s="526">
        <f t="shared" ref="D195:AI195" si="306">D$118*D80</f>
        <v>0</v>
      </c>
      <c r="E195" s="526">
        <f t="shared" si="306"/>
        <v>0</v>
      </c>
      <c r="F195" s="526">
        <f t="shared" si="306"/>
        <v>0</v>
      </c>
      <c r="G195" s="526">
        <f t="shared" si="306"/>
        <v>0</v>
      </c>
      <c r="H195" s="526">
        <f t="shared" si="306"/>
        <v>0</v>
      </c>
      <c r="I195" s="526">
        <f t="shared" si="306"/>
        <v>0</v>
      </c>
      <c r="J195" s="526">
        <f t="shared" si="306"/>
        <v>0</v>
      </c>
      <c r="K195" s="526">
        <f t="shared" si="306"/>
        <v>0</v>
      </c>
      <c r="L195" s="526">
        <f t="shared" si="306"/>
        <v>0</v>
      </c>
      <c r="M195" s="526">
        <f t="shared" si="306"/>
        <v>0</v>
      </c>
      <c r="N195" s="526">
        <f t="shared" si="306"/>
        <v>0</v>
      </c>
      <c r="O195" s="526">
        <f t="shared" si="306"/>
        <v>0</v>
      </c>
      <c r="P195" s="526">
        <f t="shared" si="306"/>
        <v>0</v>
      </c>
      <c r="Q195" s="526">
        <f t="shared" si="306"/>
        <v>0</v>
      </c>
      <c r="R195" s="526">
        <f t="shared" si="306"/>
        <v>0</v>
      </c>
      <c r="S195" s="526">
        <f t="shared" si="306"/>
        <v>0</v>
      </c>
      <c r="T195" s="526">
        <f t="shared" si="306"/>
        <v>0</v>
      </c>
      <c r="U195" s="526">
        <f t="shared" si="306"/>
        <v>0</v>
      </c>
      <c r="V195" s="526">
        <f t="shared" si="306"/>
        <v>0</v>
      </c>
      <c r="W195" s="526">
        <f t="shared" si="306"/>
        <v>0</v>
      </c>
      <c r="X195" s="526">
        <f t="shared" si="306"/>
        <v>0</v>
      </c>
      <c r="Y195" s="526">
        <f t="shared" si="306"/>
        <v>0</v>
      </c>
      <c r="Z195" s="526">
        <f t="shared" si="306"/>
        <v>0</v>
      </c>
      <c r="AA195" s="526">
        <f t="shared" si="306"/>
        <v>0</v>
      </c>
      <c r="AB195" s="526">
        <f t="shared" si="306"/>
        <v>0</v>
      </c>
      <c r="AC195" s="526">
        <f t="shared" si="306"/>
        <v>0</v>
      </c>
      <c r="AD195" s="526">
        <f t="shared" si="306"/>
        <v>0</v>
      </c>
      <c r="AE195" s="526">
        <f t="shared" si="306"/>
        <v>0</v>
      </c>
      <c r="AF195" s="526">
        <f t="shared" si="306"/>
        <v>0</v>
      </c>
      <c r="AG195" s="526">
        <f t="shared" si="306"/>
        <v>0</v>
      </c>
      <c r="AH195" s="526">
        <f t="shared" si="306"/>
        <v>0</v>
      </c>
      <c r="AI195" s="526">
        <f t="shared" si="306"/>
        <v>0</v>
      </c>
      <c r="AJ195" s="526">
        <f t="shared" ref="AJ195:BO195" si="307">AJ$118*AJ80</f>
        <v>0</v>
      </c>
      <c r="AK195" s="526">
        <f t="shared" si="307"/>
        <v>0</v>
      </c>
      <c r="AL195" s="526">
        <f t="shared" si="307"/>
        <v>0</v>
      </c>
      <c r="AM195" s="526">
        <f t="shared" si="307"/>
        <v>0</v>
      </c>
      <c r="AN195" s="526">
        <f t="shared" si="307"/>
        <v>0</v>
      </c>
      <c r="AO195" s="526">
        <f t="shared" si="307"/>
        <v>0</v>
      </c>
      <c r="AP195" s="526">
        <f t="shared" si="307"/>
        <v>0</v>
      </c>
      <c r="AQ195" s="526">
        <f t="shared" si="307"/>
        <v>0</v>
      </c>
      <c r="AR195" s="526">
        <f t="shared" si="307"/>
        <v>0</v>
      </c>
      <c r="AS195" s="526">
        <f t="shared" si="307"/>
        <v>0</v>
      </c>
      <c r="AT195" s="526">
        <f t="shared" si="307"/>
        <v>0</v>
      </c>
      <c r="AU195" s="526">
        <f t="shared" si="307"/>
        <v>0</v>
      </c>
      <c r="AV195" s="526">
        <f t="shared" si="307"/>
        <v>0</v>
      </c>
      <c r="AW195" s="526">
        <f t="shared" si="307"/>
        <v>0</v>
      </c>
      <c r="AX195" s="526">
        <f t="shared" si="307"/>
        <v>0</v>
      </c>
      <c r="AY195" s="526">
        <f t="shared" si="307"/>
        <v>0</v>
      </c>
      <c r="AZ195" s="526">
        <f t="shared" si="307"/>
        <v>0</v>
      </c>
      <c r="BA195" s="526">
        <f t="shared" si="307"/>
        <v>0</v>
      </c>
      <c r="BB195" s="526">
        <f t="shared" si="307"/>
        <v>0</v>
      </c>
      <c r="BC195" s="526">
        <f t="shared" si="307"/>
        <v>0</v>
      </c>
      <c r="BD195" s="526">
        <f t="shared" si="307"/>
        <v>0</v>
      </c>
      <c r="BE195" s="526">
        <f t="shared" si="307"/>
        <v>0</v>
      </c>
      <c r="BF195" s="526">
        <f t="shared" si="307"/>
        <v>0</v>
      </c>
      <c r="BG195" s="526">
        <f t="shared" si="307"/>
        <v>0</v>
      </c>
      <c r="BH195" s="526">
        <f t="shared" si="307"/>
        <v>0</v>
      </c>
      <c r="BI195" s="526">
        <f t="shared" si="307"/>
        <v>0</v>
      </c>
      <c r="BJ195" s="526">
        <f t="shared" si="307"/>
        <v>0</v>
      </c>
      <c r="BK195" s="526">
        <f t="shared" si="307"/>
        <v>0</v>
      </c>
      <c r="BL195" s="526">
        <f t="shared" si="307"/>
        <v>0</v>
      </c>
      <c r="BM195" s="526">
        <f t="shared" si="307"/>
        <v>0</v>
      </c>
      <c r="BN195" s="526">
        <f t="shared" si="307"/>
        <v>0</v>
      </c>
      <c r="BO195" s="526">
        <f t="shared" si="307"/>
        <v>0</v>
      </c>
      <c r="BP195" s="526">
        <f t="shared" ref="BP195:CU195" si="308">BP$118*BP80</f>
        <v>0</v>
      </c>
      <c r="BQ195" s="526">
        <f t="shared" si="308"/>
        <v>0</v>
      </c>
      <c r="BR195" s="526">
        <f t="shared" si="308"/>
        <v>0</v>
      </c>
      <c r="BS195" s="526">
        <f t="shared" si="308"/>
        <v>0</v>
      </c>
      <c r="BT195" s="526">
        <f t="shared" si="308"/>
        <v>0</v>
      </c>
      <c r="BU195" s="526">
        <f t="shared" si="308"/>
        <v>0</v>
      </c>
      <c r="BV195" s="526">
        <f t="shared" si="308"/>
        <v>0</v>
      </c>
      <c r="BW195" s="526">
        <f t="shared" si="308"/>
        <v>0</v>
      </c>
      <c r="BX195" s="526">
        <f t="shared" si="308"/>
        <v>0</v>
      </c>
      <c r="BY195" s="526">
        <f t="shared" si="308"/>
        <v>0</v>
      </c>
      <c r="BZ195" s="526">
        <f t="shared" si="308"/>
        <v>0</v>
      </c>
      <c r="CA195" s="526">
        <f t="shared" si="308"/>
        <v>0</v>
      </c>
      <c r="CB195" s="526">
        <f t="shared" si="308"/>
        <v>0</v>
      </c>
      <c r="CC195" s="526">
        <f t="shared" si="308"/>
        <v>0</v>
      </c>
      <c r="CD195" s="526">
        <f t="shared" si="308"/>
        <v>0</v>
      </c>
      <c r="CE195" s="526">
        <f t="shared" si="308"/>
        <v>0</v>
      </c>
      <c r="CF195" s="526">
        <f t="shared" si="308"/>
        <v>0</v>
      </c>
      <c r="CG195" s="526">
        <f t="shared" si="308"/>
        <v>0</v>
      </c>
      <c r="CH195" s="526">
        <f t="shared" si="308"/>
        <v>0</v>
      </c>
      <c r="CI195" s="526">
        <f t="shared" si="308"/>
        <v>0</v>
      </c>
      <c r="CJ195" s="526">
        <f t="shared" si="308"/>
        <v>0</v>
      </c>
      <c r="CK195" s="526">
        <f t="shared" si="308"/>
        <v>0</v>
      </c>
      <c r="CL195" s="526">
        <f t="shared" si="308"/>
        <v>0</v>
      </c>
      <c r="CM195" s="526">
        <f t="shared" si="308"/>
        <v>0</v>
      </c>
      <c r="CN195" s="526">
        <f t="shared" si="308"/>
        <v>0</v>
      </c>
      <c r="CO195" s="526">
        <f t="shared" si="308"/>
        <v>0</v>
      </c>
      <c r="CP195" s="526">
        <f t="shared" si="308"/>
        <v>0</v>
      </c>
      <c r="CQ195" s="526">
        <f t="shared" si="308"/>
        <v>0</v>
      </c>
      <c r="CR195" s="526">
        <f t="shared" si="308"/>
        <v>0</v>
      </c>
      <c r="CS195" s="526">
        <f t="shared" si="308"/>
        <v>0</v>
      </c>
      <c r="CT195" s="526">
        <f t="shared" si="308"/>
        <v>0</v>
      </c>
      <c r="CU195" s="526">
        <f t="shared" si="308"/>
        <v>0</v>
      </c>
      <c r="CV195" s="526">
        <f t="shared" ref="CV195:DG195" si="309">CV$118*CV80</f>
        <v>0</v>
      </c>
      <c r="CW195" s="526">
        <f t="shared" si="309"/>
        <v>0</v>
      </c>
      <c r="CX195" s="526">
        <f t="shared" si="309"/>
        <v>0</v>
      </c>
      <c r="CY195" s="526">
        <f t="shared" si="309"/>
        <v>0</v>
      </c>
      <c r="CZ195" s="526">
        <f t="shared" si="309"/>
        <v>0</v>
      </c>
      <c r="DA195" s="526">
        <f t="shared" si="309"/>
        <v>0</v>
      </c>
      <c r="DB195" s="526">
        <f t="shared" si="309"/>
        <v>0</v>
      </c>
      <c r="DC195" s="526">
        <f t="shared" si="309"/>
        <v>0</v>
      </c>
      <c r="DD195" s="526">
        <f t="shared" si="309"/>
        <v>0</v>
      </c>
      <c r="DE195" s="526">
        <f t="shared" si="309"/>
        <v>0</v>
      </c>
      <c r="DF195" s="526">
        <f t="shared" si="309"/>
        <v>0</v>
      </c>
      <c r="DG195" s="526">
        <f t="shared" si="309"/>
        <v>0</v>
      </c>
      <c r="DH195" s="583">
        <f t="shared" si="261"/>
        <v>0</v>
      </c>
      <c r="DI195" s="240"/>
      <c r="DJ195" s="21"/>
    </row>
    <row r="196" spans="2:114" x14ac:dyDescent="0.15">
      <c r="B196" s="10" t="s">
        <v>219</v>
      </c>
      <c r="C196" s="4" t="s">
        <v>958</v>
      </c>
      <c r="D196" s="526">
        <f t="shared" ref="D196:AI196" si="310">D$118*D81</f>
        <v>0</v>
      </c>
      <c r="E196" s="526">
        <f t="shared" si="310"/>
        <v>0</v>
      </c>
      <c r="F196" s="526">
        <f t="shared" si="310"/>
        <v>0</v>
      </c>
      <c r="G196" s="526">
        <f t="shared" si="310"/>
        <v>0</v>
      </c>
      <c r="H196" s="526">
        <f t="shared" si="310"/>
        <v>0</v>
      </c>
      <c r="I196" s="526">
        <f t="shared" si="310"/>
        <v>0</v>
      </c>
      <c r="J196" s="526">
        <f t="shared" si="310"/>
        <v>0</v>
      </c>
      <c r="K196" s="526">
        <f t="shared" si="310"/>
        <v>0</v>
      </c>
      <c r="L196" s="526">
        <f t="shared" si="310"/>
        <v>0</v>
      </c>
      <c r="M196" s="526">
        <f t="shared" si="310"/>
        <v>0</v>
      </c>
      <c r="N196" s="526">
        <f t="shared" si="310"/>
        <v>0</v>
      </c>
      <c r="O196" s="526">
        <f t="shared" si="310"/>
        <v>0</v>
      </c>
      <c r="P196" s="526">
        <f t="shared" si="310"/>
        <v>0</v>
      </c>
      <c r="Q196" s="526">
        <f t="shared" si="310"/>
        <v>0</v>
      </c>
      <c r="R196" s="526">
        <f t="shared" si="310"/>
        <v>0</v>
      </c>
      <c r="S196" s="526">
        <f t="shared" si="310"/>
        <v>0</v>
      </c>
      <c r="T196" s="526">
        <f t="shared" si="310"/>
        <v>0</v>
      </c>
      <c r="U196" s="526">
        <f t="shared" si="310"/>
        <v>0</v>
      </c>
      <c r="V196" s="526">
        <f t="shared" si="310"/>
        <v>0</v>
      </c>
      <c r="W196" s="526">
        <f t="shared" si="310"/>
        <v>0</v>
      </c>
      <c r="X196" s="526">
        <f t="shared" si="310"/>
        <v>0</v>
      </c>
      <c r="Y196" s="526">
        <f t="shared" si="310"/>
        <v>0</v>
      </c>
      <c r="Z196" s="526">
        <f t="shared" si="310"/>
        <v>0</v>
      </c>
      <c r="AA196" s="526">
        <f t="shared" si="310"/>
        <v>0</v>
      </c>
      <c r="AB196" s="526">
        <f t="shared" si="310"/>
        <v>0</v>
      </c>
      <c r="AC196" s="526">
        <f t="shared" si="310"/>
        <v>0</v>
      </c>
      <c r="AD196" s="526">
        <f t="shared" si="310"/>
        <v>0</v>
      </c>
      <c r="AE196" s="526">
        <f t="shared" si="310"/>
        <v>0</v>
      </c>
      <c r="AF196" s="526">
        <f t="shared" si="310"/>
        <v>0</v>
      </c>
      <c r="AG196" s="526">
        <f t="shared" si="310"/>
        <v>0</v>
      </c>
      <c r="AH196" s="526">
        <f t="shared" si="310"/>
        <v>0</v>
      </c>
      <c r="AI196" s="526">
        <f t="shared" si="310"/>
        <v>0</v>
      </c>
      <c r="AJ196" s="526">
        <f t="shared" ref="AJ196:BO196" si="311">AJ$118*AJ81</f>
        <v>0</v>
      </c>
      <c r="AK196" s="526">
        <f t="shared" si="311"/>
        <v>0</v>
      </c>
      <c r="AL196" s="526">
        <f t="shared" si="311"/>
        <v>0</v>
      </c>
      <c r="AM196" s="526">
        <f t="shared" si="311"/>
        <v>0</v>
      </c>
      <c r="AN196" s="526">
        <f t="shared" si="311"/>
        <v>0</v>
      </c>
      <c r="AO196" s="526">
        <f t="shared" si="311"/>
        <v>0</v>
      </c>
      <c r="AP196" s="526">
        <f t="shared" si="311"/>
        <v>0</v>
      </c>
      <c r="AQ196" s="526">
        <f t="shared" si="311"/>
        <v>0</v>
      </c>
      <c r="AR196" s="526">
        <f t="shared" si="311"/>
        <v>0</v>
      </c>
      <c r="AS196" s="526">
        <f t="shared" si="311"/>
        <v>0</v>
      </c>
      <c r="AT196" s="526">
        <f t="shared" si="311"/>
        <v>0</v>
      </c>
      <c r="AU196" s="526">
        <f t="shared" si="311"/>
        <v>0</v>
      </c>
      <c r="AV196" s="526">
        <f t="shared" si="311"/>
        <v>0</v>
      </c>
      <c r="AW196" s="526">
        <f t="shared" si="311"/>
        <v>0</v>
      </c>
      <c r="AX196" s="526">
        <f t="shared" si="311"/>
        <v>0</v>
      </c>
      <c r="AY196" s="526">
        <f t="shared" si="311"/>
        <v>0</v>
      </c>
      <c r="AZ196" s="526">
        <f t="shared" si="311"/>
        <v>0</v>
      </c>
      <c r="BA196" s="526">
        <f t="shared" si="311"/>
        <v>0</v>
      </c>
      <c r="BB196" s="526">
        <f t="shared" si="311"/>
        <v>0</v>
      </c>
      <c r="BC196" s="526">
        <f t="shared" si="311"/>
        <v>0</v>
      </c>
      <c r="BD196" s="526">
        <f t="shared" si="311"/>
        <v>0</v>
      </c>
      <c r="BE196" s="526">
        <f t="shared" si="311"/>
        <v>0</v>
      </c>
      <c r="BF196" s="526">
        <f t="shared" si="311"/>
        <v>0</v>
      </c>
      <c r="BG196" s="526">
        <f t="shared" si="311"/>
        <v>0</v>
      </c>
      <c r="BH196" s="526">
        <f t="shared" si="311"/>
        <v>0</v>
      </c>
      <c r="BI196" s="526">
        <f t="shared" si="311"/>
        <v>0</v>
      </c>
      <c r="BJ196" s="526">
        <f t="shared" si="311"/>
        <v>0</v>
      </c>
      <c r="BK196" s="526">
        <f t="shared" si="311"/>
        <v>0</v>
      </c>
      <c r="BL196" s="526">
        <f t="shared" si="311"/>
        <v>0</v>
      </c>
      <c r="BM196" s="526">
        <f t="shared" si="311"/>
        <v>0</v>
      </c>
      <c r="BN196" s="526">
        <f t="shared" si="311"/>
        <v>0</v>
      </c>
      <c r="BO196" s="526">
        <f t="shared" si="311"/>
        <v>0</v>
      </c>
      <c r="BP196" s="526">
        <f t="shared" ref="BP196:CU196" si="312">BP$118*BP81</f>
        <v>0</v>
      </c>
      <c r="BQ196" s="526">
        <f t="shared" si="312"/>
        <v>0</v>
      </c>
      <c r="BR196" s="526">
        <f t="shared" si="312"/>
        <v>0</v>
      </c>
      <c r="BS196" s="526">
        <f t="shared" si="312"/>
        <v>0</v>
      </c>
      <c r="BT196" s="526">
        <f t="shared" si="312"/>
        <v>0</v>
      </c>
      <c r="BU196" s="526">
        <f t="shared" si="312"/>
        <v>0</v>
      </c>
      <c r="BV196" s="526">
        <f t="shared" si="312"/>
        <v>0</v>
      </c>
      <c r="BW196" s="526">
        <f t="shared" si="312"/>
        <v>0</v>
      </c>
      <c r="BX196" s="526">
        <f t="shared" si="312"/>
        <v>0</v>
      </c>
      <c r="BY196" s="526">
        <f t="shared" si="312"/>
        <v>0</v>
      </c>
      <c r="BZ196" s="526">
        <f t="shared" si="312"/>
        <v>0</v>
      </c>
      <c r="CA196" s="526">
        <f t="shared" si="312"/>
        <v>0</v>
      </c>
      <c r="CB196" s="526">
        <f t="shared" si="312"/>
        <v>0</v>
      </c>
      <c r="CC196" s="526">
        <f t="shared" si="312"/>
        <v>0</v>
      </c>
      <c r="CD196" s="526">
        <f t="shared" si="312"/>
        <v>0</v>
      </c>
      <c r="CE196" s="526">
        <f t="shared" si="312"/>
        <v>0</v>
      </c>
      <c r="CF196" s="526">
        <f t="shared" si="312"/>
        <v>0</v>
      </c>
      <c r="CG196" s="526">
        <f t="shared" si="312"/>
        <v>0</v>
      </c>
      <c r="CH196" s="526">
        <f t="shared" si="312"/>
        <v>0</v>
      </c>
      <c r="CI196" s="526">
        <f t="shared" si="312"/>
        <v>0</v>
      </c>
      <c r="CJ196" s="526">
        <f t="shared" si="312"/>
        <v>0</v>
      </c>
      <c r="CK196" s="526">
        <f t="shared" si="312"/>
        <v>0</v>
      </c>
      <c r="CL196" s="526">
        <f t="shared" si="312"/>
        <v>0</v>
      </c>
      <c r="CM196" s="526">
        <f t="shared" si="312"/>
        <v>0</v>
      </c>
      <c r="CN196" s="526">
        <f t="shared" si="312"/>
        <v>0</v>
      </c>
      <c r="CO196" s="526">
        <f t="shared" si="312"/>
        <v>0</v>
      </c>
      <c r="CP196" s="526">
        <f t="shared" si="312"/>
        <v>0</v>
      </c>
      <c r="CQ196" s="526">
        <f t="shared" si="312"/>
        <v>0</v>
      </c>
      <c r="CR196" s="526">
        <f t="shared" si="312"/>
        <v>0</v>
      </c>
      <c r="CS196" s="526">
        <f t="shared" si="312"/>
        <v>0</v>
      </c>
      <c r="CT196" s="526">
        <f t="shared" si="312"/>
        <v>0</v>
      </c>
      <c r="CU196" s="526">
        <f t="shared" si="312"/>
        <v>0</v>
      </c>
      <c r="CV196" s="526">
        <f t="shared" ref="CV196:DG196" si="313">CV$118*CV81</f>
        <v>0</v>
      </c>
      <c r="CW196" s="526">
        <f t="shared" si="313"/>
        <v>0</v>
      </c>
      <c r="CX196" s="526">
        <f t="shared" si="313"/>
        <v>0</v>
      </c>
      <c r="CY196" s="526">
        <f t="shared" si="313"/>
        <v>0</v>
      </c>
      <c r="CZ196" s="526">
        <f t="shared" si="313"/>
        <v>0</v>
      </c>
      <c r="DA196" s="526">
        <f t="shared" si="313"/>
        <v>0</v>
      </c>
      <c r="DB196" s="526">
        <f t="shared" si="313"/>
        <v>0</v>
      </c>
      <c r="DC196" s="526">
        <f t="shared" si="313"/>
        <v>0</v>
      </c>
      <c r="DD196" s="526">
        <f t="shared" si="313"/>
        <v>0</v>
      </c>
      <c r="DE196" s="526">
        <f t="shared" si="313"/>
        <v>0</v>
      </c>
      <c r="DF196" s="526">
        <f t="shared" si="313"/>
        <v>0</v>
      </c>
      <c r="DG196" s="526">
        <f t="shared" si="313"/>
        <v>0</v>
      </c>
      <c r="DH196" s="583">
        <f t="shared" si="261"/>
        <v>0</v>
      </c>
      <c r="DI196" s="240"/>
      <c r="DJ196" s="21"/>
    </row>
    <row r="197" spans="2:114" x14ac:dyDescent="0.15">
      <c r="B197" s="10" t="s">
        <v>220</v>
      </c>
      <c r="C197" s="4" t="s">
        <v>959</v>
      </c>
      <c r="D197" s="526">
        <f t="shared" ref="D197:AI197" si="314">D$118*D82</f>
        <v>0</v>
      </c>
      <c r="E197" s="526">
        <f t="shared" si="314"/>
        <v>0</v>
      </c>
      <c r="F197" s="526">
        <f t="shared" si="314"/>
        <v>0</v>
      </c>
      <c r="G197" s="526">
        <f t="shared" si="314"/>
        <v>0</v>
      </c>
      <c r="H197" s="526">
        <f t="shared" si="314"/>
        <v>0</v>
      </c>
      <c r="I197" s="526">
        <f t="shared" si="314"/>
        <v>0</v>
      </c>
      <c r="J197" s="526">
        <f t="shared" si="314"/>
        <v>0</v>
      </c>
      <c r="K197" s="526">
        <f t="shared" si="314"/>
        <v>0</v>
      </c>
      <c r="L197" s="526">
        <f t="shared" si="314"/>
        <v>0</v>
      </c>
      <c r="M197" s="526">
        <f t="shared" si="314"/>
        <v>0</v>
      </c>
      <c r="N197" s="526">
        <f t="shared" si="314"/>
        <v>0</v>
      </c>
      <c r="O197" s="526">
        <f t="shared" si="314"/>
        <v>0</v>
      </c>
      <c r="P197" s="526">
        <f t="shared" si="314"/>
        <v>0</v>
      </c>
      <c r="Q197" s="526">
        <f t="shared" si="314"/>
        <v>0</v>
      </c>
      <c r="R197" s="526">
        <f t="shared" si="314"/>
        <v>0</v>
      </c>
      <c r="S197" s="526">
        <f t="shared" si="314"/>
        <v>0</v>
      </c>
      <c r="T197" s="526">
        <f t="shared" si="314"/>
        <v>0</v>
      </c>
      <c r="U197" s="526">
        <f t="shared" si="314"/>
        <v>0</v>
      </c>
      <c r="V197" s="526">
        <f t="shared" si="314"/>
        <v>0</v>
      </c>
      <c r="W197" s="526">
        <f t="shared" si="314"/>
        <v>0</v>
      </c>
      <c r="X197" s="526">
        <f t="shared" si="314"/>
        <v>0</v>
      </c>
      <c r="Y197" s="526">
        <f t="shared" si="314"/>
        <v>0</v>
      </c>
      <c r="Z197" s="526">
        <f t="shared" si="314"/>
        <v>0</v>
      </c>
      <c r="AA197" s="526">
        <f t="shared" si="314"/>
        <v>0</v>
      </c>
      <c r="AB197" s="526">
        <f t="shared" si="314"/>
        <v>0</v>
      </c>
      <c r="AC197" s="526">
        <f t="shared" si="314"/>
        <v>0</v>
      </c>
      <c r="AD197" s="526">
        <f t="shared" si="314"/>
        <v>0</v>
      </c>
      <c r="AE197" s="526">
        <f t="shared" si="314"/>
        <v>0</v>
      </c>
      <c r="AF197" s="526">
        <f t="shared" si="314"/>
        <v>0</v>
      </c>
      <c r="AG197" s="526">
        <f t="shared" si="314"/>
        <v>0</v>
      </c>
      <c r="AH197" s="526">
        <f t="shared" si="314"/>
        <v>0</v>
      </c>
      <c r="AI197" s="526">
        <f t="shared" si="314"/>
        <v>0</v>
      </c>
      <c r="AJ197" s="526">
        <f t="shared" ref="AJ197:BO197" si="315">AJ$118*AJ82</f>
        <v>0</v>
      </c>
      <c r="AK197" s="526">
        <f t="shared" si="315"/>
        <v>0</v>
      </c>
      <c r="AL197" s="526">
        <f t="shared" si="315"/>
        <v>0</v>
      </c>
      <c r="AM197" s="526">
        <f t="shared" si="315"/>
        <v>0</v>
      </c>
      <c r="AN197" s="526">
        <f t="shared" si="315"/>
        <v>0</v>
      </c>
      <c r="AO197" s="526">
        <f t="shared" si="315"/>
        <v>0</v>
      </c>
      <c r="AP197" s="526">
        <f t="shared" si="315"/>
        <v>0</v>
      </c>
      <c r="AQ197" s="526">
        <f t="shared" si="315"/>
        <v>0</v>
      </c>
      <c r="AR197" s="526">
        <f t="shared" si="315"/>
        <v>0</v>
      </c>
      <c r="AS197" s="526">
        <f t="shared" si="315"/>
        <v>0</v>
      </c>
      <c r="AT197" s="526">
        <f t="shared" si="315"/>
        <v>0</v>
      </c>
      <c r="AU197" s="526">
        <f t="shared" si="315"/>
        <v>0</v>
      </c>
      <c r="AV197" s="526">
        <f t="shared" si="315"/>
        <v>0</v>
      </c>
      <c r="AW197" s="526">
        <f t="shared" si="315"/>
        <v>0</v>
      </c>
      <c r="AX197" s="526">
        <f t="shared" si="315"/>
        <v>0</v>
      </c>
      <c r="AY197" s="526">
        <f t="shared" si="315"/>
        <v>0</v>
      </c>
      <c r="AZ197" s="526">
        <f t="shared" si="315"/>
        <v>0</v>
      </c>
      <c r="BA197" s="526">
        <f t="shared" si="315"/>
        <v>0</v>
      </c>
      <c r="BB197" s="526">
        <f t="shared" si="315"/>
        <v>0</v>
      </c>
      <c r="BC197" s="526">
        <f t="shared" si="315"/>
        <v>0</v>
      </c>
      <c r="BD197" s="526">
        <f t="shared" si="315"/>
        <v>0</v>
      </c>
      <c r="BE197" s="526">
        <f t="shared" si="315"/>
        <v>0</v>
      </c>
      <c r="BF197" s="526">
        <f t="shared" si="315"/>
        <v>0</v>
      </c>
      <c r="BG197" s="526">
        <f t="shared" si="315"/>
        <v>0</v>
      </c>
      <c r="BH197" s="526">
        <f t="shared" si="315"/>
        <v>0</v>
      </c>
      <c r="BI197" s="526">
        <f t="shared" si="315"/>
        <v>0</v>
      </c>
      <c r="BJ197" s="526">
        <f t="shared" si="315"/>
        <v>0</v>
      </c>
      <c r="BK197" s="526">
        <f t="shared" si="315"/>
        <v>0</v>
      </c>
      <c r="BL197" s="526">
        <f t="shared" si="315"/>
        <v>0</v>
      </c>
      <c r="BM197" s="526">
        <f t="shared" si="315"/>
        <v>0</v>
      </c>
      <c r="BN197" s="526">
        <f t="shared" si="315"/>
        <v>0</v>
      </c>
      <c r="BO197" s="526">
        <f t="shared" si="315"/>
        <v>0</v>
      </c>
      <c r="BP197" s="526">
        <f t="shared" ref="BP197:CU197" si="316">BP$118*BP82</f>
        <v>0</v>
      </c>
      <c r="BQ197" s="526">
        <f t="shared" si="316"/>
        <v>0</v>
      </c>
      <c r="BR197" s="526">
        <f t="shared" si="316"/>
        <v>0</v>
      </c>
      <c r="BS197" s="526">
        <f t="shared" si="316"/>
        <v>0</v>
      </c>
      <c r="BT197" s="526">
        <f t="shared" si="316"/>
        <v>0</v>
      </c>
      <c r="BU197" s="526">
        <f t="shared" si="316"/>
        <v>0</v>
      </c>
      <c r="BV197" s="526">
        <f t="shared" si="316"/>
        <v>0</v>
      </c>
      <c r="BW197" s="526">
        <f t="shared" si="316"/>
        <v>0</v>
      </c>
      <c r="BX197" s="526">
        <f t="shared" si="316"/>
        <v>0</v>
      </c>
      <c r="BY197" s="526">
        <f t="shared" si="316"/>
        <v>0</v>
      </c>
      <c r="BZ197" s="526">
        <f t="shared" si="316"/>
        <v>0</v>
      </c>
      <c r="CA197" s="526">
        <f t="shared" si="316"/>
        <v>0</v>
      </c>
      <c r="CB197" s="526">
        <f t="shared" si="316"/>
        <v>0</v>
      </c>
      <c r="CC197" s="526">
        <f t="shared" si="316"/>
        <v>0</v>
      </c>
      <c r="CD197" s="526">
        <f t="shared" si="316"/>
        <v>0</v>
      </c>
      <c r="CE197" s="526">
        <f t="shared" si="316"/>
        <v>0</v>
      </c>
      <c r="CF197" s="526">
        <f t="shared" si="316"/>
        <v>0</v>
      </c>
      <c r="CG197" s="526">
        <f t="shared" si="316"/>
        <v>0</v>
      </c>
      <c r="CH197" s="526">
        <f t="shared" si="316"/>
        <v>0</v>
      </c>
      <c r="CI197" s="526">
        <f t="shared" si="316"/>
        <v>0</v>
      </c>
      <c r="CJ197" s="526">
        <f t="shared" si="316"/>
        <v>0</v>
      </c>
      <c r="CK197" s="526">
        <f t="shared" si="316"/>
        <v>0</v>
      </c>
      <c r="CL197" s="526">
        <f t="shared" si="316"/>
        <v>0</v>
      </c>
      <c r="CM197" s="526">
        <f t="shared" si="316"/>
        <v>0</v>
      </c>
      <c r="CN197" s="526">
        <f t="shared" si="316"/>
        <v>0</v>
      </c>
      <c r="CO197" s="526">
        <f t="shared" si="316"/>
        <v>0</v>
      </c>
      <c r="CP197" s="526">
        <f t="shared" si="316"/>
        <v>0</v>
      </c>
      <c r="CQ197" s="526">
        <f t="shared" si="316"/>
        <v>0</v>
      </c>
      <c r="CR197" s="526">
        <f t="shared" si="316"/>
        <v>0</v>
      </c>
      <c r="CS197" s="526">
        <f t="shared" si="316"/>
        <v>0</v>
      </c>
      <c r="CT197" s="526">
        <f t="shared" si="316"/>
        <v>0</v>
      </c>
      <c r="CU197" s="526">
        <f t="shared" si="316"/>
        <v>0</v>
      </c>
      <c r="CV197" s="526">
        <f t="shared" ref="CV197:DG197" si="317">CV$118*CV82</f>
        <v>0</v>
      </c>
      <c r="CW197" s="526">
        <f t="shared" si="317"/>
        <v>0</v>
      </c>
      <c r="CX197" s="526">
        <f t="shared" si="317"/>
        <v>0</v>
      </c>
      <c r="CY197" s="526">
        <f t="shared" si="317"/>
        <v>0</v>
      </c>
      <c r="CZ197" s="526">
        <f t="shared" si="317"/>
        <v>0</v>
      </c>
      <c r="DA197" s="526">
        <f t="shared" si="317"/>
        <v>0</v>
      </c>
      <c r="DB197" s="526">
        <f t="shared" si="317"/>
        <v>0</v>
      </c>
      <c r="DC197" s="526">
        <f t="shared" si="317"/>
        <v>0</v>
      </c>
      <c r="DD197" s="526">
        <f t="shared" si="317"/>
        <v>0</v>
      </c>
      <c r="DE197" s="526">
        <f t="shared" si="317"/>
        <v>0</v>
      </c>
      <c r="DF197" s="526">
        <f t="shared" si="317"/>
        <v>0</v>
      </c>
      <c r="DG197" s="526">
        <f t="shared" si="317"/>
        <v>0</v>
      </c>
      <c r="DH197" s="583">
        <f t="shared" si="261"/>
        <v>0</v>
      </c>
      <c r="DI197" s="240"/>
      <c r="DJ197" s="21"/>
    </row>
    <row r="198" spans="2:114" x14ac:dyDescent="0.15">
      <c r="B198" s="10" t="s">
        <v>221</v>
      </c>
      <c r="C198" s="4" t="s">
        <v>960</v>
      </c>
      <c r="D198" s="526">
        <f t="shared" ref="D198:AI198" si="318">D$118*D83</f>
        <v>0</v>
      </c>
      <c r="E198" s="526">
        <f t="shared" si="318"/>
        <v>0</v>
      </c>
      <c r="F198" s="526">
        <f t="shared" si="318"/>
        <v>0</v>
      </c>
      <c r="G198" s="526">
        <f t="shared" si="318"/>
        <v>0</v>
      </c>
      <c r="H198" s="526">
        <f t="shared" si="318"/>
        <v>0</v>
      </c>
      <c r="I198" s="526">
        <f t="shared" si="318"/>
        <v>0</v>
      </c>
      <c r="J198" s="526">
        <f t="shared" si="318"/>
        <v>0</v>
      </c>
      <c r="K198" s="526">
        <f t="shared" si="318"/>
        <v>0</v>
      </c>
      <c r="L198" s="526">
        <f t="shared" si="318"/>
        <v>0</v>
      </c>
      <c r="M198" s="526">
        <f t="shared" si="318"/>
        <v>0</v>
      </c>
      <c r="N198" s="526">
        <f t="shared" si="318"/>
        <v>0</v>
      </c>
      <c r="O198" s="526">
        <f t="shared" si="318"/>
        <v>0</v>
      </c>
      <c r="P198" s="526">
        <f t="shared" si="318"/>
        <v>0</v>
      </c>
      <c r="Q198" s="526">
        <f t="shared" si="318"/>
        <v>0</v>
      </c>
      <c r="R198" s="526">
        <f t="shared" si="318"/>
        <v>0</v>
      </c>
      <c r="S198" s="526">
        <f t="shared" si="318"/>
        <v>0</v>
      </c>
      <c r="T198" s="526">
        <f t="shared" si="318"/>
        <v>0</v>
      </c>
      <c r="U198" s="526">
        <f t="shared" si="318"/>
        <v>0</v>
      </c>
      <c r="V198" s="526">
        <f t="shared" si="318"/>
        <v>0</v>
      </c>
      <c r="W198" s="526">
        <f t="shared" si="318"/>
        <v>0</v>
      </c>
      <c r="X198" s="526">
        <f t="shared" si="318"/>
        <v>0</v>
      </c>
      <c r="Y198" s="526">
        <f t="shared" si="318"/>
        <v>0</v>
      </c>
      <c r="Z198" s="526">
        <f t="shared" si="318"/>
        <v>0</v>
      </c>
      <c r="AA198" s="526">
        <f t="shared" si="318"/>
        <v>0</v>
      </c>
      <c r="AB198" s="526">
        <f t="shared" si="318"/>
        <v>0</v>
      </c>
      <c r="AC198" s="526">
        <f t="shared" si="318"/>
        <v>0</v>
      </c>
      <c r="AD198" s="526">
        <f t="shared" si="318"/>
        <v>0</v>
      </c>
      <c r="AE198" s="526">
        <f t="shared" si="318"/>
        <v>0</v>
      </c>
      <c r="AF198" s="526">
        <f t="shared" si="318"/>
        <v>0</v>
      </c>
      <c r="AG198" s="526">
        <f t="shared" si="318"/>
        <v>0</v>
      </c>
      <c r="AH198" s="526">
        <f t="shared" si="318"/>
        <v>0</v>
      </c>
      <c r="AI198" s="526">
        <f t="shared" si="318"/>
        <v>0</v>
      </c>
      <c r="AJ198" s="526">
        <f t="shared" ref="AJ198:BO198" si="319">AJ$118*AJ83</f>
        <v>0</v>
      </c>
      <c r="AK198" s="526">
        <f t="shared" si="319"/>
        <v>0</v>
      </c>
      <c r="AL198" s="526">
        <f t="shared" si="319"/>
        <v>0</v>
      </c>
      <c r="AM198" s="526">
        <f t="shared" si="319"/>
        <v>0</v>
      </c>
      <c r="AN198" s="526">
        <f t="shared" si="319"/>
        <v>0</v>
      </c>
      <c r="AO198" s="526">
        <f t="shared" si="319"/>
        <v>0</v>
      </c>
      <c r="AP198" s="526">
        <f t="shared" si="319"/>
        <v>0</v>
      </c>
      <c r="AQ198" s="526">
        <f t="shared" si="319"/>
        <v>0</v>
      </c>
      <c r="AR198" s="526">
        <f t="shared" si="319"/>
        <v>0</v>
      </c>
      <c r="AS198" s="526">
        <f t="shared" si="319"/>
        <v>0</v>
      </c>
      <c r="AT198" s="526">
        <f t="shared" si="319"/>
        <v>0</v>
      </c>
      <c r="AU198" s="526">
        <f t="shared" si="319"/>
        <v>0</v>
      </c>
      <c r="AV198" s="526">
        <f t="shared" si="319"/>
        <v>0</v>
      </c>
      <c r="AW198" s="526">
        <f t="shared" si="319"/>
        <v>0</v>
      </c>
      <c r="AX198" s="526">
        <f t="shared" si="319"/>
        <v>0</v>
      </c>
      <c r="AY198" s="526">
        <f t="shared" si="319"/>
        <v>0</v>
      </c>
      <c r="AZ198" s="526">
        <f t="shared" si="319"/>
        <v>0</v>
      </c>
      <c r="BA198" s="526">
        <f t="shared" si="319"/>
        <v>0</v>
      </c>
      <c r="BB198" s="526">
        <f t="shared" si="319"/>
        <v>0</v>
      </c>
      <c r="BC198" s="526">
        <f t="shared" si="319"/>
        <v>0</v>
      </c>
      <c r="BD198" s="526">
        <f t="shared" si="319"/>
        <v>0</v>
      </c>
      <c r="BE198" s="526">
        <f t="shared" si="319"/>
        <v>0</v>
      </c>
      <c r="BF198" s="526">
        <f t="shared" si="319"/>
        <v>0</v>
      </c>
      <c r="BG198" s="526">
        <f t="shared" si="319"/>
        <v>0</v>
      </c>
      <c r="BH198" s="526">
        <f t="shared" si="319"/>
        <v>0</v>
      </c>
      <c r="BI198" s="526">
        <f t="shared" si="319"/>
        <v>0</v>
      </c>
      <c r="BJ198" s="526">
        <f t="shared" si="319"/>
        <v>0</v>
      </c>
      <c r="BK198" s="526">
        <f t="shared" si="319"/>
        <v>0</v>
      </c>
      <c r="BL198" s="526">
        <f t="shared" si="319"/>
        <v>0</v>
      </c>
      <c r="BM198" s="526">
        <f t="shared" si="319"/>
        <v>0</v>
      </c>
      <c r="BN198" s="526">
        <f t="shared" si="319"/>
        <v>0</v>
      </c>
      <c r="BO198" s="526">
        <f t="shared" si="319"/>
        <v>0</v>
      </c>
      <c r="BP198" s="526">
        <f t="shared" ref="BP198:CU198" si="320">BP$118*BP83</f>
        <v>0</v>
      </c>
      <c r="BQ198" s="526">
        <f t="shared" si="320"/>
        <v>0</v>
      </c>
      <c r="BR198" s="526">
        <f t="shared" si="320"/>
        <v>0</v>
      </c>
      <c r="BS198" s="526">
        <f t="shared" si="320"/>
        <v>0</v>
      </c>
      <c r="BT198" s="526">
        <f t="shared" si="320"/>
        <v>0</v>
      </c>
      <c r="BU198" s="526">
        <f t="shared" si="320"/>
        <v>0</v>
      </c>
      <c r="BV198" s="526">
        <f t="shared" si="320"/>
        <v>0</v>
      </c>
      <c r="BW198" s="526">
        <f t="shared" si="320"/>
        <v>0</v>
      </c>
      <c r="BX198" s="526">
        <f t="shared" si="320"/>
        <v>0</v>
      </c>
      <c r="BY198" s="526">
        <f t="shared" si="320"/>
        <v>0</v>
      </c>
      <c r="BZ198" s="526">
        <f t="shared" si="320"/>
        <v>0</v>
      </c>
      <c r="CA198" s="526">
        <f t="shared" si="320"/>
        <v>0</v>
      </c>
      <c r="CB198" s="526">
        <f t="shared" si="320"/>
        <v>0</v>
      </c>
      <c r="CC198" s="526">
        <f t="shared" si="320"/>
        <v>0</v>
      </c>
      <c r="CD198" s="526">
        <f t="shared" si="320"/>
        <v>0</v>
      </c>
      <c r="CE198" s="526">
        <f t="shared" si="320"/>
        <v>0</v>
      </c>
      <c r="CF198" s="526">
        <f t="shared" si="320"/>
        <v>0</v>
      </c>
      <c r="CG198" s="526">
        <f t="shared" si="320"/>
        <v>0</v>
      </c>
      <c r="CH198" s="526">
        <f t="shared" si="320"/>
        <v>0</v>
      </c>
      <c r="CI198" s="526">
        <f t="shared" si="320"/>
        <v>0</v>
      </c>
      <c r="CJ198" s="526">
        <f t="shared" si="320"/>
        <v>0</v>
      </c>
      <c r="CK198" s="526">
        <f t="shared" si="320"/>
        <v>0</v>
      </c>
      <c r="CL198" s="526">
        <f t="shared" si="320"/>
        <v>0</v>
      </c>
      <c r="CM198" s="526">
        <f t="shared" si="320"/>
        <v>0</v>
      </c>
      <c r="CN198" s="526">
        <f t="shared" si="320"/>
        <v>0</v>
      </c>
      <c r="CO198" s="526">
        <f t="shared" si="320"/>
        <v>0</v>
      </c>
      <c r="CP198" s="526">
        <f t="shared" si="320"/>
        <v>0</v>
      </c>
      <c r="CQ198" s="526">
        <f t="shared" si="320"/>
        <v>0</v>
      </c>
      <c r="CR198" s="526">
        <f t="shared" si="320"/>
        <v>0</v>
      </c>
      <c r="CS198" s="526">
        <f t="shared" si="320"/>
        <v>0</v>
      </c>
      <c r="CT198" s="526">
        <f t="shared" si="320"/>
        <v>0</v>
      </c>
      <c r="CU198" s="526">
        <f t="shared" si="320"/>
        <v>0</v>
      </c>
      <c r="CV198" s="526">
        <f t="shared" ref="CV198:DG198" si="321">CV$118*CV83</f>
        <v>0</v>
      </c>
      <c r="CW198" s="526">
        <f t="shared" si="321"/>
        <v>0</v>
      </c>
      <c r="CX198" s="526">
        <f t="shared" si="321"/>
        <v>0</v>
      </c>
      <c r="CY198" s="526">
        <f t="shared" si="321"/>
        <v>0</v>
      </c>
      <c r="CZ198" s="526">
        <f t="shared" si="321"/>
        <v>0</v>
      </c>
      <c r="DA198" s="526">
        <f t="shared" si="321"/>
        <v>0</v>
      </c>
      <c r="DB198" s="526">
        <f t="shared" si="321"/>
        <v>0</v>
      </c>
      <c r="DC198" s="526">
        <f t="shared" si="321"/>
        <v>0</v>
      </c>
      <c r="DD198" s="526">
        <f t="shared" si="321"/>
        <v>0</v>
      </c>
      <c r="DE198" s="526">
        <f t="shared" si="321"/>
        <v>0</v>
      </c>
      <c r="DF198" s="526">
        <f t="shared" si="321"/>
        <v>0</v>
      </c>
      <c r="DG198" s="526">
        <f t="shared" si="321"/>
        <v>0</v>
      </c>
      <c r="DH198" s="583">
        <f t="shared" si="261"/>
        <v>0</v>
      </c>
      <c r="DI198" s="240"/>
      <c r="DJ198" s="21"/>
    </row>
    <row r="199" spans="2:114" x14ac:dyDescent="0.15">
      <c r="B199" s="10" t="s">
        <v>222</v>
      </c>
      <c r="C199" s="4" t="s">
        <v>961</v>
      </c>
      <c r="D199" s="526">
        <f t="shared" ref="D199:AI199" si="322">D$118*D84</f>
        <v>0</v>
      </c>
      <c r="E199" s="526">
        <f t="shared" si="322"/>
        <v>0</v>
      </c>
      <c r="F199" s="526">
        <f t="shared" si="322"/>
        <v>0</v>
      </c>
      <c r="G199" s="526">
        <f t="shared" si="322"/>
        <v>0</v>
      </c>
      <c r="H199" s="526">
        <f t="shared" si="322"/>
        <v>0</v>
      </c>
      <c r="I199" s="526">
        <f t="shared" si="322"/>
        <v>0</v>
      </c>
      <c r="J199" s="526">
        <f t="shared" si="322"/>
        <v>0</v>
      </c>
      <c r="K199" s="526">
        <f t="shared" si="322"/>
        <v>0</v>
      </c>
      <c r="L199" s="526">
        <f t="shared" si="322"/>
        <v>0</v>
      </c>
      <c r="M199" s="526">
        <f t="shared" si="322"/>
        <v>0</v>
      </c>
      <c r="N199" s="526">
        <f t="shared" si="322"/>
        <v>0</v>
      </c>
      <c r="O199" s="526">
        <f t="shared" si="322"/>
        <v>0</v>
      </c>
      <c r="P199" s="526">
        <f t="shared" si="322"/>
        <v>0</v>
      </c>
      <c r="Q199" s="526">
        <f t="shared" si="322"/>
        <v>0</v>
      </c>
      <c r="R199" s="526">
        <f t="shared" si="322"/>
        <v>0</v>
      </c>
      <c r="S199" s="526">
        <f t="shared" si="322"/>
        <v>0</v>
      </c>
      <c r="T199" s="526">
        <f t="shared" si="322"/>
        <v>0</v>
      </c>
      <c r="U199" s="526">
        <f t="shared" si="322"/>
        <v>0</v>
      </c>
      <c r="V199" s="526">
        <f t="shared" si="322"/>
        <v>0</v>
      </c>
      <c r="W199" s="526">
        <f t="shared" si="322"/>
        <v>0</v>
      </c>
      <c r="X199" s="526">
        <f t="shared" si="322"/>
        <v>0</v>
      </c>
      <c r="Y199" s="526">
        <f t="shared" si="322"/>
        <v>0</v>
      </c>
      <c r="Z199" s="526">
        <f t="shared" si="322"/>
        <v>0</v>
      </c>
      <c r="AA199" s="526">
        <f t="shared" si="322"/>
        <v>0</v>
      </c>
      <c r="AB199" s="526">
        <f t="shared" si="322"/>
        <v>0</v>
      </c>
      <c r="AC199" s="526">
        <f t="shared" si="322"/>
        <v>0</v>
      </c>
      <c r="AD199" s="526">
        <f t="shared" si="322"/>
        <v>0</v>
      </c>
      <c r="AE199" s="526">
        <f t="shared" si="322"/>
        <v>0</v>
      </c>
      <c r="AF199" s="526">
        <f t="shared" si="322"/>
        <v>0</v>
      </c>
      <c r="AG199" s="526">
        <f t="shared" si="322"/>
        <v>0</v>
      </c>
      <c r="AH199" s="526">
        <f t="shared" si="322"/>
        <v>0</v>
      </c>
      <c r="AI199" s="526">
        <f t="shared" si="322"/>
        <v>0</v>
      </c>
      <c r="AJ199" s="526">
        <f t="shared" ref="AJ199:BO199" si="323">AJ$118*AJ84</f>
        <v>0</v>
      </c>
      <c r="AK199" s="526">
        <f t="shared" si="323"/>
        <v>0</v>
      </c>
      <c r="AL199" s="526">
        <f t="shared" si="323"/>
        <v>0</v>
      </c>
      <c r="AM199" s="526">
        <f t="shared" si="323"/>
        <v>0</v>
      </c>
      <c r="AN199" s="526">
        <f t="shared" si="323"/>
        <v>0</v>
      </c>
      <c r="AO199" s="526">
        <f t="shared" si="323"/>
        <v>0</v>
      </c>
      <c r="AP199" s="526">
        <f t="shared" si="323"/>
        <v>0</v>
      </c>
      <c r="AQ199" s="526">
        <f t="shared" si="323"/>
        <v>0</v>
      </c>
      <c r="AR199" s="526">
        <f t="shared" si="323"/>
        <v>0</v>
      </c>
      <c r="AS199" s="526">
        <f t="shared" si="323"/>
        <v>0</v>
      </c>
      <c r="AT199" s="526">
        <f t="shared" si="323"/>
        <v>0</v>
      </c>
      <c r="AU199" s="526">
        <f t="shared" si="323"/>
        <v>0</v>
      </c>
      <c r="AV199" s="526">
        <f t="shared" si="323"/>
        <v>0</v>
      </c>
      <c r="AW199" s="526">
        <f t="shared" si="323"/>
        <v>0</v>
      </c>
      <c r="AX199" s="526">
        <f t="shared" si="323"/>
        <v>0</v>
      </c>
      <c r="AY199" s="526">
        <f t="shared" si="323"/>
        <v>0</v>
      </c>
      <c r="AZ199" s="526">
        <f t="shared" si="323"/>
        <v>0</v>
      </c>
      <c r="BA199" s="526">
        <f t="shared" si="323"/>
        <v>0</v>
      </c>
      <c r="BB199" s="526">
        <f t="shared" si="323"/>
        <v>0</v>
      </c>
      <c r="BC199" s="526">
        <f t="shared" si="323"/>
        <v>0</v>
      </c>
      <c r="BD199" s="526">
        <f t="shared" si="323"/>
        <v>0</v>
      </c>
      <c r="BE199" s="526">
        <f t="shared" si="323"/>
        <v>0</v>
      </c>
      <c r="BF199" s="526">
        <f t="shared" si="323"/>
        <v>0</v>
      </c>
      <c r="BG199" s="526">
        <f t="shared" si="323"/>
        <v>0</v>
      </c>
      <c r="BH199" s="526">
        <f t="shared" si="323"/>
        <v>0</v>
      </c>
      <c r="BI199" s="526">
        <f t="shared" si="323"/>
        <v>0</v>
      </c>
      <c r="BJ199" s="526">
        <f t="shared" si="323"/>
        <v>0</v>
      </c>
      <c r="BK199" s="526">
        <f t="shared" si="323"/>
        <v>0</v>
      </c>
      <c r="BL199" s="526">
        <f t="shared" si="323"/>
        <v>0</v>
      </c>
      <c r="BM199" s="526">
        <f t="shared" si="323"/>
        <v>0</v>
      </c>
      <c r="BN199" s="526">
        <f t="shared" si="323"/>
        <v>0</v>
      </c>
      <c r="BO199" s="526">
        <f t="shared" si="323"/>
        <v>0</v>
      </c>
      <c r="BP199" s="526">
        <f t="shared" ref="BP199:CU199" si="324">BP$118*BP84</f>
        <v>0</v>
      </c>
      <c r="BQ199" s="526">
        <f t="shared" si="324"/>
        <v>0</v>
      </c>
      <c r="BR199" s="526">
        <f t="shared" si="324"/>
        <v>0</v>
      </c>
      <c r="BS199" s="526">
        <f t="shared" si="324"/>
        <v>0</v>
      </c>
      <c r="BT199" s="526">
        <f t="shared" si="324"/>
        <v>0</v>
      </c>
      <c r="BU199" s="526">
        <f t="shared" si="324"/>
        <v>0</v>
      </c>
      <c r="BV199" s="526">
        <f t="shared" si="324"/>
        <v>0</v>
      </c>
      <c r="BW199" s="526">
        <f t="shared" si="324"/>
        <v>0</v>
      </c>
      <c r="BX199" s="526">
        <f t="shared" si="324"/>
        <v>0</v>
      </c>
      <c r="BY199" s="526">
        <f t="shared" si="324"/>
        <v>0</v>
      </c>
      <c r="BZ199" s="526">
        <f t="shared" si="324"/>
        <v>0</v>
      </c>
      <c r="CA199" s="526">
        <f t="shared" si="324"/>
        <v>0</v>
      </c>
      <c r="CB199" s="526">
        <f t="shared" si="324"/>
        <v>0</v>
      </c>
      <c r="CC199" s="526">
        <f t="shared" si="324"/>
        <v>0</v>
      </c>
      <c r="CD199" s="526">
        <f t="shared" si="324"/>
        <v>0</v>
      </c>
      <c r="CE199" s="526">
        <f t="shared" si="324"/>
        <v>0</v>
      </c>
      <c r="CF199" s="526">
        <f t="shared" si="324"/>
        <v>0</v>
      </c>
      <c r="CG199" s="526">
        <f t="shared" si="324"/>
        <v>0</v>
      </c>
      <c r="CH199" s="526">
        <f t="shared" si="324"/>
        <v>0</v>
      </c>
      <c r="CI199" s="526">
        <f t="shared" si="324"/>
        <v>0</v>
      </c>
      <c r="CJ199" s="526">
        <f t="shared" si="324"/>
        <v>0</v>
      </c>
      <c r="CK199" s="526">
        <f t="shared" si="324"/>
        <v>0</v>
      </c>
      <c r="CL199" s="526">
        <f t="shared" si="324"/>
        <v>0</v>
      </c>
      <c r="CM199" s="526">
        <f t="shared" si="324"/>
        <v>0</v>
      </c>
      <c r="CN199" s="526">
        <f t="shared" si="324"/>
        <v>0</v>
      </c>
      <c r="CO199" s="526">
        <f t="shared" si="324"/>
        <v>0</v>
      </c>
      <c r="CP199" s="526">
        <f t="shared" si="324"/>
        <v>0</v>
      </c>
      <c r="CQ199" s="526">
        <f t="shared" si="324"/>
        <v>0</v>
      </c>
      <c r="CR199" s="526">
        <f t="shared" si="324"/>
        <v>0</v>
      </c>
      <c r="CS199" s="526">
        <f t="shared" si="324"/>
        <v>0</v>
      </c>
      <c r="CT199" s="526">
        <f t="shared" si="324"/>
        <v>0</v>
      </c>
      <c r="CU199" s="526">
        <f t="shared" si="324"/>
        <v>0</v>
      </c>
      <c r="CV199" s="526">
        <f t="shared" ref="CV199:DG199" si="325">CV$118*CV84</f>
        <v>0</v>
      </c>
      <c r="CW199" s="526">
        <f t="shared" si="325"/>
        <v>0</v>
      </c>
      <c r="CX199" s="526">
        <f t="shared" si="325"/>
        <v>0</v>
      </c>
      <c r="CY199" s="526">
        <f t="shared" si="325"/>
        <v>0</v>
      </c>
      <c r="CZ199" s="526">
        <f t="shared" si="325"/>
        <v>0</v>
      </c>
      <c r="DA199" s="526">
        <f t="shared" si="325"/>
        <v>0</v>
      </c>
      <c r="DB199" s="526">
        <f t="shared" si="325"/>
        <v>0</v>
      </c>
      <c r="DC199" s="526">
        <f t="shared" si="325"/>
        <v>0</v>
      </c>
      <c r="DD199" s="526">
        <f t="shared" si="325"/>
        <v>0</v>
      </c>
      <c r="DE199" s="526">
        <f t="shared" si="325"/>
        <v>0</v>
      </c>
      <c r="DF199" s="526">
        <f t="shared" si="325"/>
        <v>0</v>
      </c>
      <c r="DG199" s="526">
        <f t="shared" si="325"/>
        <v>0</v>
      </c>
      <c r="DH199" s="583">
        <f t="shared" si="261"/>
        <v>0</v>
      </c>
      <c r="DI199" s="240"/>
      <c r="DJ199" s="21"/>
    </row>
    <row r="200" spans="2:114" x14ac:dyDescent="0.15">
      <c r="B200" s="10" t="s">
        <v>223</v>
      </c>
      <c r="C200" s="4" t="s">
        <v>962</v>
      </c>
      <c r="D200" s="526">
        <f t="shared" ref="D200:AI200" si="326">D$118*D85</f>
        <v>0</v>
      </c>
      <c r="E200" s="526">
        <f t="shared" si="326"/>
        <v>0</v>
      </c>
      <c r="F200" s="526">
        <f t="shared" si="326"/>
        <v>0</v>
      </c>
      <c r="G200" s="526">
        <f t="shared" si="326"/>
        <v>0</v>
      </c>
      <c r="H200" s="526">
        <f t="shared" si="326"/>
        <v>0</v>
      </c>
      <c r="I200" s="526">
        <f t="shared" si="326"/>
        <v>0</v>
      </c>
      <c r="J200" s="526">
        <f t="shared" si="326"/>
        <v>0</v>
      </c>
      <c r="K200" s="526">
        <f t="shared" si="326"/>
        <v>0</v>
      </c>
      <c r="L200" s="526">
        <f t="shared" si="326"/>
        <v>0</v>
      </c>
      <c r="M200" s="526">
        <f t="shared" si="326"/>
        <v>0</v>
      </c>
      <c r="N200" s="526">
        <f t="shared" si="326"/>
        <v>0</v>
      </c>
      <c r="O200" s="526">
        <f t="shared" si="326"/>
        <v>0</v>
      </c>
      <c r="P200" s="526">
        <f t="shared" si="326"/>
        <v>0</v>
      </c>
      <c r="Q200" s="526">
        <f t="shared" si="326"/>
        <v>0</v>
      </c>
      <c r="R200" s="526">
        <f t="shared" si="326"/>
        <v>0</v>
      </c>
      <c r="S200" s="526">
        <f t="shared" si="326"/>
        <v>0</v>
      </c>
      <c r="T200" s="526">
        <f t="shared" si="326"/>
        <v>0</v>
      </c>
      <c r="U200" s="526">
        <f t="shared" si="326"/>
        <v>0</v>
      </c>
      <c r="V200" s="526">
        <f t="shared" si="326"/>
        <v>0</v>
      </c>
      <c r="W200" s="526">
        <f t="shared" si="326"/>
        <v>0</v>
      </c>
      <c r="X200" s="526">
        <f t="shared" si="326"/>
        <v>0</v>
      </c>
      <c r="Y200" s="526">
        <f t="shared" si="326"/>
        <v>0</v>
      </c>
      <c r="Z200" s="526">
        <f t="shared" si="326"/>
        <v>0</v>
      </c>
      <c r="AA200" s="526">
        <f t="shared" si="326"/>
        <v>0</v>
      </c>
      <c r="AB200" s="526">
        <f t="shared" si="326"/>
        <v>0</v>
      </c>
      <c r="AC200" s="526">
        <f t="shared" si="326"/>
        <v>0</v>
      </c>
      <c r="AD200" s="526">
        <f t="shared" si="326"/>
        <v>0</v>
      </c>
      <c r="AE200" s="526">
        <f t="shared" si="326"/>
        <v>0</v>
      </c>
      <c r="AF200" s="526">
        <f t="shared" si="326"/>
        <v>0</v>
      </c>
      <c r="AG200" s="526">
        <f t="shared" si="326"/>
        <v>0</v>
      </c>
      <c r="AH200" s="526">
        <f t="shared" si="326"/>
        <v>0</v>
      </c>
      <c r="AI200" s="526">
        <f t="shared" si="326"/>
        <v>0</v>
      </c>
      <c r="AJ200" s="526">
        <f t="shared" ref="AJ200:BO200" si="327">AJ$118*AJ85</f>
        <v>0</v>
      </c>
      <c r="AK200" s="526">
        <f t="shared" si="327"/>
        <v>0</v>
      </c>
      <c r="AL200" s="526">
        <f t="shared" si="327"/>
        <v>0</v>
      </c>
      <c r="AM200" s="526">
        <f t="shared" si="327"/>
        <v>0</v>
      </c>
      <c r="AN200" s="526">
        <f t="shared" si="327"/>
        <v>0</v>
      </c>
      <c r="AO200" s="526">
        <f t="shared" si="327"/>
        <v>0</v>
      </c>
      <c r="AP200" s="526">
        <f t="shared" si="327"/>
        <v>0</v>
      </c>
      <c r="AQ200" s="526">
        <f t="shared" si="327"/>
        <v>0</v>
      </c>
      <c r="AR200" s="526">
        <f t="shared" si="327"/>
        <v>0</v>
      </c>
      <c r="AS200" s="526">
        <f t="shared" si="327"/>
        <v>0</v>
      </c>
      <c r="AT200" s="526">
        <f t="shared" si="327"/>
        <v>0</v>
      </c>
      <c r="AU200" s="526">
        <f t="shared" si="327"/>
        <v>0</v>
      </c>
      <c r="AV200" s="526">
        <f t="shared" si="327"/>
        <v>0</v>
      </c>
      <c r="AW200" s="526">
        <f t="shared" si="327"/>
        <v>0</v>
      </c>
      <c r="AX200" s="526">
        <f t="shared" si="327"/>
        <v>0</v>
      </c>
      <c r="AY200" s="526">
        <f t="shared" si="327"/>
        <v>0</v>
      </c>
      <c r="AZ200" s="526">
        <f t="shared" si="327"/>
        <v>0</v>
      </c>
      <c r="BA200" s="526">
        <f t="shared" si="327"/>
        <v>0</v>
      </c>
      <c r="BB200" s="526">
        <f t="shared" si="327"/>
        <v>0</v>
      </c>
      <c r="BC200" s="526">
        <f t="shared" si="327"/>
        <v>0</v>
      </c>
      <c r="BD200" s="526">
        <f t="shared" si="327"/>
        <v>0</v>
      </c>
      <c r="BE200" s="526">
        <f t="shared" si="327"/>
        <v>0</v>
      </c>
      <c r="BF200" s="526">
        <f t="shared" si="327"/>
        <v>0</v>
      </c>
      <c r="BG200" s="526">
        <f t="shared" si="327"/>
        <v>0</v>
      </c>
      <c r="BH200" s="526">
        <f t="shared" si="327"/>
        <v>0</v>
      </c>
      <c r="BI200" s="526">
        <f t="shared" si="327"/>
        <v>0</v>
      </c>
      <c r="BJ200" s="526">
        <f t="shared" si="327"/>
        <v>0</v>
      </c>
      <c r="BK200" s="526">
        <f t="shared" si="327"/>
        <v>0</v>
      </c>
      <c r="BL200" s="526">
        <f t="shared" si="327"/>
        <v>0</v>
      </c>
      <c r="BM200" s="526">
        <f t="shared" si="327"/>
        <v>0</v>
      </c>
      <c r="BN200" s="526">
        <f t="shared" si="327"/>
        <v>0</v>
      </c>
      <c r="BO200" s="526">
        <f t="shared" si="327"/>
        <v>0</v>
      </c>
      <c r="BP200" s="526">
        <f t="shared" ref="BP200:CU200" si="328">BP$118*BP85</f>
        <v>0</v>
      </c>
      <c r="BQ200" s="526">
        <f t="shared" si="328"/>
        <v>0</v>
      </c>
      <c r="BR200" s="526">
        <f t="shared" si="328"/>
        <v>0</v>
      </c>
      <c r="BS200" s="526">
        <f t="shared" si="328"/>
        <v>0</v>
      </c>
      <c r="BT200" s="526">
        <f t="shared" si="328"/>
        <v>0</v>
      </c>
      <c r="BU200" s="526">
        <f t="shared" si="328"/>
        <v>0</v>
      </c>
      <c r="BV200" s="526">
        <f t="shared" si="328"/>
        <v>0</v>
      </c>
      <c r="BW200" s="526">
        <f t="shared" si="328"/>
        <v>0</v>
      </c>
      <c r="BX200" s="526">
        <f t="shared" si="328"/>
        <v>0</v>
      </c>
      <c r="BY200" s="526">
        <f t="shared" si="328"/>
        <v>0</v>
      </c>
      <c r="BZ200" s="526">
        <f t="shared" si="328"/>
        <v>0</v>
      </c>
      <c r="CA200" s="526">
        <f t="shared" si="328"/>
        <v>0</v>
      </c>
      <c r="CB200" s="526">
        <f t="shared" si="328"/>
        <v>0</v>
      </c>
      <c r="CC200" s="526">
        <f t="shared" si="328"/>
        <v>0</v>
      </c>
      <c r="CD200" s="526">
        <f t="shared" si="328"/>
        <v>0</v>
      </c>
      <c r="CE200" s="526">
        <f t="shared" si="328"/>
        <v>0</v>
      </c>
      <c r="CF200" s="526">
        <f t="shared" si="328"/>
        <v>0</v>
      </c>
      <c r="CG200" s="526">
        <f t="shared" si="328"/>
        <v>0</v>
      </c>
      <c r="CH200" s="526">
        <f t="shared" si="328"/>
        <v>0</v>
      </c>
      <c r="CI200" s="526">
        <f t="shared" si="328"/>
        <v>0</v>
      </c>
      <c r="CJ200" s="526">
        <f t="shared" si="328"/>
        <v>0</v>
      </c>
      <c r="CK200" s="526">
        <f t="shared" si="328"/>
        <v>0</v>
      </c>
      <c r="CL200" s="526">
        <f t="shared" si="328"/>
        <v>0</v>
      </c>
      <c r="CM200" s="526">
        <f t="shared" si="328"/>
        <v>0</v>
      </c>
      <c r="CN200" s="526">
        <f t="shared" si="328"/>
        <v>0</v>
      </c>
      <c r="CO200" s="526">
        <f t="shared" si="328"/>
        <v>0</v>
      </c>
      <c r="CP200" s="526">
        <f t="shared" si="328"/>
        <v>0</v>
      </c>
      <c r="CQ200" s="526">
        <f t="shared" si="328"/>
        <v>0</v>
      </c>
      <c r="CR200" s="526">
        <f t="shared" si="328"/>
        <v>0</v>
      </c>
      <c r="CS200" s="526">
        <f t="shared" si="328"/>
        <v>0</v>
      </c>
      <c r="CT200" s="526">
        <f t="shared" si="328"/>
        <v>0</v>
      </c>
      <c r="CU200" s="526">
        <f t="shared" si="328"/>
        <v>0</v>
      </c>
      <c r="CV200" s="526">
        <f t="shared" ref="CV200:DG200" si="329">CV$118*CV85</f>
        <v>0</v>
      </c>
      <c r="CW200" s="526">
        <f t="shared" si="329"/>
        <v>0</v>
      </c>
      <c r="CX200" s="526">
        <f t="shared" si="329"/>
        <v>0</v>
      </c>
      <c r="CY200" s="526">
        <f t="shared" si="329"/>
        <v>0</v>
      </c>
      <c r="CZ200" s="526">
        <f t="shared" si="329"/>
        <v>0</v>
      </c>
      <c r="DA200" s="526">
        <f t="shared" si="329"/>
        <v>0</v>
      </c>
      <c r="DB200" s="526">
        <f t="shared" si="329"/>
        <v>0</v>
      </c>
      <c r="DC200" s="526">
        <f t="shared" si="329"/>
        <v>0</v>
      </c>
      <c r="DD200" s="526">
        <f t="shared" si="329"/>
        <v>0</v>
      </c>
      <c r="DE200" s="526">
        <f t="shared" si="329"/>
        <v>0</v>
      </c>
      <c r="DF200" s="526">
        <f t="shared" si="329"/>
        <v>0</v>
      </c>
      <c r="DG200" s="526">
        <f t="shared" si="329"/>
        <v>0</v>
      </c>
      <c r="DH200" s="583">
        <f t="shared" si="261"/>
        <v>0</v>
      </c>
      <c r="DI200" s="240"/>
      <c r="DJ200" s="21"/>
    </row>
    <row r="201" spans="2:114" x14ac:dyDescent="0.15">
      <c r="B201" s="10" t="s">
        <v>224</v>
      </c>
      <c r="C201" s="4" t="s">
        <v>963</v>
      </c>
      <c r="D201" s="526">
        <f t="shared" ref="D201:AI201" si="330">D$118*D86</f>
        <v>0</v>
      </c>
      <c r="E201" s="526">
        <f t="shared" si="330"/>
        <v>0</v>
      </c>
      <c r="F201" s="526">
        <f t="shared" si="330"/>
        <v>0</v>
      </c>
      <c r="G201" s="526">
        <f t="shared" si="330"/>
        <v>0</v>
      </c>
      <c r="H201" s="526">
        <f t="shared" si="330"/>
        <v>0</v>
      </c>
      <c r="I201" s="526">
        <f t="shared" si="330"/>
        <v>0</v>
      </c>
      <c r="J201" s="526">
        <f t="shared" si="330"/>
        <v>0</v>
      </c>
      <c r="K201" s="526">
        <f t="shared" si="330"/>
        <v>0</v>
      </c>
      <c r="L201" s="526">
        <f t="shared" si="330"/>
        <v>0</v>
      </c>
      <c r="M201" s="526">
        <f t="shared" si="330"/>
        <v>0</v>
      </c>
      <c r="N201" s="526">
        <f t="shared" si="330"/>
        <v>0</v>
      </c>
      <c r="O201" s="526">
        <f t="shared" si="330"/>
        <v>0</v>
      </c>
      <c r="P201" s="526">
        <f t="shared" si="330"/>
        <v>0</v>
      </c>
      <c r="Q201" s="526">
        <f t="shared" si="330"/>
        <v>0</v>
      </c>
      <c r="R201" s="526">
        <f t="shared" si="330"/>
        <v>0</v>
      </c>
      <c r="S201" s="526">
        <f t="shared" si="330"/>
        <v>0</v>
      </c>
      <c r="T201" s="526">
        <f t="shared" si="330"/>
        <v>0</v>
      </c>
      <c r="U201" s="526">
        <f t="shared" si="330"/>
        <v>0</v>
      </c>
      <c r="V201" s="526">
        <f t="shared" si="330"/>
        <v>0</v>
      </c>
      <c r="W201" s="526">
        <f t="shared" si="330"/>
        <v>0</v>
      </c>
      <c r="X201" s="526">
        <f t="shared" si="330"/>
        <v>0</v>
      </c>
      <c r="Y201" s="526">
        <f t="shared" si="330"/>
        <v>0</v>
      </c>
      <c r="Z201" s="526">
        <f t="shared" si="330"/>
        <v>0</v>
      </c>
      <c r="AA201" s="526">
        <f t="shared" si="330"/>
        <v>0</v>
      </c>
      <c r="AB201" s="526">
        <f t="shared" si="330"/>
        <v>0</v>
      </c>
      <c r="AC201" s="526">
        <f t="shared" si="330"/>
        <v>0</v>
      </c>
      <c r="AD201" s="526">
        <f t="shared" si="330"/>
        <v>0</v>
      </c>
      <c r="AE201" s="526">
        <f t="shared" si="330"/>
        <v>0</v>
      </c>
      <c r="AF201" s="526">
        <f t="shared" si="330"/>
        <v>0</v>
      </c>
      <c r="AG201" s="526">
        <f t="shared" si="330"/>
        <v>0</v>
      </c>
      <c r="AH201" s="526">
        <f t="shared" si="330"/>
        <v>0</v>
      </c>
      <c r="AI201" s="526">
        <f t="shared" si="330"/>
        <v>0</v>
      </c>
      <c r="AJ201" s="526">
        <f t="shared" ref="AJ201:BO201" si="331">AJ$118*AJ86</f>
        <v>0</v>
      </c>
      <c r="AK201" s="526">
        <f t="shared" si="331"/>
        <v>0</v>
      </c>
      <c r="AL201" s="526">
        <f t="shared" si="331"/>
        <v>0</v>
      </c>
      <c r="AM201" s="526">
        <f t="shared" si="331"/>
        <v>0</v>
      </c>
      <c r="AN201" s="526">
        <f t="shared" si="331"/>
        <v>0</v>
      </c>
      <c r="AO201" s="526">
        <f t="shared" si="331"/>
        <v>0</v>
      </c>
      <c r="AP201" s="526">
        <f t="shared" si="331"/>
        <v>0</v>
      </c>
      <c r="AQ201" s="526">
        <f t="shared" si="331"/>
        <v>0</v>
      </c>
      <c r="AR201" s="526">
        <f t="shared" si="331"/>
        <v>0</v>
      </c>
      <c r="AS201" s="526">
        <f t="shared" si="331"/>
        <v>0</v>
      </c>
      <c r="AT201" s="526">
        <f t="shared" si="331"/>
        <v>0</v>
      </c>
      <c r="AU201" s="526">
        <f t="shared" si="331"/>
        <v>0</v>
      </c>
      <c r="AV201" s="526">
        <f t="shared" si="331"/>
        <v>0</v>
      </c>
      <c r="AW201" s="526">
        <f t="shared" si="331"/>
        <v>0</v>
      </c>
      <c r="AX201" s="526">
        <f t="shared" si="331"/>
        <v>0</v>
      </c>
      <c r="AY201" s="526">
        <f t="shared" si="331"/>
        <v>0</v>
      </c>
      <c r="AZ201" s="526">
        <f t="shared" si="331"/>
        <v>0</v>
      </c>
      <c r="BA201" s="526">
        <f t="shared" si="331"/>
        <v>0</v>
      </c>
      <c r="BB201" s="526">
        <f t="shared" si="331"/>
        <v>0</v>
      </c>
      <c r="BC201" s="526">
        <f t="shared" si="331"/>
        <v>0</v>
      </c>
      <c r="BD201" s="526">
        <f t="shared" si="331"/>
        <v>0</v>
      </c>
      <c r="BE201" s="526">
        <f t="shared" si="331"/>
        <v>0</v>
      </c>
      <c r="BF201" s="526">
        <f t="shared" si="331"/>
        <v>0</v>
      </c>
      <c r="BG201" s="526">
        <f t="shared" si="331"/>
        <v>0</v>
      </c>
      <c r="BH201" s="526">
        <f t="shared" si="331"/>
        <v>0</v>
      </c>
      <c r="BI201" s="526">
        <f t="shared" si="331"/>
        <v>0</v>
      </c>
      <c r="BJ201" s="526">
        <f t="shared" si="331"/>
        <v>0</v>
      </c>
      <c r="BK201" s="526">
        <f t="shared" si="331"/>
        <v>0</v>
      </c>
      <c r="BL201" s="526">
        <f t="shared" si="331"/>
        <v>0</v>
      </c>
      <c r="BM201" s="526">
        <f t="shared" si="331"/>
        <v>0</v>
      </c>
      <c r="BN201" s="526">
        <f t="shared" si="331"/>
        <v>0</v>
      </c>
      <c r="BO201" s="526">
        <f t="shared" si="331"/>
        <v>0</v>
      </c>
      <c r="BP201" s="526">
        <f t="shared" ref="BP201:CU201" si="332">BP$118*BP86</f>
        <v>0</v>
      </c>
      <c r="BQ201" s="526">
        <f t="shared" si="332"/>
        <v>0</v>
      </c>
      <c r="BR201" s="526">
        <f t="shared" si="332"/>
        <v>0</v>
      </c>
      <c r="BS201" s="526">
        <f t="shared" si="332"/>
        <v>0</v>
      </c>
      <c r="BT201" s="526">
        <f t="shared" si="332"/>
        <v>0</v>
      </c>
      <c r="BU201" s="526">
        <f t="shared" si="332"/>
        <v>0</v>
      </c>
      <c r="BV201" s="526">
        <f t="shared" si="332"/>
        <v>0</v>
      </c>
      <c r="BW201" s="526">
        <f t="shared" si="332"/>
        <v>0</v>
      </c>
      <c r="BX201" s="526">
        <f t="shared" si="332"/>
        <v>0</v>
      </c>
      <c r="BY201" s="526">
        <f t="shared" si="332"/>
        <v>0</v>
      </c>
      <c r="BZ201" s="526">
        <f t="shared" si="332"/>
        <v>0</v>
      </c>
      <c r="CA201" s="526">
        <f t="shared" si="332"/>
        <v>0</v>
      </c>
      <c r="CB201" s="526">
        <f t="shared" si="332"/>
        <v>0</v>
      </c>
      <c r="CC201" s="526">
        <f t="shared" si="332"/>
        <v>0</v>
      </c>
      <c r="CD201" s="526">
        <f t="shared" si="332"/>
        <v>0</v>
      </c>
      <c r="CE201" s="526">
        <f t="shared" si="332"/>
        <v>0</v>
      </c>
      <c r="CF201" s="526">
        <f t="shared" si="332"/>
        <v>0</v>
      </c>
      <c r="CG201" s="526">
        <f t="shared" si="332"/>
        <v>0</v>
      </c>
      <c r="CH201" s="526">
        <f t="shared" si="332"/>
        <v>0</v>
      </c>
      <c r="CI201" s="526">
        <f t="shared" si="332"/>
        <v>0</v>
      </c>
      <c r="CJ201" s="526">
        <f t="shared" si="332"/>
        <v>0</v>
      </c>
      <c r="CK201" s="526">
        <f t="shared" si="332"/>
        <v>0</v>
      </c>
      <c r="CL201" s="526">
        <f t="shared" si="332"/>
        <v>0</v>
      </c>
      <c r="CM201" s="526">
        <f t="shared" si="332"/>
        <v>0</v>
      </c>
      <c r="CN201" s="526">
        <f t="shared" si="332"/>
        <v>0</v>
      </c>
      <c r="CO201" s="526">
        <f t="shared" si="332"/>
        <v>0</v>
      </c>
      <c r="CP201" s="526">
        <f t="shared" si="332"/>
        <v>0</v>
      </c>
      <c r="CQ201" s="526">
        <f t="shared" si="332"/>
        <v>0</v>
      </c>
      <c r="CR201" s="526">
        <f t="shared" si="332"/>
        <v>0</v>
      </c>
      <c r="CS201" s="526">
        <f t="shared" si="332"/>
        <v>0</v>
      </c>
      <c r="CT201" s="526">
        <f t="shared" si="332"/>
        <v>0</v>
      </c>
      <c r="CU201" s="526">
        <f t="shared" si="332"/>
        <v>0</v>
      </c>
      <c r="CV201" s="526">
        <f t="shared" ref="CV201:DG201" si="333">CV$118*CV86</f>
        <v>0</v>
      </c>
      <c r="CW201" s="526">
        <f t="shared" si="333"/>
        <v>0</v>
      </c>
      <c r="CX201" s="526">
        <f t="shared" si="333"/>
        <v>0</v>
      </c>
      <c r="CY201" s="526">
        <f t="shared" si="333"/>
        <v>0</v>
      </c>
      <c r="CZ201" s="526">
        <f t="shared" si="333"/>
        <v>0</v>
      </c>
      <c r="DA201" s="526">
        <f t="shared" si="333"/>
        <v>0</v>
      </c>
      <c r="DB201" s="526">
        <f t="shared" si="333"/>
        <v>0</v>
      </c>
      <c r="DC201" s="526">
        <f t="shared" si="333"/>
        <v>0</v>
      </c>
      <c r="DD201" s="526">
        <f t="shared" si="333"/>
        <v>0</v>
      </c>
      <c r="DE201" s="526">
        <f t="shared" si="333"/>
        <v>0</v>
      </c>
      <c r="DF201" s="526">
        <f t="shared" si="333"/>
        <v>0</v>
      </c>
      <c r="DG201" s="526">
        <f t="shared" si="333"/>
        <v>0</v>
      </c>
      <c r="DH201" s="583">
        <f t="shared" si="261"/>
        <v>0</v>
      </c>
      <c r="DI201" s="240"/>
      <c r="DJ201" s="21"/>
    </row>
    <row r="202" spans="2:114" x14ac:dyDescent="0.15">
      <c r="B202" s="10" t="s">
        <v>225</v>
      </c>
      <c r="C202" s="4" t="s">
        <v>964</v>
      </c>
      <c r="D202" s="526">
        <f t="shared" ref="D202:AI202" si="334">D$118*D87</f>
        <v>0</v>
      </c>
      <c r="E202" s="526">
        <f t="shared" si="334"/>
        <v>0</v>
      </c>
      <c r="F202" s="526">
        <f t="shared" si="334"/>
        <v>0</v>
      </c>
      <c r="G202" s="526">
        <f t="shared" si="334"/>
        <v>0</v>
      </c>
      <c r="H202" s="526">
        <f t="shared" si="334"/>
        <v>0</v>
      </c>
      <c r="I202" s="526">
        <f t="shared" si="334"/>
        <v>0</v>
      </c>
      <c r="J202" s="526">
        <f t="shared" si="334"/>
        <v>0</v>
      </c>
      <c r="K202" s="526">
        <f t="shared" si="334"/>
        <v>0</v>
      </c>
      <c r="L202" s="526">
        <f t="shared" si="334"/>
        <v>0</v>
      </c>
      <c r="M202" s="526">
        <f t="shared" si="334"/>
        <v>0</v>
      </c>
      <c r="N202" s="526">
        <f t="shared" si="334"/>
        <v>0</v>
      </c>
      <c r="O202" s="526">
        <f t="shared" si="334"/>
        <v>0</v>
      </c>
      <c r="P202" s="526">
        <f t="shared" si="334"/>
        <v>0</v>
      </c>
      <c r="Q202" s="526">
        <f t="shared" si="334"/>
        <v>0</v>
      </c>
      <c r="R202" s="526">
        <f t="shared" si="334"/>
        <v>0</v>
      </c>
      <c r="S202" s="526">
        <f t="shared" si="334"/>
        <v>0</v>
      </c>
      <c r="T202" s="526">
        <f t="shared" si="334"/>
        <v>0</v>
      </c>
      <c r="U202" s="526">
        <f t="shared" si="334"/>
        <v>0</v>
      </c>
      <c r="V202" s="526">
        <f t="shared" si="334"/>
        <v>0</v>
      </c>
      <c r="W202" s="526">
        <f t="shared" si="334"/>
        <v>0</v>
      </c>
      <c r="X202" s="526">
        <f t="shared" si="334"/>
        <v>0</v>
      </c>
      <c r="Y202" s="526">
        <f t="shared" si="334"/>
        <v>0</v>
      </c>
      <c r="Z202" s="526">
        <f t="shared" si="334"/>
        <v>0</v>
      </c>
      <c r="AA202" s="526">
        <f t="shared" si="334"/>
        <v>0</v>
      </c>
      <c r="AB202" s="526">
        <f t="shared" si="334"/>
        <v>0</v>
      </c>
      <c r="AC202" s="526">
        <f t="shared" si="334"/>
        <v>0</v>
      </c>
      <c r="AD202" s="526">
        <f t="shared" si="334"/>
        <v>0</v>
      </c>
      <c r="AE202" s="526">
        <f t="shared" si="334"/>
        <v>0</v>
      </c>
      <c r="AF202" s="526">
        <f t="shared" si="334"/>
        <v>0</v>
      </c>
      <c r="AG202" s="526">
        <f t="shared" si="334"/>
        <v>0</v>
      </c>
      <c r="AH202" s="526">
        <f t="shared" si="334"/>
        <v>0</v>
      </c>
      <c r="AI202" s="526">
        <f t="shared" si="334"/>
        <v>0</v>
      </c>
      <c r="AJ202" s="526">
        <f t="shared" ref="AJ202:BO202" si="335">AJ$118*AJ87</f>
        <v>0</v>
      </c>
      <c r="AK202" s="526">
        <f t="shared" si="335"/>
        <v>0</v>
      </c>
      <c r="AL202" s="526">
        <f t="shared" si="335"/>
        <v>0</v>
      </c>
      <c r="AM202" s="526">
        <f t="shared" si="335"/>
        <v>0</v>
      </c>
      <c r="AN202" s="526">
        <f t="shared" si="335"/>
        <v>0</v>
      </c>
      <c r="AO202" s="526">
        <f t="shared" si="335"/>
        <v>0</v>
      </c>
      <c r="AP202" s="526">
        <f t="shared" si="335"/>
        <v>0</v>
      </c>
      <c r="AQ202" s="526">
        <f t="shared" si="335"/>
        <v>0</v>
      </c>
      <c r="AR202" s="526">
        <f t="shared" si="335"/>
        <v>0</v>
      </c>
      <c r="AS202" s="526">
        <f t="shared" si="335"/>
        <v>0</v>
      </c>
      <c r="AT202" s="526">
        <f t="shared" si="335"/>
        <v>0</v>
      </c>
      <c r="AU202" s="526">
        <f t="shared" si="335"/>
        <v>0</v>
      </c>
      <c r="AV202" s="526">
        <f t="shared" si="335"/>
        <v>0</v>
      </c>
      <c r="AW202" s="526">
        <f t="shared" si="335"/>
        <v>0</v>
      </c>
      <c r="AX202" s="526">
        <f t="shared" si="335"/>
        <v>0</v>
      </c>
      <c r="AY202" s="526">
        <f t="shared" si="335"/>
        <v>0</v>
      </c>
      <c r="AZ202" s="526">
        <f t="shared" si="335"/>
        <v>0</v>
      </c>
      <c r="BA202" s="526">
        <f t="shared" si="335"/>
        <v>0</v>
      </c>
      <c r="BB202" s="526">
        <f t="shared" si="335"/>
        <v>0</v>
      </c>
      <c r="BC202" s="526">
        <f t="shared" si="335"/>
        <v>0</v>
      </c>
      <c r="BD202" s="526">
        <f t="shared" si="335"/>
        <v>0</v>
      </c>
      <c r="BE202" s="526">
        <f t="shared" si="335"/>
        <v>0</v>
      </c>
      <c r="BF202" s="526">
        <f t="shared" si="335"/>
        <v>0</v>
      </c>
      <c r="BG202" s="526">
        <f t="shared" si="335"/>
        <v>0</v>
      </c>
      <c r="BH202" s="526">
        <f t="shared" si="335"/>
        <v>0</v>
      </c>
      <c r="BI202" s="526">
        <f t="shared" si="335"/>
        <v>0</v>
      </c>
      <c r="BJ202" s="526">
        <f t="shared" si="335"/>
        <v>0</v>
      </c>
      <c r="BK202" s="526">
        <f t="shared" si="335"/>
        <v>0</v>
      </c>
      <c r="BL202" s="526">
        <f t="shared" si="335"/>
        <v>0</v>
      </c>
      <c r="BM202" s="526">
        <f t="shared" si="335"/>
        <v>0</v>
      </c>
      <c r="BN202" s="526">
        <f t="shared" si="335"/>
        <v>0</v>
      </c>
      <c r="BO202" s="526">
        <f t="shared" si="335"/>
        <v>0</v>
      </c>
      <c r="BP202" s="526">
        <f t="shared" ref="BP202:CU202" si="336">BP$118*BP87</f>
        <v>0</v>
      </c>
      <c r="BQ202" s="526">
        <f t="shared" si="336"/>
        <v>0</v>
      </c>
      <c r="BR202" s="526">
        <f t="shared" si="336"/>
        <v>0</v>
      </c>
      <c r="BS202" s="526">
        <f t="shared" si="336"/>
        <v>0</v>
      </c>
      <c r="BT202" s="526">
        <f t="shared" si="336"/>
        <v>0</v>
      </c>
      <c r="BU202" s="526">
        <f t="shared" si="336"/>
        <v>0</v>
      </c>
      <c r="BV202" s="526">
        <f t="shared" si="336"/>
        <v>0</v>
      </c>
      <c r="BW202" s="526">
        <f t="shared" si="336"/>
        <v>0</v>
      </c>
      <c r="BX202" s="526">
        <f t="shared" si="336"/>
        <v>0</v>
      </c>
      <c r="BY202" s="526">
        <f t="shared" si="336"/>
        <v>0</v>
      </c>
      <c r="BZ202" s="526">
        <f t="shared" si="336"/>
        <v>0</v>
      </c>
      <c r="CA202" s="526">
        <f t="shared" si="336"/>
        <v>0</v>
      </c>
      <c r="CB202" s="526">
        <f t="shared" si="336"/>
        <v>0</v>
      </c>
      <c r="CC202" s="526">
        <f t="shared" si="336"/>
        <v>0</v>
      </c>
      <c r="CD202" s="526">
        <f t="shared" si="336"/>
        <v>0</v>
      </c>
      <c r="CE202" s="526">
        <f t="shared" si="336"/>
        <v>0</v>
      </c>
      <c r="CF202" s="526">
        <f t="shared" si="336"/>
        <v>0</v>
      </c>
      <c r="CG202" s="526">
        <f t="shared" si="336"/>
        <v>0</v>
      </c>
      <c r="CH202" s="526">
        <f t="shared" si="336"/>
        <v>0</v>
      </c>
      <c r="CI202" s="526">
        <f t="shared" si="336"/>
        <v>0</v>
      </c>
      <c r="CJ202" s="526">
        <f t="shared" si="336"/>
        <v>0</v>
      </c>
      <c r="CK202" s="526">
        <f t="shared" si="336"/>
        <v>0</v>
      </c>
      <c r="CL202" s="526">
        <f t="shared" si="336"/>
        <v>0</v>
      </c>
      <c r="CM202" s="526">
        <f t="shared" si="336"/>
        <v>0</v>
      </c>
      <c r="CN202" s="526">
        <f t="shared" si="336"/>
        <v>0</v>
      </c>
      <c r="CO202" s="526">
        <f t="shared" si="336"/>
        <v>0</v>
      </c>
      <c r="CP202" s="526">
        <f t="shared" si="336"/>
        <v>0</v>
      </c>
      <c r="CQ202" s="526">
        <f t="shared" si="336"/>
        <v>0</v>
      </c>
      <c r="CR202" s="526">
        <f t="shared" si="336"/>
        <v>0</v>
      </c>
      <c r="CS202" s="526">
        <f t="shared" si="336"/>
        <v>0</v>
      </c>
      <c r="CT202" s="526">
        <f t="shared" si="336"/>
        <v>0</v>
      </c>
      <c r="CU202" s="526">
        <f t="shared" si="336"/>
        <v>0</v>
      </c>
      <c r="CV202" s="526">
        <f t="shared" ref="CV202:DG202" si="337">CV$118*CV87</f>
        <v>0</v>
      </c>
      <c r="CW202" s="526">
        <f t="shared" si="337"/>
        <v>0</v>
      </c>
      <c r="CX202" s="526">
        <f t="shared" si="337"/>
        <v>0</v>
      </c>
      <c r="CY202" s="526">
        <f t="shared" si="337"/>
        <v>0</v>
      </c>
      <c r="CZ202" s="526">
        <f t="shared" si="337"/>
        <v>0</v>
      </c>
      <c r="DA202" s="526">
        <f t="shared" si="337"/>
        <v>0</v>
      </c>
      <c r="DB202" s="526">
        <f t="shared" si="337"/>
        <v>0</v>
      </c>
      <c r="DC202" s="526">
        <f t="shared" si="337"/>
        <v>0</v>
      </c>
      <c r="DD202" s="526">
        <f t="shared" si="337"/>
        <v>0</v>
      </c>
      <c r="DE202" s="526">
        <f t="shared" si="337"/>
        <v>0</v>
      </c>
      <c r="DF202" s="526">
        <f t="shared" si="337"/>
        <v>0</v>
      </c>
      <c r="DG202" s="526">
        <f t="shared" si="337"/>
        <v>0</v>
      </c>
      <c r="DH202" s="583">
        <f t="shared" si="261"/>
        <v>0</v>
      </c>
      <c r="DI202" s="240"/>
      <c r="DJ202" s="21"/>
    </row>
    <row r="203" spans="2:114" x14ac:dyDescent="0.15">
      <c r="B203" s="10" t="s">
        <v>226</v>
      </c>
      <c r="C203" s="4" t="s">
        <v>965</v>
      </c>
      <c r="D203" s="526">
        <f t="shared" ref="D203:AI203" si="338">D$118*D88</f>
        <v>0</v>
      </c>
      <c r="E203" s="526">
        <f t="shared" si="338"/>
        <v>0</v>
      </c>
      <c r="F203" s="526">
        <f t="shared" si="338"/>
        <v>0</v>
      </c>
      <c r="G203" s="526">
        <f t="shared" si="338"/>
        <v>0</v>
      </c>
      <c r="H203" s="526">
        <f t="shared" si="338"/>
        <v>0</v>
      </c>
      <c r="I203" s="526">
        <f t="shared" si="338"/>
        <v>0</v>
      </c>
      <c r="J203" s="526">
        <f t="shared" si="338"/>
        <v>0</v>
      </c>
      <c r="K203" s="526">
        <f t="shared" si="338"/>
        <v>0</v>
      </c>
      <c r="L203" s="526">
        <f t="shared" si="338"/>
        <v>0</v>
      </c>
      <c r="M203" s="526">
        <f t="shared" si="338"/>
        <v>0</v>
      </c>
      <c r="N203" s="526">
        <f t="shared" si="338"/>
        <v>0</v>
      </c>
      <c r="O203" s="526">
        <f t="shared" si="338"/>
        <v>0</v>
      </c>
      <c r="P203" s="526">
        <f t="shared" si="338"/>
        <v>0</v>
      </c>
      <c r="Q203" s="526">
        <f t="shared" si="338"/>
        <v>0</v>
      </c>
      <c r="R203" s="526">
        <f t="shared" si="338"/>
        <v>0</v>
      </c>
      <c r="S203" s="526">
        <f t="shared" si="338"/>
        <v>0</v>
      </c>
      <c r="T203" s="526">
        <f t="shared" si="338"/>
        <v>0</v>
      </c>
      <c r="U203" s="526">
        <f t="shared" si="338"/>
        <v>0</v>
      </c>
      <c r="V203" s="526">
        <f t="shared" si="338"/>
        <v>0</v>
      </c>
      <c r="W203" s="526">
        <f t="shared" si="338"/>
        <v>0</v>
      </c>
      <c r="X203" s="526">
        <f t="shared" si="338"/>
        <v>0</v>
      </c>
      <c r="Y203" s="526">
        <f t="shared" si="338"/>
        <v>0</v>
      </c>
      <c r="Z203" s="526">
        <f t="shared" si="338"/>
        <v>0</v>
      </c>
      <c r="AA203" s="526">
        <f t="shared" si="338"/>
        <v>0</v>
      </c>
      <c r="AB203" s="526">
        <f t="shared" si="338"/>
        <v>0</v>
      </c>
      <c r="AC203" s="526">
        <f t="shared" si="338"/>
        <v>0</v>
      </c>
      <c r="AD203" s="526">
        <f t="shared" si="338"/>
        <v>0</v>
      </c>
      <c r="AE203" s="526">
        <f t="shared" si="338"/>
        <v>0</v>
      </c>
      <c r="AF203" s="526">
        <f t="shared" si="338"/>
        <v>0</v>
      </c>
      <c r="AG203" s="526">
        <f t="shared" si="338"/>
        <v>0</v>
      </c>
      <c r="AH203" s="526">
        <f t="shared" si="338"/>
        <v>0</v>
      </c>
      <c r="AI203" s="526">
        <f t="shared" si="338"/>
        <v>0</v>
      </c>
      <c r="AJ203" s="526">
        <f t="shared" ref="AJ203:BO203" si="339">AJ$118*AJ88</f>
        <v>0</v>
      </c>
      <c r="AK203" s="526">
        <f t="shared" si="339"/>
        <v>0</v>
      </c>
      <c r="AL203" s="526">
        <f t="shared" si="339"/>
        <v>0</v>
      </c>
      <c r="AM203" s="526">
        <f t="shared" si="339"/>
        <v>0</v>
      </c>
      <c r="AN203" s="526">
        <f t="shared" si="339"/>
        <v>0</v>
      </c>
      <c r="AO203" s="526">
        <f t="shared" si="339"/>
        <v>0</v>
      </c>
      <c r="AP203" s="526">
        <f t="shared" si="339"/>
        <v>0</v>
      </c>
      <c r="AQ203" s="526">
        <f t="shared" si="339"/>
        <v>0</v>
      </c>
      <c r="AR203" s="526">
        <f t="shared" si="339"/>
        <v>0</v>
      </c>
      <c r="AS203" s="526">
        <f t="shared" si="339"/>
        <v>0</v>
      </c>
      <c r="AT203" s="526">
        <f t="shared" si="339"/>
        <v>0</v>
      </c>
      <c r="AU203" s="526">
        <f t="shared" si="339"/>
        <v>0</v>
      </c>
      <c r="AV203" s="526">
        <f t="shared" si="339"/>
        <v>0</v>
      </c>
      <c r="AW203" s="526">
        <f t="shared" si="339"/>
        <v>0</v>
      </c>
      <c r="AX203" s="526">
        <f t="shared" si="339"/>
        <v>0</v>
      </c>
      <c r="AY203" s="526">
        <f t="shared" si="339"/>
        <v>0</v>
      </c>
      <c r="AZ203" s="526">
        <f t="shared" si="339"/>
        <v>0</v>
      </c>
      <c r="BA203" s="526">
        <f t="shared" si="339"/>
        <v>0</v>
      </c>
      <c r="BB203" s="526">
        <f t="shared" si="339"/>
        <v>0</v>
      </c>
      <c r="BC203" s="526">
        <f t="shared" si="339"/>
        <v>0</v>
      </c>
      <c r="BD203" s="526">
        <f t="shared" si="339"/>
        <v>0</v>
      </c>
      <c r="BE203" s="526">
        <f t="shared" si="339"/>
        <v>0</v>
      </c>
      <c r="BF203" s="526">
        <f t="shared" si="339"/>
        <v>0</v>
      </c>
      <c r="BG203" s="526">
        <f t="shared" si="339"/>
        <v>0</v>
      </c>
      <c r="BH203" s="526">
        <f t="shared" si="339"/>
        <v>0</v>
      </c>
      <c r="BI203" s="526">
        <f t="shared" si="339"/>
        <v>0</v>
      </c>
      <c r="BJ203" s="526">
        <f t="shared" si="339"/>
        <v>0</v>
      </c>
      <c r="BK203" s="526">
        <f t="shared" si="339"/>
        <v>0</v>
      </c>
      <c r="BL203" s="526">
        <f t="shared" si="339"/>
        <v>0</v>
      </c>
      <c r="BM203" s="526">
        <f t="shared" si="339"/>
        <v>0</v>
      </c>
      <c r="BN203" s="526">
        <f t="shared" si="339"/>
        <v>0</v>
      </c>
      <c r="BO203" s="526">
        <f t="shared" si="339"/>
        <v>0</v>
      </c>
      <c r="BP203" s="526">
        <f t="shared" ref="BP203:CU203" si="340">BP$118*BP88</f>
        <v>0</v>
      </c>
      <c r="BQ203" s="526">
        <f t="shared" si="340"/>
        <v>0</v>
      </c>
      <c r="BR203" s="526">
        <f t="shared" si="340"/>
        <v>0</v>
      </c>
      <c r="BS203" s="526">
        <f t="shared" si="340"/>
        <v>0</v>
      </c>
      <c r="BT203" s="526">
        <f t="shared" si="340"/>
        <v>0</v>
      </c>
      <c r="BU203" s="526">
        <f t="shared" si="340"/>
        <v>0</v>
      </c>
      <c r="BV203" s="526">
        <f t="shared" si="340"/>
        <v>0</v>
      </c>
      <c r="BW203" s="526">
        <f t="shared" si="340"/>
        <v>0</v>
      </c>
      <c r="BX203" s="526">
        <f t="shared" si="340"/>
        <v>0</v>
      </c>
      <c r="BY203" s="526">
        <f t="shared" si="340"/>
        <v>0</v>
      </c>
      <c r="BZ203" s="526">
        <f t="shared" si="340"/>
        <v>0</v>
      </c>
      <c r="CA203" s="526">
        <f t="shared" si="340"/>
        <v>0</v>
      </c>
      <c r="CB203" s="526">
        <f t="shared" si="340"/>
        <v>0</v>
      </c>
      <c r="CC203" s="526">
        <f t="shared" si="340"/>
        <v>0</v>
      </c>
      <c r="CD203" s="526">
        <f t="shared" si="340"/>
        <v>0</v>
      </c>
      <c r="CE203" s="526">
        <f t="shared" si="340"/>
        <v>0</v>
      </c>
      <c r="CF203" s="526">
        <f t="shared" si="340"/>
        <v>0</v>
      </c>
      <c r="CG203" s="526">
        <f t="shared" si="340"/>
        <v>0</v>
      </c>
      <c r="CH203" s="526">
        <f t="shared" si="340"/>
        <v>0</v>
      </c>
      <c r="CI203" s="526">
        <f t="shared" si="340"/>
        <v>0</v>
      </c>
      <c r="CJ203" s="526">
        <f t="shared" si="340"/>
        <v>0</v>
      </c>
      <c r="CK203" s="526">
        <f t="shared" si="340"/>
        <v>0</v>
      </c>
      <c r="CL203" s="526">
        <f t="shared" si="340"/>
        <v>0</v>
      </c>
      <c r="CM203" s="526">
        <f t="shared" si="340"/>
        <v>0</v>
      </c>
      <c r="CN203" s="526">
        <f t="shared" si="340"/>
        <v>0</v>
      </c>
      <c r="CO203" s="526">
        <f t="shared" si="340"/>
        <v>0</v>
      </c>
      <c r="CP203" s="526">
        <f t="shared" si="340"/>
        <v>0</v>
      </c>
      <c r="CQ203" s="526">
        <f t="shared" si="340"/>
        <v>0</v>
      </c>
      <c r="CR203" s="526">
        <f t="shared" si="340"/>
        <v>0</v>
      </c>
      <c r="CS203" s="526">
        <f t="shared" si="340"/>
        <v>0</v>
      </c>
      <c r="CT203" s="526">
        <f t="shared" si="340"/>
        <v>0</v>
      </c>
      <c r="CU203" s="526">
        <f t="shared" si="340"/>
        <v>0</v>
      </c>
      <c r="CV203" s="526">
        <f t="shared" ref="CV203:DG203" si="341">CV$118*CV88</f>
        <v>0</v>
      </c>
      <c r="CW203" s="526">
        <f t="shared" si="341"/>
        <v>0</v>
      </c>
      <c r="CX203" s="526">
        <f t="shared" si="341"/>
        <v>0</v>
      </c>
      <c r="CY203" s="526">
        <f t="shared" si="341"/>
        <v>0</v>
      </c>
      <c r="CZ203" s="526">
        <f t="shared" si="341"/>
        <v>0</v>
      </c>
      <c r="DA203" s="526">
        <f t="shared" si="341"/>
        <v>0</v>
      </c>
      <c r="DB203" s="526">
        <f t="shared" si="341"/>
        <v>0</v>
      </c>
      <c r="DC203" s="526">
        <f t="shared" si="341"/>
        <v>0</v>
      </c>
      <c r="DD203" s="526">
        <f t="shared" si="341"/>
        <v>0</v>
      </c>
      <c r="DE203" s="526">
        <f t="shared" si="341"/>
        <v>0</v>
      </c>
      <c r="DF203" s="526">
        <f t="shared" si="341"/>
        <v>0</v>
      </c>
      <c r="DG203" s="526">
        <f t="shared" si="341"/>
        <v>0</v>
      </c>
      <c r="DH203" s="583">
        <f t="shared" si="261"/>
        <v>0</v>
      </c>
      <c r="DI203" s="240"/>
      <c r="DJ203" s="21"/>
    </row>
    <row r="204" spans="2:114" x14ac:dyDescent="0.15">
      <c r="B204" s="10" t="s">
        <v>227</v>
      </c>
      <c r="C204" s="4" t="s">
        <v>966</v>
      </c>
      <c r="D204" s="526">
        <f t="shared" ref="D204:AI204" si="342">D$118*D89</f>
        <v>0</v>
      </c>
      <c r="E204" s="526">
        <f t="shared" si="342"/>
        <v>0</v>
      </c>
      <c r="F204" s="526">
        <f t="shared" si="342"/>
        <v>0</v>
      </c>
      <c r="G204" s="526">
        <f t="shared" si="342"/>
        <v>0</v>
      </c>
      <c r="H204" s="526">
        <f t="shared" si="342"/>
        <v>0</v>
      </c>
      <c r="I204" s="526">
        <f t="shared" si="342"/>
        <v>0</v>
      </c>
      <c r="J204" s="526">
        <f t="shared" si="342"/>
        <v>0</v>
      </c>
      <c r="K204" s="526">
        <f t="shared" si="342"/>
        <v>0</v>
      </c>
      <c r="L204" s="526">
        <f t="shared" si="342"/>
        <v>0</v>
      </c>
      <c r="M204" s="526">
        <f t="shared" si="342"/>
        <v>0</v>
      </c>
      <c r="N204" s="526">
        <f t="shared" si="342"/>
        <v>0</v>
      </c>
      <c r="O204" s="526">
        <f t="shared" si="342"/>
        <v>0</v>
      </c>
      <c r="P204" s="526">
        <f t="shared" si="342"/>
        <v>0</v>
      </c>
      <c r="Q204" s="526">
        <f t="shared" si="342"/>
        <v>0</v>
      </c>
      <c r="R204" s="526">
        <f t="shared" si="342"/>
        <v>0</v>
      </c>
      <c r="S204" s="526">
        <f t="shared" si="342"/>
        <v>0</v>
      </c>
      <c r="T204" s="526">
        <f t="shared" si="342"/>
        <v>0</v>
      </c>
      <c r="U204" s="526">
        <f t="shared" si="342"/>
        <v>0</v>
      </c>
      <c r="V204" s="526">
        <f t="shared" si="342"/>
        <v>0</v>
      </c>
      <c r="W204" s="526">
        <f t="shared" si="342"/>
        <v>0</v>
      </c>
      <c r="X204" s="526">
        <f t="shared" si="342"/>
        <v>0</v>
      </c>
      <c r="Y204" s="526">
        <f t="shared" si="342"/>
        <v>0</v>
      </c>
      <c r="Z204" s="526">
        <f t="shared" si="342"/>
        <v>0</v>
      </c>
      <c r="AA204" s="526">
        <f t="shared" si="342"/>
        <v>0</v>
      </c>
      <c r="AB204" s="526">
        <f t="shared" si="342"/>
        <v>0</v>
      </c>
      <c r="AC204" s="526">
        <f t="shared" si="342"/>
        <v>0</v>
      </c>
      <c r="AD204" s="526">
        <f t="shared" si="342"/>
        <v>0</v>
      </c>
      <c r="AE204" s="526">
        <f t="shared" si="342"/>
        <v>0</v>
      </c>
      <c r="AF204" s="526">
        <f t="shared" si="342"/>
        <v>0</v>
      </c>
      <c r="AG204" s="526">
        <f t="shared" si="342"/>
        <v>0</v>
      </c>
      <c r="AH204" s="526">
        <f t="shared" si="342"/>
        <v>0</v>
      </c>
      <c r="AI204" s="526">
        <f t="shared" si="342"/>
        <v>0</v>
      </c>
      <c r="AJ204" s="526">
        <f t="shared" ref="AJ204:BO204" si="343">AJ$118*AJ89</f>
        <v>0</v>
      </c>
      <c r="AK204" s="526">
        <f t="shared" si="343"/>
        <v>0</v>
      </c>
      <c r="AL204" s="526">
        <f t="shared" si="343"/>
        <v>0</v>
      </c>
      <c r="AM204" s="526">
        <f t="shared" si="343"/>
        <v>0</v>
      </c>
      <c r="AN204" s="526">
        <f t="shared" si="343"/>
        <v>0</v>
      </c>
      <c r="AO204" s="526">
        <f t="shared" si="343"/>
        <v>0</v>
      </c>
      <c r="AP204" s="526">
        <f t="shared" si="343"/>
        <v>0</v>
      </c>
      <c r="AQ204" s="526">
        <f t="shared" si="343"/>
        <v>0</v>
      </c>
      <c r="AR204" s="526">
        <f t="shared" si="343"/>
        <v>0</v>
      </c>
      <c r="AS204" s="526">
        <f t="shared" si="343"/>
        <v>0</v>
      </c>
      <c r="AT204" s="526">
        <f t="shared" si="343"/>
        <v>0</v>
      </c>
      <c r="AU204" s="526">
        <f t="shared" si="343"/>
        <v>0</v>
      </c>
      <c r="AV204" s="526">
        <f t="shared" si="343"/>
        <v>0</v>
      </c>
      <c r="AW204" s="526">
        <f t="shared" si="343"/>
        <v>0</v>
      </c>
      <c r="AX204" s="526">
        <f t="shared" si="343"/>
        <v>0</v>
      </c>
      <c r="AY204" s="526">
        <f t="shared" si="343"/>
        <v>0</v>
      </c>
      <c r="AZ204" s="526">
        <f t="shared" si="343"/>
        <v>0</v>
      </c>
      <c r="BA204" s="526">
        <f t="shared" si="343"/>
        <v>0</v>
      </c>
      <c r="BB204" s="526">
        <f t="shared" si="343"/>
        <v>0</v>
      </c>
      <c r="BC204" s="526">
        <f t="shared" si="343"/>
        <v>0</v>
      </c>
      <c r="BD204" s="526">
        <f t="shared" si="343"/>
        <v>0</v>
      </c>
      <c r="BE204" s="526">
        <f t="shared" si="343"/>
        <v>0</v>
      </c>
      <c r="BF204" s="526">
        <f t="shared" si="343"/>
        <v>0</v>
      </c>
      <c r="BG204" s="526">
        <f t="shared" si="343"/>
        <v>0</v>
      </c>
      <c r="BH204" s="526">
        <f t="shared" si="343"/>
        <v>0</v>
      </c>
      <c r="BI204" s="526">
        <f t="shared" si="343"/>
        <v>0</v>
      </c>
      <c r="BJ204" s="526">
        <f t="shared" si="343"/>
        <v>0</v>
      </c>
      <c r="BK204" s="526">
        <f t="shared" si="343"/>
        <v>0</v>
      </c>
      <c r="BL204" s="526">
        <f t="shared" si="343"/>
        <v>0</v>
      </c>
      <c r="BM204" s="526">
        <f t="shared" si="343"/>
        <v>0</v>
      </c>
      <c r="BN204" s="526">
        <f t="shared" si="343"/>
        <v>0</v>
      </c>
      <c r="BO204" s="526">
        <f t="shared" si="343"/>
        <v>0</v>
      </c>
      <c r="BP204" s="526">
        <f t="shared" ref="BP204:CU204" si="344">BP$118*BP89</f>
        <v>0</v>
      </c>
      <c r="BQ204" s="526">
        <f t="shared" si="344"/>
        <v>0</v>
      </c>
      <c r="BR204" s="526">
        <f t="shared" si="344"/>
        <v>0</v>
      </c>
      <c r="BS204" s="526">
        <f t="shared" si="344"/>
        <v>0</v>
      </c>
      <c r="BT204" s="526">
        <f t="shared" si="344"/>
        <v>0</v>
      </c>
      <c r="BU204" s="526">
        <f t="shared" si="344"/>
        <v>0</v>
      </c>
      <c r="BV204" s="526">
        <f t="shared" si="344"/>
        <v>0</v>
      </c>
      <c r="BW204" s="526">
        <f t="shared" si="344"/>
        <v>0</v>
      </c>
      <c r="BX204" s="526">
        <f t="shared" si="344"/>
        <v>0</v>
      </c>
      <c r="BY204" s="526">
        <f t="shared" si="344"/>
        <v>0</v>
      </c>
      <c r="BZ204" s="526">
        <f t="shared" si="344"/>
        <v>0</v>
      </c>
      <c r="CA204" s="526">
        <f t="shared" si="344"/>
        <v>0</v>
      </c>
      <c r="CB204" s="526">
        <f t="shared" si="344"/>
        <v>0</v>
      </c>
      <c r="CC204" s="526">
        <f t="shared" si="344"/>
        <v>0</v>
      </c>
      <c r="CD204" s="526">
        <f t="shared" si="344"/>
        <v>0</v>
      </c>
      <c r="CE204" s="526">
        <f t="shared" si="344"/>
        <v>0</v>
      </c>
      <c r="CF204" s="526">
        <f t="shared" si="344"/>
        <v>0</v>
      </c>
      <c r="CG204" s="526">
        <f t="shared" si="344"/>
        <v>0</v>
      </c>
      <c r="CH204" s="526">
        <f t="shared" si="344"/>
        <v>0</v>
      </c>
      <c r="CI204" s="526">
        <f t="shared" si="344"/>
        <v>0</v>
      </c>
      <c r="CJ204" s="526">
        <f t="shared" si="344"/>
        <v>0</v>
      </c>
      <c r="CK204" s="526">
        <f t="shared" si="344"/>
        <v>0</v>
      </c>
      <c r="CL204" s="526">
        <f t="shared" si="344"/>
        <v>0</v>
      </c>
      <c r="CM204" s="526">
        <f t="shared" si="344"/>
        <v>0</v>
      </c>
      <c r="CN204" s="526">
        <f t="shared" si="344"/>
        <v>0</v>
      </c>
      <c r="CO204" s="526">
        <f t="shared" si="344"/>
        <v>0</v>
      </c>
      <c r="CP204" s="526">
        <f t="shared" si="344"/>
        <v>0</v>
      </c>
      <c r="CQ204" s="526">
        <f t="shared" si="344"/>
        <v>0</v>
      </c>
      <c r="CR204" s="526">
        <f t="shared" si="344"/>
        <v>0</v>
      </c>
      <c r="CS204" s="526">
        <f t="shared" si="344"/>
        <v>0</v>
      </c>
      <c r="CT204" s="526">
        <f t="shared" si="344"/>
        <v>0</v>
      </c>
      <c r="CU204" s="526">
        <f t="shared" si="344"/>
        <v>0</v>
      </c>
      <c r="CV204" s="526">
        <f t="shared" ref="CV204:DG204" si="345">CV$118*CV89</f>
        <v>0</v>
      </c>
      <c r="CW204" s="526">
        <f t="shared" si="345"/>
        <v>0</v>
      </c>
      <c r="CX204" s="526">
        <f t="shared" si="345"/>
        <v>0</v>
      </c>
      <c r="CY204" s="526">
        <f t="shared" si="345"/>
        <v>0</v>
      </c>
      <c r="CZ204" s="526">
        <f t="shared" si="345"/>
        <v>0</v>
      </c>
      <c r="DA204" s="526">
        <f t="shared" si="345"/>
        <v>0</v>
      </c>
      <c r="DB204" s="526">
        <f t="shared" si="345"/>
        <v>0</v>
      </c>
      <c r="DC204" s="526">
        <f t="shared" si="345"/>
        <v>0</v>
      </c>
      <c r="DD204" s="526">
        <f t="shared" si="345"/>
        <v>0</v>
      </c>
      <c r="DE204" s="526">
        <f t="shared" si="345"/>
        <v>0</v>
      </c>
      <c r="DF204" s="526">
        <f t="shared" si="345"/>
        <v>0</v>
      </c>
      <c r="DG204" s="526">
        <f t="shared" si="345"/>
        <v>0</v>
      </c>
      <c r="DH204" s="583">
        <f t="shared" si="261"/>
        <v>0</v>
      </c>
      <c r="DI204" s="240"/>
      <c r="DJ204" s="21"/>
    </row>
    <row r="205" spans="2:114" x14ac:dyDescent="0.15">
      <c r="B205" s="10" t="s">
        <v>228</v>
      </c>
      <c r="C205" s="4" t="s">
        <v>967</v>
      </c>
      <c r="D205" s="526">
        <f t="shared" ref="D205:AI205" si="346">D$118*D90</f>
        <v>0</v>
      </c>
      <c r="E205" s="526">
        <f t="shared" si="346"/>
        <v>0</v>
      </c>
      <c r="F205" s="526">
        <f t="shared" si="346"/>
        <v>0</v>
      </c>
      <c r="G205" s="526">
        <f t="shared" si="346"/>
        <v>0</v>
      </c>
      <c r="H205" s="526">
        <f t="shared" si="346"/>
        <v>0</v>
      </c>
      <c r="I205" s="526">
        <f t="shared" si="346"/>
        <v>0</v>
      </c>
      <c r="J205" s="526">
        <f t="shared" si="346"/>
        <v>0</v>
      </c>
      <c r="K205" s="526">
        <f t="shared" si="346"/>
        <v>0</v>
      </c>
      <c r="L205" s="526">
        <f t="shared" si="346"/>
        <v>0</v>
      </c>
      <c r="M205" s="526">
        <f t="shared" si="346"/>
        <v>0</v>
      </c>
      <c r="N205" s="526">
        <f t="shared" si="346"/>
        <v>0</v>
      </c>
      <c r="O205" s="526">
        <f t="shared" si="346"/>
        <v>0</v>
      </c>
      <c r="P205" s="526">
        <f t="shared" si="346"/>
        <v>0</v>
      </c>
      <c r="Q205" s="526">
        <f t="shared" si="346"/>
        <v>0</v>
      </c>
      <c r="R205" s="526">
        <f t="shared" si="346"/>
        <v>0</v>
      </c>
      <c r="S205" s="526">
        <f t="shared" si="346"/>
        <v>0</v>
      </c>
      <c r="T205" s="526">
        <f t="shared" si="346"/>
        <v>0</v>
      </c>
      <c r="U205" s="526">
        <f t="shared" si="346"/>
        <v>0</v>
      </c>
      <c r="V205" s="526">
        <f t="shared" si="346"/>
        <v>0</v>
      </c>
      <c r="W205" s="526">
        <f t="shared" si="346"/>
        <v>0</v>
      </c>
      <c r="X205" s="526">
        <f t="shared" si="346"/>
        <v>0</v>
      </c>
      <c r="Y205" s="526">
        <f t="shared" si="346"/>
        <v>0</v>
      </c>
      <c r="Z205" s="526">
        <f t="shared" si="346"/>
        <v>0</v>
      </c>
      <c r="AA205" s="526">
        <f t="shared" si="346"/>
        <v>0</v>
      </c>
      <c r="AB205" s="526">
        <f t="shared" si="346"/>
        <v>0</v>
      </c>
      <c r="AC205" s="526">
        <f t="shared" si="346"/>
        <v>0</v>
      </c>
      <c r="AD205" s="526">
        <f t="shared" si="346"/>
        <v>0</v>
      </c>
      <c r="AE205" s="526">
        <f t="shared" si="346"/>
        <v>0</v>
      </c>
      <c r="AF205" s="526">
        <f t="shared" si="346"/>
        <v>0</v>
      </c>
      <c r="AG205" s="526">
        <f t="shared" si="346"/>
        <v>0</v>
      </c>
      <c r="AH205" s="526">
        <f t="shared" si="346"/>
        <v>0</v>
      </c>
      <c r="AI205" s="526">
        <f t="shared" si="346"/>
        <v>0</v>
      </c>
      <c r="AJ205" s="526">
        <f t="shared" ref="AJ205:BO205" si="347">AJ$118*AJ90</f>
        <v>0</v>
      </c>
      <c r="AK205" s="526">
        <f t="shared" si="347"/>
        <v>0</v>
      </c>
      <c r="AL205" s="526">
        <f t="shared" si="347"/>
        <v>0</v>
      </c>
      <c r="AM205" s="526">
        <f t="shared" si="347"/>
        <v>0</v>
      </c>
      <c r="AN205" s="526">
        <f t="shared" si="347"/>
        <v>0</v>
      </c>
      <c r="AO205" s="526">
        <f t="shared" si="347"/>
        <v>0</v>
      </c>
      <c r="AP205" s="526">
        <f t="shared" si="347"/>
        <v>0</v>
      </c>
      <c r="AQ205" s="526">
        <f t="shared" si="347"/>
        <v>0</v>
      </c>
      <c r="AR205" s="526">
        <f t="shared" si="347"/>
        <v>0</v>
      </c>
      <c r="AS205" s="526">
        <f t="shared" si="347"/>
        <v>0</v>
      </c>
      <c r="AT205" s="526">
        <f t="shared" si="347"/>
        <v>0</v>
      </c>
      <c r="AU205" s="526">
        <f t="shared" si="347"/>
        <v>0</v>
      </c>
      <c r="AV205" s="526">
        <f t="shared" si="347"/>
        <v>0</v>
      </c>
      <c r="AW205" s="526">
        <f t="shared" si="347"/>
        <v>0</v>
      </c>
      <c r="AX205" s="526">
        <f t="shared" si="347"/>
        <v>0</v>
      </c>
      <c r="AY205" s="526">
        <f t="shared" si="347"/>
        <v>0</v>
      </c>
      <c r="AZ205" s="526">
        <f t="shared" si="347"/>
        <v>0</v>
      </c>
      <c r="BA205" s="526">
        <f t="shared" si="347"/>
        <v>0</v>
      </c>
      <c r="BB205" s="526">
        <f t="shared" si="347"/>
        <v>0</v>
      </c>
      <c r="BC205" s="526">
        <f t="shared" si="347"/>
        <v>0</v>
      </c>
      <c r="BD205" s="526">
        <f t="shared" si="347"/>
        <v>0</v>
      </c>
      <c r="BE205" s="526">
        <f t="shared" si="347"/>
        <v>0</v>
      </c>
      <c r="BF205" s="526">
        <f t="shared" si="347"/>
        <v>0</v>
      </c>
      <c r="BG205" s="526">
        <f t="shared" si="347"/>
        <v>0</v>
      </c>
      <c r="BH205" s="526">
        <f t="shared" si="347"/>
        <v>0</v>
      </c>
      <c r="BI205" s="526">
        <f t="shared" si="347"/>
        <v>0</v>
      </c>
      <c r="BJ205" s="526">
        <f t="shared" si="347"/>
        <v>0</v>
      </c>
      <c r="BK205" s="526">
        <f t="shared" si="347"/>
        <v>0</v>
      </c>
      <c r="BL205" s="526">
        <f t="shared" si="347"/>
        <v>0</v>
      </c>
      <c r="BM205" s="526">
        <f t="shared" si="347"/>
        <v>0</v>
      </c>
      <c r="BN205" s="526">
        <f t="shared" si="347"/>
        <v>0</v>
      </c>
      <c r="BO205" s="526">
        <f t="shared" si="347"/>
        <v>0</v>
      </c>
      <c r="BP205" s="526">
        <f t="shared" ref="BP205:CU205" si="348">BP$118*BP90</f>
        <v>0</v>
      </c>
      <c r="BQ205" s="526">
        <f t="shared" si="348"/>
        <v>0</v>
      </c>
      <c r="BR205" s="526">
        <f t="shared" si="348"/>
        <v>0</v>
      </c>
      <c r="BS205" s="526">
        <f t="shared" si="348"/>
        <v>0</v>
      </c>
      <c r="BT205" s="526">
        <f t="shared" si="348"/>
        <v>0</v>
      </c>
      <c r="BU205" s="526">
        <f t="shared" si="348"/>
        <v>0</v>
      </c>
      <c r="BV205" s="526">
        <f t="shared" si="348"/>
        <v>0</v>
      </c>
      <c r="BW205" s="526">
        <f t="shared" si="348"/>
        <v>0</v>
      </c>
      <c r="BX205" s="526">
        <f t="shared" si="348"/>
        <v>0</v>
      </c>
      <c r="BY205" s="526">
        <f t="shared" si="348"/>
        <v>0</v>
      </c>
      <c r="BZ205" s="526">
        <f t="shared" si="348"/>
        <v>0</v>
      </c>
      <c r="CA205" s="526">
        <f t="shared" si="348"/>
        <v>0</v>
      </c>
      <c r="CB205" s="526">
        <f t="shared" si="348"/>
        <v>0</v>
      </c>
      <c r="CC205" s="526">
        <f t="shared" si="348"/>
        <v>0</v>
      </c>
      <c r="CD205" s="526">
        <f t="shared" si="348"/>
        <v>0</v>
      </c>
      <c r="CE205" s="526">
        <f t="shared" si="348"/>
        <v>0</v>
      </c>
      <c r="CF205" s="526">
        <f t="shared" si="348"/>
        <v>0</v>
      </c>
      <c r="CG205" s="526">
        <f t="shared" si="348"/>
        <v>0</v>
      </c>
      <c r="CH205" s="526">
        <f t="shared" si="348"/>
        <v>0</v>
      </c>
      <c r="CI205" s="526">
        <f t="shared" si="348"/>
        <v>0</v>
      </c>
      <c r="CJ205" s="526">
        <f t="shared" si="348"/>
        <v>0</v>
      </c>
      <c r="CK205" s="526">
        <f t="shared" si="348"/>
        <v>0</v>
      </c>
      <c r="CL205" s="526">
        <f t="shared" si="348"/>
        <v>0</v>
      </c>
      <c r="CM205" s="526">
        <f t="shared" si="348"/>
        <v>0</v>
      </c>
      <c r="CN205" s="526">
        <f t="shared" si="348"/>
        <v>0</v>
      </c>
      <c r="CO205" s="526">
        <f t="shared" si="348"/>
        <v>0</v>
      </c>
      <c r="CP205" s="526">
        <f t="shared" si="348"/>
        <v>0</v>
      </c>
      <c r="CQ205" s="526">
        <f t="shared" si="348"/>
        <v>0</v>
      </c>
      <c r="CR205" s="526">
        <f t="shared" si="348"/>
        <v>0</v>
      </c>
      <c r="CS205" s="526">
        <f t="shared" si="348"/>
        <v>0</v>
      </c>
      <c r="CT205" s="526">
        <f t="shared" si="348"/>
        <v>0</v>
      </c>
      <c r="CU205" s="526">
        <f t="shared" si="348"/>
        <v>0</v>
      </c>
      <c r="CV205" s="526">
        <f t="shared" ref="CV205:DG205" si="349">CV$118*CV90</f>
        <v>0</v>
      </c>
      <c r="CW205" s="526">
        <f t="shared" si="349"/>
        <v>0</v>
      </c>
      <c r="CX205" s="526">
        <f t="shared" si="349"/>
        <v>0</v>
      </c>
      <c r="CY205" s="526">
        <f t="shared" si="349"/>
        <v>0</v>
      </c>
      <c r="CZ205" s="526">
        <f t="shared" si="349"/>
        <v>0</v>
      </c>
      <c r="DA205" s="526">
        <f t="shared" si="349"/>
        <v>0</v>
      </c>
      <c r="DB205" s="526">
        <f t="shared" si="349"/>
        <v>0</v>
      </c>
      <c r="DC205" s="526">
        <f t="shared" si="349"/>
        <v>0</v>
      </c>
      <c r="DD205" s="526">
        <f t="shared" si="349"/>
        <v>0</v>
      </c>
      <c r="DE205" s="526">
        <f t="shared" si="349"/>
        <v>0</v>
      </c>
      <c r="DF205" s="526">
        <f t="shared" si="349"/>
        <v>0</v>
      </c>
      <c r="DG205" s="526">
        <f t="shared" si="349"/>
        <v>0</v>
      </c>
      <c r="DH205" s="583">
        <f t="shared" si="261"/>
        <v>0</v>
      </c>
      <c r="DI205" s="240"/>
      <c r="DJ205" s="21"/>
    </row>
    <row r="206" spans="2:114" x14ac:dyDescent="0.15">
      <c r="B206" s="10" t="s">
        <v>229</v>
      </c>
      <c r="C206" s="4" t="s">
        <v>968</v>
      </c>
      <c r="D206" s="526">
        <f t="shared" ref="D206:AI206" si="350">D$118*D91</f>
        <v>0</v>
      </c>
      <c r="E206" s="526">
        <f t="shared" si="350"/>
        <v>0</v>
      </c>
      <c r="F206" s="526">
        <f t="shared" si="350"/>
        <v>0</v>
      </c>
      <c r="G206" s="526">
        <f t="shared" si="350"/>
        <v>0</v>
      </c>
      <c r="H206" s="526">
        <f t="shared" si="350"/>
        <v>0</v>
      </c>
      <c r="I206" s="526">
        <f t="shared" si="350"/>
        <v>0</v>
      </c>
      <c r="J206" s="526">
        <f t="shared" si="350"/>
        <v>0</v>
      </c>
      <c r="K206" s="526">
        <f t="shared" si="350"/>
        <v>0</v>
      </c>
      <c r="L206" s="526">
        <f t="shared" si="350"/>
        <v>0</v>
      </c>
      <c r="M206" s="526">
        <f t="shared" si="350"/>
        <v>0</v>
      </c>
      <c r="N206" s="526">
        <f t="shared" si="350"/>
        <v>0</v>
      </c>
      <c r="O206" s="526">
        <f t="shared" si="350"/>
        <v>0</v>
      </c>
      <c r="P206" s="526">
        <f t="shared" si="350"/>
        <v>0</v>
      </c>
      <c r="Q206" s="526">
        <f t="shared" si="350"/>
        <v>0</v>
      </c>
      <c r="R206" s="526">
        <f t="shared" si="350"/>
        <v>0</v>
      </c>
      <c r="S206" s="526">
        <f t="shared" si="350"/>
        <v>0</v>
      </c>
      <c r="T206" s="526">
        <f t="shared" si="350"/>
        <v>0</v>
      </c>
      <c r="U206" s="526">
        <f t="shared" si="350"/>
        <v>0</v>
      </c>
      <c r="V206" s="526">
        <f t="shared" si="350"/>
        <v>0</v>
      </c>
      <c r="W206" s="526">
        <f t="shared" si="350"/>
        <v>0</v>
      </c>
      <c r="X206" s="526">
        <f t="shared" si="350"/>
        <v>0</v>
      </c>
      <c r="Y206" s="526">
        <f t="shared" si="350"/>
        <v>0</v>
      </c>
      <c r="Z206" s="526">
        <f t="shared" si="350"/>
        <v>0</v>
      </c>
      <c r="AA206" s="526">
        <f t="shared" si="350"/>
        <v>0</v>
      </c>
      <c r="AB206" s="526">
        <f t="shared" si="350"/>
        <v>0</v>
      </c>
      <c r="AC206" s="526">
        <f t="shared" si="350"/>
        <v>0</v>
      </c>
      <c r="AD206" s="526">
        <f t="shared" si="350"/>
        <v>0</v>
      </c>
      <c r="AE206" s="526">
        <f t="shared" si="350"/>
        <v>0</v>
      </c>
      <c r="AF206" s="526">
        <f t="shared" si="350"/>
        <v>0</v>
      </c>
      <c r="AG206" s="526">
        <f t="shared" si="350"/>
        <v>0</v>
      </c>
      <c r="AH206" s="526">
        <f t="shared" si="350"/>
        <v>0</v>
      </c>
      <c r="AI206" s="526">
        <f t="shared" si="350"/>
        <v>0</v>
      </c>
      <c r="AJ206" s="526">
        <f t="shared" ref="AJ206:BO206" si="351">AJ$118*AJ91</f>
        <v>0</v>
      </c>
      <c r="AK206" s="526">
        <f t="shared" si="351"/>
        <v>0</v>
      </c>
      <c r="AL206" s="526">
        <f t="shared" si="351"/>
        <v>0</v>
      </c>
      <c r="AM206" s="526">
        <f t="shared" si="351"/>
        <v>0</v>
      </c>
      <c r="AN206" s="526">
        <f t="shared" si="351"/>
        <v>0</v>
      </c>
      <c r="AO206" s="526">
        <f t="shared" si="351"/>
        <v>0</v>
      </c>
      <c r="AP206" s="526">
        <f t="shared" si="351"/>
        <v>0</v>
      </c>
      <c r="AQ206" s="526">
        <f t="shared" si="351"/>
        <v>0</v>
      </c>
      <c r="AR206" s="526">
        <f t="shared" si="351"/>
        <v>0</v>
      </c>
      <c r="AS206" s="526">
        <f t="shared" si="351"/>
        <v>0</v>
      </c>
      <c r="AT206" s="526">
        <f t="shared" si="351"/>
        <v>0</v>
      </c>
      <c r="AU206" s="526">
        <f t="shared" si="351"/>
        <v>0</v>
      </c>
      <c r="AV206" s="526">
        <f t="shared" si="351"/>
        <v>0</v>
      </c>
      <c r="AW206" s="526">
        <f t="shared" si="351"/>
        <v>0</v>
      </c>
      <c r="AX206" s="526">
        <f t="shared" si="351"/>
        <v>0</v>
      </c>
      <c r="AY206" s="526">
        <f t="shared" si="351"/>
        <v>0</v>
      </c>
      <c r="AZ206" s="526">
        <f t="shared" si="351"/>
        <v>0</v>
      </c>
      <c r="BA206" s="526">
        <f t="shared" si="351"/>
        <v>0</v>
      </c>
      <c r="BB206" s="526">
        <f t="shared" si="351"/>
        <v>0</v>
      </c>
      <c r="BC206" s="526">
        <f t="shared" si="351"/>
        <v>0</v>
      </c>
      <c r="BD206" s="526">
        <f t="shared" si="351"/>
        <v>0</v>
      </c>
      <c r="BE206" s="526">
        <f t="shared" si="351"/>
        <v>0</v>
      </c>
      <c r="BF206" s="526">
        <f t="shared" si="351"/>
        <v>0</v>
      </c>
      <c r="BG206" s="526">
        <f t="shared" si="351"/>
        <v>0</v>
      </c>
      <c r="BH206" s="526">
        <f t="shared" si="351"/>
        <v>0</v>
      </c>
      <c r="BI206" s="526">
        <f t="shared" si="351"/>
        <v>0</v>
      </c>
      <c r="BJ206" s="526">
        <f t="shared" si="351"/>
        <v>0</v>
      </c>
      <c r="BK206" s="526">
        <f t="shared" si="351"/>
        <v>0</v>
      </c>
      <c r="BL206" s="526">
        <f t="shared" si="351"/>
        <v>0</v>
      </c>
      <c r="BM206" s="526">
        <f t="shared" si="351"/>
        <v>0</v>
      </c>
      <c r="BN206" s="526">
        <f t="shared" si="351"/>
        <v>0</v>
      </c>
      <c r="BO206" s="526">
        <f t="shared" si="351"/>
        <v>0</v>
      </c>
      <c r="BP206" s="526">
        <f t="shared" ref="BP206:CU206" si="352">BP$118*BP91</f>
        <v>0</v>
      </c>
      <c r="BQ206" s="526">
        <f t="shared" si="352"/>
        <v>0</v>
      </c>
      <c r="BR206" s="526">
        <f t="shared" si="352"/>
        <v>0</v>
      </c>
      <c r="BS206" s="526">
        <f t="shared" si="352"/>
        <v>0</v>
      </c>
      <c r="BT206" s="526">
        <f t="shared" si="352"/>
        <v>0</v>
      </c>
      <c r="BU206" s="526">
        <f t="shared" si="352"/>
        <v>0</v>
      </c>
      <c r="BV206" s="526">
        <f t="shared" si="352"/>
        <v>0</v>
      </c>
      <c r="BW206" s="526">
        <f t="shared" si="352"/>
        <v>0</v>
      </c>
      <c r="BX206" s="526">
        <f t="shared" si="352"/>
        <v>0</v>
      </c>
      <c r="BY206" s="526">
        <f t="shared" si="352"/>
        <v>0</v>
      </c>
      <c r="BZ206" s="526">
        <f t="shared" si="352"/>
        <v>0</v>
      </c>
      <c r="CA206" s="526">
        <f t="shared" si="352"/>
        <v>0</v>
      </c>
      <c r="CB206" s="526">
        <f t="shared" si="352"/>
        <v>0</v>
      </c>
      <c r="CC206" s="526">
        <f t="shared" si="352"/>
        <v>0</v>
      </c>
      <c r="CD206" s="526">
        <f t="shared" si="352"/>
        <v>0</v>
      </c>
      <c r="CE206" s="526">
        <f t="shared" si="352"/>
        <v>0</v>
      </c>
      <c r="CF206" s="526">
        <f t="shared" si="352"/>
        <v>0</v>
      </c>
      <c r="CG206" s="526">
        <f t="shared" si="352"/>
        <v>0</v>
      </c>
      <c r="CH206" s="526">
        <f t="shared" si="352"/>
        <v>0</v>
      </c>
      <c r="CI206" s="526">
        <f t="shared" si="352"/>
        <v>0</v>
      </c>
      <c r="CJ206" s="526">
        <f t="shared" si="352"/>
        <v>0</v>
      </c>
      <c r="CK206" s="526">
        <f t="shared" si="352"/>
        <v>0</v>
      </c>
      <c r="CL206" s="526">
        <f t="shared" si="352"/>
        <v>0</v>
      </c>
      <c r="CM206" s="526">
        <f t="shared" si="352"/>
        <v>0</v>
      </c>
      <c r="CN206" s="526">
        <f t="shared" si="352"/>
        <v>0</v>
      </c>
      <c r="CO206" s="526">
        <f t="shared" si="352"/>
        <v>0</v>
      </c>
      <c r="CP206" s="526">
        <f t="shared" si="352"/>
        <v>0</v>
      </c>
      <c r="CQ206" s="526">
        <f t="shared" si="352"/>
        <v>0</v>
      </c>
      <c r="CR206" s="526">
        <f t="shared" si="352"/>
        <v>0</v>
      </c>
      <c r="CS206" s="526">
        <f t="shared" si="352"/>
        <v>0</v>
      </c>
      <c r="CT206" s="526">
        <f t="shared" si="352"/>
        <v>0</v>
      </c>
      <c r="CU206" s="526">
        <f t="shared" si="352"/>
        <v>0</v>
      </c>
      <c r="CV206" s="526">
        <f t="shared" ref="CV206:DG206" si="353">CV$118*CV91</f>
        <v>0</v>
      </c>
      <c r="CW206" s="526">
        <f t="shared" si="353"/>
        <v>0</v>
      </c>
      <c r="CX206" s="526">
        <f t="shared" si="353"/>
        <v>0</v>
      </c>
      <c r="CY206" s="526">
        <f t="shared" si="353"/>
        <v>0</v>
      </c>
      <c r="CZ206" s="526">
        <f t="shared" si="353"/>
        <v>0</v>
      </c>
      <c r="DA206" s="526">
        <f t="shared" si="353"/>
        <v>0</v>
      </c>
      <c r="DB206" s="526">
        <f t="shared" si="353"/>
        <v>0</v>
      </c>
      <c r="DC206" s="526">
        <f t="shared" si="353"/>
        <v>0</v>
      </c>
      <c r="DD206" s="526">
        <f t="shared" si="353"/>
        <v>0</v>
      </c>
      <c r="DE206" s="526">
        <f t="shared" si="353"/>
        <v>0</v>
      </c>
      <c r="DF206" s="526">
        <f t="shared" si="353"/>
        <v>0</v>
      </c>
      <c r="DG206" s="526">
        <f t="shared" si="353"/>
        <v>0</v>
      </c>
      <c r="DH206" s="583">
        <f t="shared" si="261"/>
        <v>0</v>
      </c>
      <c r="DI206" s="240"/>
      <c r="DJ206" s="21"/>
    </row>
    <row r="207" spans="2:114" x14ac:dyDescent="0.15">
      <c r="B207" s="10" t="s">
        <v>230</v>
      </c>
      <c r="C207" s="4" t="s">
        <v>969</v>
      </c>
      <c r="D207" s="526">
        <f t="shared" ref="D207:AI207" si="354">D$118*D92</f>
        <v>0</v>
      </c>
      <c r="E207" s="526">
        <f t="shared" si="354"/>
        <v>0</v>
      </c>
      <c r="F207" s="526">
        <f t="shared" si="354"/>
        <v>0</v>
      </c>
      <c r="G207" s="526">
        <f t="shared" si="354"/>
        <v>0</v>
      </c>
      <c r="H207" s="526">
        <f t="shared" si="354"/>
        <v>0</v>
      </c>
      <c r="I207" s="526">
        <f t="shared" si="354"/>
        <v>0</v>
      </c>
      <c r="J207" s="526">
        <f t="shared" si="354"/>
        <v>0</v>
      </c>
      <c r="K207" s="526">
        <f t="shared" si="354"/>
        <v>0</v>
      </c>
      <c r="L207" s="526">
        <f t="shared" si="354"/>
        <v>0</v>
      </c>
      <c r="M207" s="526">
        <f t="shared" si="354"/>
        <v>0</v>
      </c>
      <c r="N207" s="526">
        <f t="shared" si="354"/>
        <v>0</v>
      </c>
      <c r="O207" s="526">
        <f t="shared" si="354"/>
        <v>0</v>
      </c>
      <c r="P207" s="526">
        <f t="shared" si="354"/>
        <v>0</v>
      </c>
      <c r="Q207" s="526">
        <f t="shared" si="354"/>
        <v>0</v>
      </c>
      <c r="R207" s="526">
        <f t="shared" si="354"/>
        <v>0</v>
      </c>
      <c r="S207" s="526">
        <f t="shared" si="354"/>
        <v>0</v>
      </c>
      <c r="T207" s="526">
        <f t="shared" si="354"/>
        <v>0</v>
      </c>
      <c r="U207" s="526">
        <f t="shared" si="354"/>
        <v>0</v>
      </c>
      <c r="V207" s="526">
        <f t="shared" si="354"/>
        <v>0</v>
      </c>
      <c r="W207" s="526">
        <f t="shared" si="354"/>
        <v>0</v>
      </c>
      <c r="X207" s="526">
        <f t="shared" si="354"/>
        <v>0</v>
      </c>
      <c r="Y207" s="526">
        <f t="shared" si="354"/>
        <v>0</v>
      </c>
      <c r="Z207" s="526">
        <f t="shared" si="354"/>
        <v>0</v>
      </c>
      <c r="AA207" s="526">
        <f t="shared" si="354"/>
        <v>0</v>
      </c>
      <c r="AB207" s="526">
        <f t="shared" si="354"/>
        <v>0</v>
      </c>
      <c r="AC207" s="526">
        <f t="shared" si="354"/>
        <v>0</v>
      </c>
      <c r="AD207" s="526">
        <f t="shared" si="354"/>
        <v>0</v>
      </c>
      <c r="AE207" s="526">
        <f t="shared" si="354"/>
        <v>0</v>
      </c>
      <c r="AF207" s="526">
        <f t="shared" si="354"/>
        <v>0</v>
      </c>
      <c r="AG207" s="526">
        <f t="shared" si="354"/>
        <v>0</v>
      </c>
      <c r="AH207" s="526">
        <f t="shared" si="354"/>
        <v>0</v>
      </c>
      <c r="AI207" s="526">
        <f t="shared" si="354"/>
        <v>0</v>
      </c>
      <c r="AJ207" s="526">
        <f t="shared" ref="AJ207:BO207" si="355">AJ$118*AJ92</f>
        <v>0</v>
      </c>
      <c r="AK207" s="526">
        <f t="shared" si="355"/>
        <v>0</v>
      </c>
      <c r="AL207" s="526">
        <f t="shared" si="355"/>
        <v>0</v>
      </c>
      <c r="AM207" s="526">
        <f t="shared" si="355"/>
        <v>0</v>
      </c>
      <c r="AN207" s="526">
        <f t="shared" si="355"/>
        <v>0</v>
      </c>
      <c r="AO207" s="526">
        <f t="shared" si="355"/>
        <v>0</v>
      </c>
      <c r="AP207" s="526">
        <f t="shared" si="355"/>
        <v>0</v>
      </c>
      <c r="AQ207" s="526">
        <f t="shared" si="355"/>
        <v>0</v>
      </c>
      <c r="AR207" s="526">
        <f t="shared" si="355"/>
        <v>0</v>
      </c>
      <c r="AS207" s="526">
        <f t="shared" si="355"/>
        <v>0</v>
      </c>
      <c r="AT207" s="526">
        <f t="shared" si="355"/>
        <v>0</v>
      </c>
      <c r="AU207" s="526">
        <f t="shared" si="355"/>
        <v>0</v>
      </c>
      <c r="AV207" s="526">
        <f t="shared" si="355"/>
        <v>0</v>
      </c>
      <c r="AW207" s="526">
        <f t="shared" si="355"/>
        <v>0</v>
      </c>
      <c r="AX207" s="526">
        <f t="shared" si="355"/>
        <v>0</v>
      </c>
      <c r="AY207" s="526">
        <f t="shared" si="355"/>
        <v>0</v>
      </c>
      <c r="AZ207" s="526">
        <f t="shared" si="355"/>
        <v>0</v>
      </c>
      <c r="BA207" s="526">
        <f t="shared" si="355"/>
        <v>0</v>
      </c>
      <c r="BB207" s="526">
        <f t="shared" si="355"/>
        <v>0</v>
      </c>
      <c r="BC207" s="526">
        <f t="shared" si="355"/>
        <v>0</v>
      </c>
      <c r="BD207" s="526">
        <f t="shared" si="355"/>
        <v>0</v>
      </c>
      <c r="BE207" s="526">
        <f t="shared" si="355"/>
        <v>0</v>
      </c>
      <c r="BF207" s="526">
        <f t="shared" si="355"/>
        <v>0</v>
      </c>
      <c r="BG207" s="526">
        <f t="shared" si="355"/>
        <v>0</v>
      </c>
      <c r="BH207" s="526">
        <f t="shared" si="355"/>
        <v>0</v>
      </c>
      <c r="BI207" s="526">
        <f t="shared" si="355"/>
        <v>0</v>
      </c>
      <c r="BJ207" s="526">
        <f t="shared" si="355"/>
        <v>0</v>
      </c>
      <c r="BK207" s="526">
        <f t="shared" si="355"/>
        <v>0</v>
      </c>
      <c r="BL207" s="526">
        <f t="shared" si="355"/>
        <v>0</v>
      </c>
      <c r="BM207" s="526">
        <f t="shared" si="355"/>
        <v>0</v>
      </c>
      <c r="BN207" s="526">
        <f t="shared" si="355"/>
        <v>0</v>
      </c>
      <c r="BO207" s="526">
        <f t="shared" si="355"/>
        <v>0</v>
      </c>
      <c r="BP207" s="526">
        <f t="shared" ref="BP207:CU207" si="356">BP$118*BP92</f>
        <v>0</v>
      </c>
      <c r="BQ207" s="526">
        <f t="shared" si="356"/>
        <v>0</v>
      </c>
      <c r="BR207" s="526">
        <f t="shared" si="356"/>
        <v>0</v>
      </c>
      <c r="BS207" s="526">
        <f t="shared" si="356"/>
        <v>0</v>
      </c>
      <c r="BT207" s="526">
        <f t="shared" si="356"/>
        <v>0</v>
      </c>
      <c r="BU207" s="526">
        <f t="shared" si="356"/>
        <v>0</v>
      </c>
      <c r="BV207" s="526">
        <f t="shared" si="356"/>
        <v>0</v>
      </c>
      <c r="BW207" s="526">
        <f t="shared" si="356"/>
        <v>0</v>
      </c>
      <c r="BX207" s="526">
        <f t="shared" si="356"/>
        <v>0</v>
      </c>
      <c r="BY207" s="526">
        <f t="shared" si="356"/>
        <v>0</v>
      </c>
      <c r="BZ207" s="526">
        <f t="shared" si="356"/>
        <v>0</v>
      </c>
      <c r="CA207" s="526">
        <f t="shared" si="356"/>
        <v>0</v>
      </c>
      <c r="CB207" s="526">
        <f t="shared" si="356"/>
        <v>0</v>
      </c>
      <c r="CC207" s="526">
        <f t="shared" si="356"/>
        <v>0</v>
      </c>
      <c r="CD207" s="526">
        <f t="shared" si="356"/>
        <v>0</v>
      </c>
      <c r="CE207" s="526">
        <f t="shared" si="356"/>
        <v>0</v>
      </c>
      <c r="CF207" s="526">
        <f t="shared" si="356"/>
        <v>0</v>
      </c>
      <c r="CG207" s="526">
        <f t="shared" si="356"/>
        <v>0</v>
      </c>
      <c r="CH207" s="526">
        <f t="shared" si="356"/>
        <v>0</v>
      </c>
      <c r="CI207" s="526">
        <f t="shared" si="356"/>
        <v>0</v>
      </c>
      <c r="CJ207" s="526">
        <f t="shared" si="356"/>
        <v>0</v>
      </c>
      <c r="CK207" s="526">
        <f t="shared" si="356"/>
        <v>0</v>
      </c>
      <c r="CL207" s="526">
        <f t="shared" si="356"/>
        <v>0</v>
      </c>
      <c r="CM207" s="526">
        <f t="shared" si="356"/>
        <v>0</v>
      </c>
      <c r="CN207" s="526">
        <f t="shared" si="356"/>
        <v>0</v>
      </c>
      <c r="CO207" s="526">
        <f t="shared" si="356"/>
        <v>0</v>
      </c>
      <c r="CP207" s="526">
        <f t="shared" si="356"/>
        <v>0</v>
      </c>
      <c r="CQ207" s="526">
        <f t="shared" si="356"/>
        <v>0</v>
      </c>
      <c r="CR207" s="526">
        <f t="shared" si="356"/>
        <v>0</v>
      </c>
      <c r="CS207" s="526">
        <f t="shared" si="356"/>
        <v>0</v>
      </c>
      <c r="CT207" s="526">
        <f t="shared" si="356"/>
        <v>0</v>
      </c>
      <c r="CU207" s="526">
        <f t="shared" si="356"/>
        <v>0</v>
      </c>
      <c r="CV207" s="526">
        <f t="shared" ref="CV207:DG207" si="357">CV$118*CV92</f>
        <v>0</v>
      </c>
      <c r="CW207" s="526">
        <f t="shared" si="357"/>
        <v>0</v>
      </c>
      <c r="CX207" s="526">
        <f t="shared" si="357"/>
        <v>0</v>
      </c>
      <c r="CY207" s="526">
        <f t="shared" si="357"/>
        <v>0</v>
      </c>
      <c r="CZ207" s="526">
        <f t="shared" si="357"/>
        <v>0</v>
      </c>
      <c r="DA207" s="526">
        <f t="shared" si="357"/>
        <v>0</v>
      </c>
      <c r="DB207" s="526">
        <f t="shared" si="357"/>
        <v>0</v>
      </c>
      <c r="DC207" s="526">
        <f t="shared" si="357"/>
        <v>0</v>
      </c>
      <c r="DD207" s="526">
        <f t="shared" si="357"/>
        <v>0</v>
      </c>
      <c r="DE207" s="526">
        <f t="shared" si="357"/>
        <v>0</v>
      </c>
      <c r="DF207" s="526">
        <f t="shared" si="357"/>
        <v>0</v>
      </c>
      <c r="DG207" s="526">
        <f t="shared" si="357"/>
        <v>0</v>
      </c>
      <c r="DH207" s="583">
        <f t="shared" si="261"/>
        <v>0</v>
      </c>
      <c r="DI207" s="240"/>
      <c r="DJ207" s="21"/>
    </row>
    <row r="208" spans="2:114" x14ac:dyDescent="0.15">
      <c r="B208" s="10" t="s">
        <v>231</v>
      </c>
      <c r="C208" s="4" t="s">
        <v>970</v>
      </c>
      <c r="D208" s="526">
        <f t="shared" ref="D208:AI208" si="358">D$118*D93</f>
        <v>0</v>
      </c>
      <c r="E208" s="526">
        <f t="shared" si="358"/>
        <v>0</v>
      </c>
      <c r="F208" s="526">
        <f t="shared" si="358"/>
        <v>0</v>
      </c>
      <c r="G208" s="526">
        <f t="shared" si="358"/>
        <v>0</v>
      </c>
      <c r="H208" s="526">
        <f t="shared" si="358"/>
        <v>0</v>
      </c>
      <c r="I208" s="526">
        <f t="shared" si="358"/>
        <v>0</v>
      </c>
      <c r="J208" s="526">
        <f t="shared" si="358"/>
        <v>0</v>
      </c>
      <c r="K208" s="526">
        <f t="shared" si="358"/>
        <v>0</v>
      </c>
      <c r="L208" s="526">
        <f t="shared" si="358"/>
        <v>0</v>
      </c>
      <c r="M208" s="526">
        <f t="shared" si="358"/>
        <v>0</v>
      </c>
      <c r="N208" s="526">
        <f t="shared" si="358"/>
        <v>0</v>
      </c>
      <c r="O208" s="526">
        <f t="shared" si="358"/>
        <v>0</v>
      </c>
      <c r="P208" s="526">
        <f t="shared" si="358"/>
        <v>0</v>
      </c>
      <c r="Q208" s="526">
        <f t="shared" si="358"/>
        <v>0</v>
      </c>
      <c r="R208" s="526">
        <f t="shared" si="358"/>
        <v>0</v>
      </c>
      <c r="S208" s="526">
        <f t="shared" si="358"/>
        <v>0</v>
      </c>
      <c r="T208" s="526">
        <f t="shared" si="358"/>
        <v>0</v>
      </c>
      <c r="U208" s="526">
        <f t="shared" si="358"/>
        <v>0</v>
      </c>
      <c r="V208" s="526">
        <f t="shared" si="358"/>
        <v>0</v>
      </c>
      <c r="W208" s="526">
        <f t="shared" si="358"/>
        <v>0</v>
      </c>
      <c r="X208" s="526">
        <f t="shared" si="358"/>
        <v>0</v>
      </c>
      <c r="Y208" s="526">
        <f t="shared" si="358"/>
        <v>0</v>
      </c>
      <c r="Z208" s="526">
        <f t="shared" si="358"/>
        <v>0</v>
      </c>
      <c r="AA208" s="526">
        <f t="shared" si="358"/>
        <v>0</v>
      </c>
      <c r="AB208" s="526">
        <f t="shared" si="358"/>
        <v>0</v>
      </c>
      <c r="AC208" s="526">
        <f t="shared" si="358"/>
        <v>0</v>
      </c>
      <c r="AD208" s="526">
        <f t="shared" si="358"/>
        <v>0</v>
      </c>
      <c r="AE208" s="526">
        <f t="shared" si="358"/>
        <v>0</v>
      </c>
      <c r="AF208" s="526">
        <f t="shared" si="358"/>
        <v>0</v>
      </c>
      <c r="AG208" s="526">
        <f t="shared" si="358"/>
        <v>0</v>
      </c>
      <c r="AH208" s="526">
        <f t="shared" si="358"/>
        <v>0</v>
      </c>
      <c r="AI208" s="526">
        <f t="shared" si="358"/>
        <v>0</v>
      </c>
      <c r="AJ208" s="526">
        <f t="shared" ref="AJ208:BO208" si="359">AJ$118*AJ93</f>
        <v>0</v>
      </c>
      <c r="AK208" s="526">
        <f t="shared" si="359"/>
        <v>0</v>
      </c>
      <c r="AL208" s="526">
        <f t="shared" si="359"/>
        <v>0</v>
      </c>
      <c r="AM208" s="526">
        <f t="shared" si="359"/>
        <v>0</v>
      </c>
      <c r="AN208" s="526">
        <f t="shared" si="359"/>
        <v>0</v>
      </c>
      <c r="AO208" s="526">
        <f t="shared" si="359"/>
        <v>0</v>
      </c>
      <c r="AP208" s="526">
        <f t="shared" si="359"/>
        <v>0</v>
      </c>
      <c r="AQ208" s="526">
        <f t="shared" si="359"/>
        <v>0</v>
      </c>
      <c r="AR208" s="526">
        <f t="shared" si="359"/>
        <v>0</v>
      </c>
      <c r="AS208" s="526">
        <f t="shared" si="359"/>
        <v>0</v>
      </c>
      <c r="AT208" s="526">
        <f t="shared" si="359"/>
        <v>0</v>
      </c>
      <c r="AU208" s="526">
        <f t="shared" si="359"/>
        <v>0</v>
      </c>
      <c r="AV208" s="526">
        <f t="shared" si="359"/>
        <v>0</v>
      </c>
      <c r="AW208" s="526">
        <f t="shared" si="359"/>
        <v>0</v>
      </c>
      <c r="AX208" s="526">
        <f t="shared" si="359"/>
        <v>0</v>
      </c>
      <c r="AY208" s="526">
        <f t="shared" si="359"/>
        <v>0</v>
      </c>
      <c r="AZ208" s="526">
        <f t="shared" si="359"/>
        <v>0</v>
      </c>
      <c r="BA208" s="526">
        <f t="shared" si="359"/>
        <v>0</v>
      </c>
      <c r="BB208" s="526">
        <f t="shared" si="359"/>
        <v>0</v>
      </c>
      <c r="BC208" s="526">
        <f t="shared" si="359"/>
        <v>0</v>
      </c>
      <c r="BD208" s="526">
        <f t="shared" si="359"/>
        <v>0</v>
      </c>
      <c r="BE208" s="526">
        <f t="shared" si="359"/>
        <v>0</v>
      </c>
      <c r="BF208" s="526">
        <f t="shared" si="359"/>
        <v>0</v>
      </c>
      <c r="BG208" s="526">
        <f t="shared" si="359"/>
        <v>0</v>
      </c>
      <c r="BH208" s="526">
        <f t="shared" si="359"/>
        <v>0</v>
      </c>
      <c r="BI208" s="526">
        <f t="shared" si="359"/>
        <v>0</v>
      </c>
      <c r="BJ208" s="526">
        <f t="shared" si="359"/>
        <v>0</v>
      </c>
      <c r="BK208" s="526">
        <f t="shared" si="359"/>
        <v>0</v>
      </c>
      <c r="BL208" s="526">
        <f t="shared" si="359"/>
        <v>0</v>
      </c>
      <c r="BM208" s="526">
        <f t="shared" si="359"/>
        <v>0</v>
      </c>
      <c r="BN208" s="526">
        <f t="shared" si="359"/>
        <v>0</v>
      </c>
      <c r="BO208" s="526">
        <f t="shared" si="359"/>
        <v>0</v>
      </c>
      <c r="BP208" s="526">
        <f t="shared" ref="BP208:CU208" si="360">BP$118*BP93</f>
        <v>0</v>
      </c>
      <c r="BQ208" s="526">
        <f t="shared" si="360"/>
        <v>0</v>
      </c>
      <c r="BR208" s="526">
        <f t="shared" si="360"/>
        <v>0</v>
      </c>
      <c r="BS208" s="526">
        <f t="shared" si="360"/>
        <v>0</v>
      </c>
      <c r="BT208" s="526">
        <f t="shared" si="360"/>
        <v>0</v>
      </c>
      <c r="BU208" s="526">
        <f t="shared" si="360"/>
        <v>0</v>
      </c>
      <c r="BV208" s="526">
        <f t="shared" si="360"/>
        <v>0</v>
      </c>
      <c r="BW208" s="526">
        <f t="shared" si="360"/>
        <v>0</v>
      </c>
      <c r="BX208" s="526">
        <f t="shared" si="360"/>
        <v>0</v>
      </c>
      <c r="BY208" s="526">
        <f t="shared" si="360"/>
        <v>0</v>
      </c>
      <c r="BZ208" s="526">
        <f t="shared" si="360"/>
        <v>0</v>
      </c>
      <c r="CA208" s="526">
        <f t="shared" si="360"/>
        <v>0</v>
      </c>
      <c r="CB208" s="526">
        <f t="shared" si="360"/>
        <v>0</v>
      </c>
      <c r="CC208" s="526">
        <f t="shared" si="360"/>
        <v>0</v>
      </c>
      <c r="CD208" s="526">
        <f t="shared" si="360"/>
        <v>0</v>
      </c>
      <c r="CE208" s="526">
        <f t="shared" si="360"/>
        <v>0</v>
      </c>
      <c r="CF208" s="526">
        <f t="shared" si="360"/>
        <v>0</v>
      </c>
      <c r="CG208" s="526">
        <f t="shared" si="360"/>
        <v>0</v>
      </c>
      <c r="CH208" s="526">
        <f t="shared" si="360"/>
        <v>0</v>
      </c>
      <c r="CI208" s="526">
        <f t="shared" si="360"/>
        <v>0</v>
      </c>
      <c r="CJ208" s="526">
        <f t="shared" si="360"/>
        <v>0</v>
      </c>
      <c r="CK208" s="526">
        <f t="shared" si="360"/>
        <v>0</v>
      </c>
      <c r="CL208" s="526">
        <f t="shared" si="360"/>
        <v>0</v>
      </c>
      <c r="CM208" s="526">
        <f t="shared" si="360"/>
        <v>0</v>
      </c>
      <c r="CN208" s="526">
        <f t="shared" si="360"/>
        <v>0</v>
      </c>
      <c r="CO208" s="526">
        <f t="shared" si="360"/>
        <v>0</v>
      </c>
      <c r="CP208" s="526">
        <f t="shared" si="360"/>
        <v>0</v>
      </c>
      <c r="CQ208" s="526">
        <f t="shared" si="360"/>
        <v>0</v>
      </c>
      <c r="CR208" s="526">
        <f t="shared" si="360"/>
        <v>0</v>
      </c>
      <c r="CS208" s="526">
        <f t="shared" si="360"/>
        <v>0</v>
      </c>
      <c r="CT208" s="526">
        <f t="shared" si="360"/>
        <v>0</v>
      </c>
      <c r="CU208" s="526">
        <f t="shared" si="360"/>
        <v>0</v>
      </c>
      <c r="CV208" s="526">
        <f t="shared" ref="CV208:DG208" si="361">CV$118*CV93</f>
        <v>0</v>
      </c>
      <c r="CW208" s="526">
        <f t="shared" si="361"/>
        <v>0</v>
      </c>
      <c r="CX208" s="526">
        <f t="shared" si="361"/>
        <v>0</v>
      </c>
      <c r="CY208" s="526">
        <f t="shared" si="361"/>
        <v>0</v>
      </c>
      <c r="CZ208" s="526">
        <f t="shared" si="361"/>
        <v>0</v>
      </c>
      <c r="DA208" s="526">
        <f t="shared" si="361"/>
        <v>0</v>
      </c>
      <c r="DB208" s="526">
        <f t="shared" si="361"/>
        <v>0</v>
      </c>
      <c r="DC208" s="526">
        <f t="shared" si="361"/>
        <v>0</v>
      </c>
      <c r="DD208" s="526">
        <f t="shared" si="361"/>
        <v>0</v>
      </c>
      <c r="DE208" s="526">
        <f t="shared" si="361"/>
        <v>0</v>
      </c>
      <c r="DF208" s="526">
        <f t="shared" si="361"/>
        <v>0</v>
      </c>
      <c r="DG208" s="526">
        <f t="shared" si="361"/>
        <v>0</v>
      </c>
      <c r="DH208" s="583">
        <f t="shared" si="261"/>
        <v>0</v>
      </c>
      <c r="DI208" s="240"/>
      <c r="DJ208" s="21"/>
    </row>
    <row r="209" spans="2:114" x14ac:dyDescent="0.15">
      <c r="B209" s="10" t="s">
        <v>232</v>
      </c>
      <c r="C209" s="4" t="s">
        <v>971</v>
      </c>
      <c r="D209" s="526">
        <f t="shared" ref="D209:AI209" si="362">D$118*D94</f>
        <v>0</v>
      </c>
      <c r="E209" s="526">
        <f t="shared" si="362"/>
        <v>0</v>
      </c>
      <c r="F209" s="526">
        <f t="shared" si="362"/>
        <v>0</v>
      </c>
      <c r="G209" s="526">
        <f t="shared" si="362"/>
        <v>0</v>
      </c>
      <c r="H209" s="526">
        <f t="shared" si="362"/>
        <v>0</v>
      </c>
      <c r="I209" s="526">
        <f t="shared" si="362"/>
        <v>0</v>
      </c>
      <c r="J209" s="526">
        <f t="shared" si="362"/>
        <v>0</v>
      </c>
      <c r="K209" s="526">
        <f t="shared" si="362"/>
        <v>0</v>
      </c>
      <c r="L209" s="526">
        <f t="shared" si="362"/>
        <v>0</v>
      </c>
      <c r="M209" s="526">
        <f t="shared" si="362"/>
        <v>0</v>
      </c>
      <c r="N209" s="526">
        <f t="shared" si="362"/>
        <v>0</v>
      </c>
      <c r="O209" s="526">
        <f t="shared" si="362"/>
        <v>0</v>
      </c>
      <c r="P209" s="526">
        <f t="shared" si="362"/>
        <v>0</v>
      </c>
      <c r="Q209" s="526">
        <f t="shared" si="362"/>
        <v>0</v>
      </c>
      <c r="R209" s="526">
        <f t="shared" si="362"/>
        <v>0</v>
      </c>
      <c r="S209" s="526">
        <f t="shared" si="362"/>
        <v>0</v>
      </c>
      <c r="T209" s="526">
        <f t="shared" si="362"/>
        <v>0</v>
      </c>
      <c r="U209" s="526">
        <f t="shared" si="362"/>
        <v>0</v>
      </c>
      <c r="V209" s="526">
        <f t="shared" si="362"/>
        <v>0</v>
      </c>
      <c r="W209" s="526">
        <f t="shared" si="362"/>
        <v>0</v>
      </c>
      <c r="X209" s="526">
        <f t="shared" si="362"/>
        <v>0</v>
      </c>
      <c r="Y209" s="526">
        <f t="shared" si="362"/>
        <v>0</v>
      </c>
      <c r="Z209" s="526">
        <f t="shared" si="362"/>
        <v>0</v>
      </c>
      <c r="AA209" s="526">
        <f t="shared" si="362"/>
        <v>0</v>
      </c>
      <c r="AB209" s="526">
        <f t="shared" si="362"/>
        <v>0</v>
      </c>
      <c r="AC209" s="526">
        <f t="shared" si="362"/>
        <v>0</v>
      </c>
      <c r="AD209" s="526">
        <f t="shared" si="362"/>
        <v>0</v>
      </c>
      <c r="AE209" s="526">
        <f t="shared" si="362"/>
        <v>0</v>
      </c>
      <c r="AF209" s="526">
        <f t="shared" si="362"/>
        <v>0</v>
      </c>
      <c r="AG209" s="526">
        <f t="shared" si="362"/>
        <v>0</v>
      </c>
      <c r="AH209" s="526">
        <f t="shared" si="362"/>
        <v>0</v>
      </c>
      <c r="AI209" s="526">
        <f t="shared" si="362"/>
        <v>0</v>
      </c>
      <c r="AJ209" s="526">
        <f t="shared" ref="AJ209:BO209" si="363">AJ$118*AJ94</f>
        <v>0</v>
      </c>
      <c r="AK209" s="526">
        <f t="shared" si="363"/>
        <v>0</v>
      </c>
      <c r="AL209" s="526">
        <f t="shared" si="363"/>
        <v>0</v>
      </c>
      <c r="AM209" s="526">
        <f t="shared" si="363"/>
        <v>0</v>
      </c>
      <c r="AN209" s="526">
        <f t="shared" si="363"/>
        <v>0</v>
      </c>
      <c r="AO209" s="526">
        <f t="shared" si="363"/>
        <v>0</v>
      </c>
      <c r="AP209" s="526">
        <f t="shared" si="363"/>
        <v>0</v>
      </c>
      <c r="AQ209" s="526">
        <f t="shared" si="363"/>
        <v>0</v>
      </c>
      <c r="AR209" s="526">
        <f t="shared" si="363"/>
        <v>0</v>
      </c>
      <c r="AS209" s="526">
        <f t="shared" si="363"/>
        <v>0</v>
      </c>
      <c r="AT209" s="526">
        <f t="shared" si="363"/>
        <v>0</v>
      </c>
      <c r="AU209" s="526">
        <f t="shared" si="363"/>
        <v>0</v>
      </c>
      <c r="AV209" s="526">
        <f t="shared" si="363"/>
        <v>0</v>
      </c>
      <c r="AW209" s="526">
        <f t="shared" si="363"/>
        <v>0</v>
      </c>
      <c r="AX209" s="526">
        <f t="shared" si="363"/>
        <v>0</v>
      </c>
      <c r="AY209" s="526">
        <f t="shared" si="363"/>
        <v>0</v>
      </c>
      <c r="AZ209" s="526">
        <f t="shared" si="363"/>
        <v>0</v>
      </c>
      <c r="BA209" s="526">
        <f t="shared" si="363"/>
        <v>0</v>
      </c>
      <c r="BB209" s="526">
        <f t="shared" si="363"/>
        <v>0</v>
      </c>
      <c r="BC209" s="526">
        <f t="shared" si="363"/>
        <v>0</v>
      </c>
      <c r="BD209" s="526">
        <f t="shared" si="363"/>
        <v>0</v>
      </c>
      <c r="BE209" s="526">
        <f t="shared" si="363"/>
        <v>0</v>
      </c>
      <c r="BF209" s="526">
        <f t="shared" si="363"/>
        <v>0</v>
      </c>
      <c r="BG209" s="526">
        <f t="shared" si="363"/>
        <v>0</v>
      </c>
      <c r="BH209" s="526">
        <f t="shared" si="363"/>
        <v>0</v>
      </c>
      <c r="BI209" s="526">
        <f t="shared" si="363"/>
        <v>0</v>
      </c>
      <c r="BJ209" s="526">
        <f t="shared" si="363"/>
        <v>0</v>
      </c>
      <c r="BK209" s="526">
        <f t="shared" si="363"/>
        <v>0</v>
      </c>
      <c r="BL209" s="526">
        <f t="shared" si="363"/>
        <v>0</v>
      </c>
      <c r="BM209" s="526">
        <f t="shared" si="363"/>
        <v>0</v>
      </c>
      <c r="BN209" s="526">
        <f t="shared" si="363"/>
        <v>0</v>
      </c>
      <c r="BO209" s="526">
        <f t="shared" si="363"/>
        <v>0</v>
      </c>
      <c r="BP209" s="526">
        <f t="shared" ref="BP209:CU209" si="364">BP$118*BP94</f>
        <v>0</v>
      </c>
      <c r="BQ209" s="526">
        <f t="shared" si="364"/>
        <v>0</v>
      </c>
      <c r="BR209" s="526">
        <f t="shared" si="364"/>
        <v>0</v>
      </c>
      <c r="BS209" s="526">
        <f t="shared" si="364"/>
        <v>0</v>
      </c>
      <c r="BT209" s="526">
        <f t="shared" si="364"/>
        <v>0</v>
      </c>
      <c r="BU209" s="526">
        <f t="shared" si="364"/>
        <v>0</v>
      </c>
      <c r="BV209" s="526">
        <f t="shared" si="364"/>
        <v>0</v>
      </c>
      <c r="BW209" s="526">
        <f t="shared" si="364"/>
        <v>0</v>
      </c>
      <c r="BX209" s="526">
        <f t="shared" si="364"/>
        <v>0</v>
      </c>
      <c r="BY209" s="526">
        <f t="shared" si="364"/>
        <v>0</v>
      </c>
      <c r="BZ209" s="526">
        <f t="shared" si="364"/>
        <v>0</v>
      </c>
      <c r="CA209" s="526">
        <f t="shared" si="364"/>
        <v>0</v>
      </c>
      <c r="CB209" s="526">
        <f t="shared" si="364"/>
        <v>0</v>
      </c>
      <c r="CC209" s="526">
        <f t="shared" si="364"/>
        <v>0</v>
      </c>
      <c r="CD209" s="526">
        <f t="shared" si="364"/>
        <v>0</v>
      </c>
      <c r="CE209" s="526">
        <f t="shared" si="364"/>
        <v>0</v>
      </c>
      <c r="CF209" s="526">
        <f t="shared" si="364"/>
        <v>0</v>
      </c>
      <c r="CG209" s="526">
        <f t="shared" si="364"/>
        <v>0</v>
      </c>
      <c r="CH209" s="526">
        <f t="shared" si="364"/>
        <v>0</v>
      </c>
      <c r="CI209" s="526">
        <f t="shared" si="364"/>
        <v>0</v>
      </c>
      <c r="CJ209" s="526">
        <f t="shared" si="364"/>
        <v>0</v>
      </c>
      <c r="CK209" s="526">
        <f t="shared" si="364"/>
        <v>0</v>
      </c>
      <c r="CL209" s="526">
        <f t="shared" si="364"/>
        <v>0</v>
      </c>
      <c r="CM209" s="526">
        <f t="shared" si="364"/>
        <v>0</v>
      </c>
      <c r="CN209" s="526">
        <f t="shared" si="364"/>
        <v>0</v>
      </c>
      <c r="CO209" s="526">
        <f t="shared" si="364"/>
        <v>0</v>
      </c>
      <c r="CP209" s="526">
        <f t="shared" si="364"/>
        <v>0</v>
      </c>
      <c r="CQ209" s="526">
        <f t="shared" si="364"/>
        <v>0</v>
      </c>
      <c r="CR209" s="526">
        <f t="shared" si="364"/>
        <v>0</v>
      </c>
      <c r="CS209" s="526">
        <f t="shared" si="364"/>
        <v>0</v>
      </c>
      <c r="CT209" s="526">
        <f t="shared" si="364"/>
        <v>0</v>
      </c>
      <c r="CU209" s="526">
        <f t="shared" si="364"/>
        <v>0</v>
      </c>
      <c r="CV209" s="526">
        <f t="shared" ref="CV209:DG209" si="365">CV$118*CV94</f>
        <v>0</v>
      </c>
      <c r="CW209" s="526">
        <f t="shared" si="365"/>
        <v>0</v>
      </c>
      <c r="CX209" s="526">
        <f t="shared" si="365"/>
        <v>0</v>
      </c>
      <c r="CY209" s="526">
        <f t="shared" si="365"/>
        <v>0</v>
      </c>
      <c r="CZ209" s="526">
        <f t="shared" si="365"/>
        <v>0</v>
      </c>
      <c r="DA209" s="526">
        <f t="shared" si="365"/>
        <v>0</v>
      </c>
      <c r="DB209" s="526">
        <f t="shared" si="365"/>
        <v>0</v>
      </c>
      <c r="DC209" s="526">
        <f t="shared" si="365"/>
        <v>0</v>
      </c>
      <c r="DD209" s="526">
        <f t="shared" si="365"/>
        <v>0</v>
      </c>
      <c r="DE209" s="526">
        <f t="shared" si="365"/>
        <v>0</v>
      </c>
      <c r="DF209" s="526">
        <f t="shared" si="365"/>
        <v>0</v>
      </c>
      <c r="DG209" s="526">
        <f t="shared" si="365"/>
        <v>0</v>
      </c>
      <c r="DH209" s="583">
        <f t="shared" si="261"/>
        <v>0</v>
      </c>
      <c r="DI209" s="240"/>
      <c r="DJ209" s="21"/>
    </row>
    <row r="210" spans="2:114" x14ac:dyDescent="0.15">
      <c r="B210" s="10" t="s">
        <v>233</v>
      </c>
      <c r="C210" s="4" t="s">
        <v>972</v>
      </c>
      <c r="D210" s="526">
        <f t="shared" ref="D210:AI210" si="366">D$118*D95</f>
        <v>0</v>
      </c>
      <c r="E210" s="526">
        <f t="shared" si="366"/>
        <v>0</v>
      </c>
      <c r="F210" s="526">
        <f t="shared" si="366"/>
        <v>0</v>
      </c>
      <c r="G210" s="526">
        <f t="shared" si="366"/>
        <v>0</v>
      </c>
      <c r="H210" s="526">
        <f t="shared" si="366"/>
        <v>0</v>
      </c>
      <c r="I210" s="526">
        <f t="shared" si="366"/>
        <v>0</v>
      </c>
      <c r="J210" s="526">
        <f t="shared" si="366"/>
        <v>0</v>
      </c>
      <c r="K210" s="526">
        <f t="shared" si="366"/>
        <v>0</v>
      </c>
      <c r="L210" s="526">
        <f t="shared" si="366"/>
        <v>0</v>
      </c>
      <c r="M210" s="526">
        <f t="shared" si="366"/>
        <v>0</v>
      </c>
      <c r="N210" s="526">
        <f t="shared" si="366"/>
        <v>0</v>
      </c>
      <c r="O210" s="526">
        <f t="shared" si="366"/>
        <v>0</v>
      </c>
      <c r="P210" s="526">
        <f t="shared" si="366"/>
        <v>0</v>
      </c>
      <c r="Q210" s="526">
        <f t="shared" si="366"/>
        <v>0</v>
      </c>
      <c r="R210" s="526">
        <f t="shared" si="366"/>
        <v>0</v>
      </c>
      <c r="S210" s="526">
        <f t="shared" si="366"/>
        <v>0</v>
      </c>
      <c r="T210" s="526">
        <f t="shared" si="366"/>
        <v>0</v>
      </c>
      <c r="U210" s="526">
        <f t="shared" si="366"/>
        <v>0</v>
      </c>
      <c r="V210" s="526">
        <f t="shared" si="366"/>
        <v>0</v>
      </c>
      <c r="W210" s="526">
        <f t="shared" si="366"/>
        <v>0</v>
      </c>
      <c r="X210" s="526">
        <f t="shared" si="366"/>
        <v>0</v>
      </c>
      <c r="Y210" s="526">
        <f t="shared" si="366"/>
        <v>0</v>
      </c>
      <c r="Z210" s="526">
        <f t="shared" si="366"/>
        <v>0</v>
      </c>
      <c r="AA210" s="526">
        <f t="shared" si="366"/>
        <v>0</v>
      </c>
      <c r="AB210" s="526">
        <f t="shared" si="366"/>
        <v>0</v>
      </c>
      <c r="AC210" s="526">
        <f t="shared" si="366"/>
        <v>0</v>
      </c>
      <c r="AD210" s="526">
        <f t="shared" si="366"/>
        <v>0</v>
      </c>
      <c r="AE210" s="526">
        <f t="shared" si="366"/>
        <v>0</v>
      </c>
      <c r="AF210" s="526">
        <f t="shared" si="366"/>
        <v>0</v>
      </c>
      <c r="AG210" s="526">
        <f t="shared" si="366"/>
        <v>0</v>
      </c>
      <c r="AH210" s="526">
        <f t="shared" si="366"/>
        <v>0</v>
      </c>
      <c r="AI210" s="526">
        <f t="shared" si="366"/>
        <v>0</v>
      </c>
      <c r="AJ210" s="526">
        <f t="shared" ref="AJ210:BO210" si="367">AJ$118*AJ95</f>
        <v>0</v>
      </c>
      <c r="AK210" s="526">
        <f t="shared" si="367"/>
        <v>0</v>
      </c>
      <c r="AL210" s="526">
        <f t="shared" si="367"/>
        <v>0</v>
      </c>
      <c r="AM210" s="526">
        <f t="shared" si="367"/>
        <v>0</v>
      </c>
      <c r="AN210" s="526">
        <f t="shared" si="367"/>
        <v>0</v>
      </c>
      <c r="AO210" s="526">
        <f t="shared" si="367"/>
        <v>0</v>
      </c>
      <c r="AP210" s="526">
        <f t="shared" si="367"/>
        <v>0</v>
      </c>
      <c r="AQ210" s="526">
        <f t="shared" si="367"/>
        <v>0</v>
      </c>
      <c r="AR210" s="526">
        <f t="shared" si="367"/>
        <v>0</v>
      </c>
      <c r="AS210" s="526">
        <f t="shared" si="367"/>
        <v>0</v>
      </c>
      <c r="AT210" s="526">
        <f t="shared" si="367"/>
        <v>0</v>
      </c>
      <c r="AU210" s="526">
        <f t="shared" si="367"/>
        <v>0</v>
      </c>
      <c r="AV210" s="526">
        <f t="shared" si="367"/>
        <v>0</v>
      </c>
      <c r="AW210" s="526">
        <f t="shared" si="367"/>
        <v>0</v>
      </c>
      <c r="AX210" s="526">
        <f t="shared" si="367"/>
        <v>0</v>
      </c>
      <c r="AY210" s="526">
        <f t="shared" si="367"/>
        <v>0</v>
      </c>
      <c r="AZ210" s="526">
        <f t="shared" si="367"/>
        <v>0</v>
      </c>
      <c r="BA210" s="526">
        <f t="shared" si="367"/>
        <v>0</v>
      </c>
      <c r="BB210" s="526">
        <f t="shared" si="367"/>
        <v>0</v>
      </c>
      <c r="BC210" s="526">
        <f t="shared" si="367"/>
        <v>0</v>
      </c>
      <c r="BD210" s="526">
        <f t="shared" si="367"/>
        <v>0</v>
      </c>
      <c r="BE210" s="526">
        <f t="shared" si="367"/>
        <v>0</v>
      </c>
      <c r="BF210" s="526">
        <f t="shared" si="367"/>
        <v>0</v>
      </c>
      <c r="BG210" s="526">
        <f t="shared" si="367"/>
        <v>0</v>
      </c>
      <c r="BH210" s="526">
        <f t="shared" si="367"/>
        <v>0</v>
      </c>
      <c r="BI210" s="526">
        <f t="shared" si="367"/>
        <v>0</v>
      </c>
      <c r="BJ210" s="526">
        <f t="shared" si="367"/>
        <v>0</v>
      </c>
      <c r="BK210" s="526">
        <f t="shared" si="367"/>
        <v>0</v>
      </c>
      <c r="BL210" s="526">
        <f t="shared" si="367"/>
        <v>0</v>
      </c>
      <c r="BM210" s="526">
        <f t="shared" si="367"/>
        <v>0</v>
      </c>
      <c r="BN210" s="526">
        <f t="shared" si="367"/>
        <v>0</v>
      </c>
      <c r="BO210" s="526">
        <f t="shared" si="367"/>
        <v>0</v>
      </c>
      <c r="BP210" s="526">
        <f t="shared" ref="BP210:CU210" si="368">BP$118*BP95</f>
        <v>0</v>
      </c>
      <c r="BQ210" s="526">
        <f t="shared" si="368"/>
        <v>0</v>
      </c>
      <c r="BR210" s="526">
        <f t="shared" si="368"/>
        <v>0</v>
      </c>
      <c r="BS210" s="526">
        <f t="shared" si="368"/>
        <v>0</v>
      </c>
      <c r="BT210" s="526">
        <f t="shared" si="368"/>
        <v>0</v>
      </c>
      <c r="BU210" s="526">
        <f t="shared" si="368"/>
        <v>0</v>
      </c>
      <c r="BV210" s="526">
        <f t="shared" si="368"/>
        <v>0</v>
      </c>
      <c r="BW210" s="526">
        <f t="shared" si="368"/>
        <v>0</v>
      </c>
      <c r="BX210" s="526">
        <f t="shared" si="368"/>
        <v>0</v>
      </c>
      <c r="BY210" s="526">
        <f t="shared" si="368"/>
        <v>0</v>
      </c>
      <c r="BZ210" s="526">
        <f t="shared" si="368"/>
        <v>0</v>
      </c>
      <c r="CA210" s="526">
        <f t="shared" si="368"/>
        <v>0</v>
      </c>
      <c r="CB210" s="526">
        <f t="shared" si="368"/>
        <v>0</v>
      </c>
      <c r="CC210" s="526">
        <f t="shared" si="368"/>
        <v>0</v>
      </c>
      <c r="CD210" s="526">
        <f t="shared" si="368"/>
        <v>0</v>
      </c>
      <c r="CE210" s="526">
        <f t="shared" si="368"/>
        <v>0</v>
      </c>
      <c r="CF210" s="526">
        <f t="shared" si="368"/>
        <v>0</v>
      </c>
      <c r="CG210" s="526">
        <f t="shared" si="368"/>
        <v>0</v>
      </c>
      <c r="CH210" s="526">
        <f t="shared" si="368"/>
        <v>0</v>
      </c>
      <c r="CI210" s="526">
        <f t="shared" si="368"/>
        <v>0</v>
      </c>
      <c r="CJ210" s="526">
        <f t="shared" si="368"/>
        <v>0</v>
      </c>
      <c r="CK210" s="526">
        <f t="shared" si="368"/>
        <v>0</v>
      </c>
      <c r="CL210" s="526">
        <f t="shared" si="368"/>
        <v>0</v>
      </c>
      <c r="CM210" s="526">
        <f t="shared" si="368"/>
        <v>0</v>
      </c>
      <c r="CN210" s="526">
        <f t="shared" si="368"/>
        <v>0</v>
      </c>
      <c r="CO210" s="526">
        <f t="shared" si="368"/>
        <v>0</v>
      </c>
      <c r="CP210" s="526">
        <f t="shared" si="368"/>
        <v>0</v>
      </c>
      <c r="CQ210" s="526">
        <f t="shared" si="368"/>
        <v>0</v>
      </c>
      <c r="CR210" s="526">
        <f t="shared" si="368"/>
        <v>0</v>
      </c>
      <c r="CS210" s="526">
        <f t="shared" si="368"/>
        <v>0</v>
      </c>
      <c r="CT210" s="526">
        <f t="shared" si="368"/>
        <v>0</v>
      </c>
      <c r="CU210" s="526">
        <f t="shared" si="368"/>
        <v>0</v>
      </c>
      <c r="CV210" s="526">
        <f t="shared" ref="CV210:DG210" si="369">CV$118*CV95</f>
        <v>0</v>
      </c>
      <c r="CW210" s="526">
        <f t="shared" si="369"/>
        <v>0</v>
      </c>
      <c r="CX210" s="526">
        <f t="shared" si="369"/>
        <v>0</v>
      </c>
      <c r="CY210" s="526">
        <f t="shared" si="369"/>
        <v>0</v>
      </c>
      <c r="CZ210" s="526">
        <f t="shared" si="369"/>
        <v>0</v>
      </c>
      <c r="DA210" s="526">
        <f t="shared" si="369"/>
        <v>0</v>
      </c>
      <c r="DB210" s="526">
        <f t="shared" si="369"/>
        <v>0</v>
      </c>
      <c r="DC210" s="526">
        <f t="shared" si="369"/>
        <v>0</v>
      </c>
      <c r="DD210" s="526">
        <f t="shared" si="369"/>
        <v>0</v>
      </c>
      <c r="DE210" s="526">
        <f t="shared" si="369"/>
        <v>0</v>
      </c>
      <c r="DF210" s="526">
        <f t="shared" si="369"/>
        <v>0</v>
      </c>
      <c r="DG210" s="526">
        <f t="shared" si="369"/>
        <v>0</v>
      </c>
      <c r="DH210" s="583">
        <f t="shared" si="261"/>
        <v>0</v>
      </c>
      <c r="DI210" s="240"/>
      <c r="DJ210" s="21"/>
    </row>
    <row r="211" spans="2:114" x14ac:dyDescent="0.15">
      <c r="B211" s="10" t="s">
        <v>234</v>
      </c>
      <c r="C211" s="4" t="s">
        <v>973</v>
      </c>
      <c r="D211" s="526">
        <f t="shared" ref="D211:AI211" si="370">D$118*D96</f>
        <v>0</v>
      </c>
      <c r="E211" s="526">
        <f t="shared" si="370"/>
        <v>0</v>
      </c>
      <c r="F211" s="526">
        <f t="shared" si="370"/>
        <v>0</v>
      </c>
      <c r="G211" s="526">
        <f t="shared" si="370"/>
        <v>0</v>
      </c>
      <c r="H211" s="526">
        <f t="shared" si="370"/>
        <v>0</v>
      </c>
      <c r="I211" s="526">
        <f t="shared" si="370"/>
        <v>0</v>
      </c>
      <c r="J211" s="526">
        <f t="shared" si="370"/>
        <v>0</v>
      </c>
      <c r="K211" s="526">
        <f t="shared" si="370"/>
        <v>0</v>
      </c>
      <c r="L211" s="526">
        <f t="shared" si="370"/>
        <v>0</v>
      </c>
      <c r="M211" s="526">
        <f t="shared" si="370"/>
        <v>0</v>
      </c>
      <c r="N211" s="526">
        <f t="shared" si="370"/>
        <v>0</v>
      </c>
      <c r="O211" s="526">
        <f t="shared" si="370"/>
        <v>0</v>
      </c>
      <c r="P211" s="526">
        <f t="shared" si="370"/>
        <v>0</v>
      </c>
      <c r="Q211" s="526">
        <f t="shared" si="370"/>
        <v>0</v>
      </c>
      <c r="R211" s="526">
        <f t="shared" si="370"/>
        <v>0</v>
      </c>
      <c r="S211" s="526">
        <f t="shared" si="370"/>
        <v>0</v>
      </c>
      <c r="T211" s="526">
        <f t="shared" si="370"/>
        <v>0</v>
      </c>
      <c r="U211" s="526">
        <f t="shared" si="370"/>
        <v>0</v>
      </c>
      <c r="V211" s="526">
        <f t="shared" si="370"/>
        <v>0</v>
      </c>
      <c r="W211" s="526">
        <f t="shared" si="370"/>
        <v>0</v>
      </c>
      <c r="X211" s="526">
        <f t="shared" si="370"/>
        <v>0</v>
      </c>
      <c r="Y211" s="526">
        <f t="shared" si="370"/>
        <v>0</v>
      </c>
      <c r="Z211" s="526">
        <f t="shared" si="370"/>
        <v>0</v>
      </c>
      <c r="AA211" s="526">
        <f t="shared" si="370"/>
        <v>0</v>
      </c>
      <c r="AB211" s="526">
        <f t="shared" si="370"/>
        <v>0</v>
      </c>
      <c r="AC211" s="526">
        <f t="shared" si="370"/>
        <v>0</v>
      </c>
      <c r="AD211" s="526">
        <f t="shared" si="370"/>
        <v>0</v>
      </c>
      <c r="AE211" s="526">
        <f t="shared" si="370"/>
        <v>0</v>
      </c>
      <c r="AF211" s="526">
        <f t="shared" si="370"/>
        <v>0</v>
      </c>
      <c r="AG211" s="526">
        <f t="shared" si="370"/>
        <v>0</v>
      </c>
      <c r="AH211" s="526">
        <f t="shared" si="370"/>
        <v>0</v>
      </c>
      <c r="AI211" s="526">
        <f t="shared" si="370"/>
        <v>0</v>
      </c>
      <c r="AJ211" s="526">
        <f t="shared" ref="AJ211:BO211" si="371">AJ$118*AJ96</f>
        <v>0</v>
      </c>
      <c r="AK211" s="526">
        <f t="shared" si="371"/>
        <v>0</v>
      </c>
      <c r="AL211" s="526">
        <f t="shared" si="371"/>
        <v>0</v>
      </c>
      <c r="AM211" s="526">
        <f t="shared" si="371"/>
        <v>0</v>
      </c>
      <c r="AN211" s="526">
        <f t="shared" si="371"/>
        <v>0</v>
      </c>
      <c r="AO211" s="526">
        <f t="shared" si="371"/>
        <v>0</v>
      </c>
      <c r="AP211" s="526">
        <f t="shared" si="371"/>
        <v>0</v>
      </c>
      <c r="AQ211" s="526">
        <f t="shared" si="371"/>
        <v>0</v>
      </c>
      <c r="AR211" s="526">
        <f t="shared" si="371"/>
        <v>0</v>
      </c>
      <c r="AS211" s="526">
        <f t="shared" si="371"/>
        <v>0</v>
      </c>
      <c r="AT211" s="526">
        <f t="shared" si="371"/>
        <v>0</v>
      </c>
      <c r="AU211" s="526">
        <f t="shared" si="371"/>
        <v>0</v>
      </c>
      <c r="AV211" s="526">
        <f t="shared" si="371"/>
        <v>0</v>
      </c>
      <c r="AW211" s="526">
        <f t="shared" si="371"/>
        <v>0</v>
      </c>
      <c r="AX211" s="526">
        <f t="shared" si="371"/>
        <v>0</v>
      </c>
      <c r="AY211" s="526">
        <f t="shared" si="371"/>
        <v>0</v>
      </c>
      <c r="AZ211" s="526">
        <f t="shared" si="371"/>
        <v>0</v>
      </c>
      <c r="BA211" s="526">
        <f t="shared" si="371"/>
        <v>0</v>
      </c>
      <c r="BB211" s="526">
        <f t="shared" si="371"/>
        <v>0</v>
      </c>
      <c r="BC211" s="526">
        <f t="shared" si="371"/>
        <v>0</v>
      </c>
      <c r="BD211" s="526">
        <f t="shared" si="371"/>
        <v>0</v>
      </c>
      <c r="BE211" s="526">
        <f t="shared" si="371"/>
        <v>0</v>
      </c>
      <c r="BF211" s="526">
        <f t="shared" si="371"/>
        <v>0</v>
      </c>
      <c r="BG211" s="526">
        <f t="shared" si="371"/>
        <v>0</v>
      </c>
      <c r="BH211" s="526">
        <f t="shared" si="371"/>
        <v>0</v>
      </c>
      <c r="BI211" s="526">
        <f t="shared" si="371"/>
        <v>0</v>
      </c>
      <c r="BJ211" s="526">
        <f t="shared" si="371"/>
        <v>0</v>
      </c>
      <c r="BK211" s="526">
        <f t="shared" si="371"/>
        <v>0</v>
      </c>
      <c r="BL211" s="526">
        <f t="shared" si="371"/>
        <v>0</v>
      </c>
      <c r="BM211" s="526">
        <f t="shared" si="371"/>
        <v>0</v>
      </c>
      <c r="BN211" s="526">
        <f t="shared" si="371"/>
        <v>0</v>
      </c>
      <c r="BO211" s="526">
        <f t="shared" si="371"/>
        <v>0</v>
      </c>
      <c r="BP211" s="526">
        <f t="shared" ref="BP211:CU211" si="372">BP$118*BP96</f>
        <v>0</v>
      </c>
      <c r="BQ211" s="526">
        <f t="shared" si="372"/>
        <v>0</v>
      </c>
      <c r="BR211" s="526">
        <f t="shared" si="372"/>
        <v>0</v>
      </c>
      <c r="BS211" s="526">
        <f t="shared" si="372"/>
        <v>0</v>
      </c>
      <c r="BT211" s="526">
        <f t="shared" si="372"/>
        <v>0</v>
      </c>
      <c r="BU211" s="526">
        <f t="shared" si="372"/>
        <v>0</v>
      </c>
      <c r="BV211" s="526">
        <f t="shared" si="372"/>
        <v>0</v>
      </c>
      <c r="BW211" s="526">
        <f t="shared" si="372"/>
        <v>0</v>
      </c>
      <c r="BX211" s="526">
        <f t="shared" si="372"/>
        <v>0</v>
      </c>
      <c r="BY211" s="526">
        <f t="shared" si="372"/>
        <v>0</v>
      </c>
      <c r="BZ211" s="526">
        <f t="shared" si="372"/>
        <v>0</v>
      </c>
      <c r="CA211" s="526">
        <f t="shared" si="372"/>
        <v>0</v>
      </c>
      <c r="CB211" s="526">
        <f t="shared" si="372"/>
        <v>0</v>
      </c>
      <c r="CC211" s="526">
        <f t="shared" si="372"/>
        <v>0</v>
      </c>
      <c r="CD211" s="526">
        <f t="shared" si="372"/>
        <v>0</v>
      </c>
      <c r="CE211" s="526">
        <f t="shared" si="372"/>
        <v>0</v>
      </c>
      <c r="CF211" s="526">
        <f t="shared" si="372"/>
        <v>0</v>
      </c>
      <c r="CG211" s="526">
        <f t="shared" si="372"/>
        <v>0</v>
      </c>
      <c r="CH211" s="526">
        <f t="shared" si="372"/>
        <v>0</v>
      </c>
      <c r="CI211" s="526">
        <f t="shared" si="372"/>
        <v>0</v>
      </c>
      <c r="CJ211" s="526">
        <f t="shared" si="372"/>
        <v>0</v>
      </c>
      <c r="CK211" s="526">
        <f t="shared" si="372"/>
        <v>0</v>
      </c>
      <c r="CL211" s="526">
        <f t="shared" si="372"/>
        <v>0</v>
      </c>
      <c r="CM211" s="526">
        <f t="shared" si="372"/>
        <v>0</v>
      </c>
      <c r="CN211" s="526">
        <f t="shared" si="372"/>
        <v>0</v>
      </c>
      <c r="CO211" s="526">
        <f t="shared" si="372"/>
        <v>0</v>
      </c>
      <c r="CP211" s="526">
        <f t="shared" si="372"/>
        <v>0</v>
      </c>
      <c r="CQ211" s="526">
        <f t="shared" si="372"/>
        <v>0</v>
      </c>
      <c r="CR211" s="526">
        <f t="shared" si="372"/>
        <v>0</v>
      </c>
      <c r="CS211" s="526">
        <f t="shared" si="372"/>
        <v>0</v>
      </c>
      <c r="CT211" s="526">
        <f t="shared" si="372"/>
        <v>0</v>
      </c>
      <c r="CU211" s="526">
        <f t="shared" si="372"/>
        <v>0</v>
      </c>
      <c r="CV211" s="526">
        <f t="shared" ref="CV211:DG211" si="373">CV$118*CV96</f>
        <v>0</v>
      </c>
      <c r="CW211" s="526">
        <f t="shared" si="373"/>
        <v>0</v>
      </c>
      <c r="CX211" s="526">
        <f t="shared" si="373"/>
        <v>0</v>
      </c>
      <c r="CY211" s="526">
        <f t="shared" si="373"/>
        <v>0</v>
      </c>
      <c r="CZ211" s="526">
        <f t="shared" si="373"/>
        <v>0</v>
      </c>
      <c r="DA211" s="526">
        <f t="shared" si="373"/>
        <v>0</v>
      </c>
      <c r="DB211" s="526">
        <f t="shared" si="373"/>
        <v>0</v>
      </c>
      <c r="DC211" s="526">
        <f t="shared" si="373"/>
        <v>0</v>
      </c>
      <c r="DD211" s="526">
        <f t="shared" si="373"/>
        <v>0</v>
      </c>
      <c r="DE211" s="526">
        <f t="shared" si="373"/>
        <v>0</v>
      </c>
      <c r="DF211" s="526">
        <f t="shared" si="373"/>
        <v>0</v>
      </c>
      <c r="DG211" s="526">
        <f t="shared" si="373"/>
        <v>0</v>
      </c>
      <c r="DH211" s="583">
        <f t="shared" si="261"/>
        <v>0</v>
      </c>
      <c r="DI211" s="240"/>
      <c r="DJ211" s="21"/>
    </row>
    <row r="212" spans="2:114" x14ac:dyDescent="0.15">
      <c r="B212" s="10" t="s">
        <v>235</v>
      </c>
      <c r="C212" s="4" t="s">
        <v>974</v>
      </c>
      <c r="D212" s="526">
        <f t="shared" ref="D212:AI212" si="374">D$118*D97</f>
        <v>0</v>
      </c>
      <c r="E212" s="526">
        <f t="shared" si="374"/>
        <v>0</v>
      </c>
      <c r="F212" s="526">
        <f t="shared" si="374"/>
        <v>0</v>
      </c>
      <c r="G212" s="526">
        <f t="shared" si="374"/>
        <v>0</v>
      </c>
      <c r="H212" s="526">
        <f t="shared" si="374"/>
        <v>0</v>
      </c>
      <c r="I212" s="526">
        <f t="shared" si="374"/>
        <v>0</v>
      </c>
      <c r="J212" s="526">
        <f t="shared" si="374"/>
        <v>0</v>
      </c>
      <c r="K212" s="526">
        <f t="shared" si="374"/>
        <v>0</v>
      </c>
      <c r="L212" s="526">
        <f t="shared" si="374"/>
        <v>0</v>
      </c>
      <c r="M212" s="526">
        <f t="shared" si="374"/>
        <v>0</v>
      </c>
      <c r="N212" s="526">
        <f t="shared" si="374"/>
        <v>0</v>
      </c>
      <c r="O212" s="526">
        <f t="shared" si="374"/>
        <v>0</v>
      </c>
      <c r="P212" s="526">
        <f t="shared" si="374"/>
        <v>0</v>
      </c>
      <c r="Q212" s="526">
        <f t="shared" si="374"/>
        <v>0</v>
      </c>
      <c r="R212" s="526">
        <f t="shared" si="374"/>
        <v>0</v>
      </c>
      <c r="S212" s="526">
        <f t="shared" si="374"/>
        <v>0</v>
      </c>
      <c r="T212" s="526">
        <f t="shared" si="374"/>
        <v>0</v>
      </c>
      <c r="U212" s="526">
        <f t="shared" si="374"/>
        <v>0</v>
      </c>
      <c r="V212" s="526">
        <f t="shared" si="374"/>
        <v>0</v>
      </c>
      <c r="W212" s="526">
        <f t="shared" si="374"/>
        <v>0</v>
      </c>
      <c r="X212" s="526">
        <f t="shared" si="374"/>
        <v>0</v>
      </c>
      <c r="Y212" s="526">
        <f t="shared" si="374"/>
        <v>0</v>
      </c>
      <c r="Z212" s="526">
        <f t="shared" si="374"/>
        <v>0</v>
      </c>
      <c r="AA212" s="526">
        <f t="shared" si="374"/>
        <v>0</v>
      </c>
      <c r="AB212" s="526">
        <f t="shared" si="374"/>
        <v>0</v>
      </c>
      <c r="AC212" s="526">
        <f t="shared" si="374"/>
        <v>0</v>
      </c>
      <c r="AD212" s="526">
        <f t="shared" si="374"/>
        <v>0</v>
      </c>
      <c r="AE212" s="526">
        <f t="shared" si="374"/>
        <v>0</v>
      </c>
      <c r="AF212" s="526">
        <f t="shared" si="374"/>
        <v>0</v>
      </c>
      <c r="AG212" s="526">
        <f t="shared" si="374"/>
        <v>0</v>
      </c>
      <c r="AH212" s="526">
        <f t="shared" si="374"/>
        <v>0</v>
      </c>
      <c r="AI212" s="526">
        <f t="shared" si="374"/>
        <v>0</v>
      </c>
      <c r="AJ212" s="526">
        <f t="shared" ref="AJ212:BO212" si="375">AJ$118*AJ97</f>
        <v>0</v>
      </c>
      <c r="AK212" s="526">
        <f t="shared" si="375"/>
        <v>0</v>
      </c>
      <c r="AL212" s="526">
        <f t="shared" si="375"/>
        <v>0</v>
      </c>
      <c r="AM212" s="526">
        <f t="shared" si="375"/>
        <v>0</v>
      </c>
      <c r="AN212" s="526">
        <f t="shared" si="375"/>
        <v>0</v>
      </c>
      <c r="AO212" s="526">
        <f t="shared" si="375"/>
        <v>0</v>
      </c>
      <c r="AP212" s="526">
        <f t="shared" si="375"/>
        <v>0</v>
      </c>
      <c r="AQ212" s="526">
        <f t="shared" si="375"/>
        <v>0</v>
      </c>
      <c r="AR212" s="526">
        <f t="shared" si="375"/>
        <v>0</v>
      </c>
      <c r="AS212" s="526">
        <f t="shared" si="375"/>
        <v>0</v>
      </c>
      <c r="AT212" s="526">
        <f t="shared" si="375"/>
        <v>0</v>
      </c>
      <c r="AU212" s="526">
        <f t="shared" si="375"/>
        <v>0</v>
      </c>
      <c r="AV212" s="526">
        <f t="shared" si="375"/>
        <v>0</v>
      </c>
      <c r="AW212" s="526">
        <f t="shared" si="375"/>
        <v>0</v>
      </c>
      <c r="AX212" s="526">
        <f t="shared" si="375"/>
        <v>0</v>
      </c>
      <c r="AY212" s="526">
        <f t="shared" si="375"/>
        <v>0</v>
      </c>
      <c r="AZ212" s="526">
        <f t="shared" si="375"/>
        <v>0</v>
      </c>
      <c r="BA212" s="526">
        <f t="shared" si="375"/>
        <v>0</v>
      </c>
      <c r="BB212" s="526">
        <f t="shared" si="375"/>
        <v>0</v>
      </c>
      <c r="BC212" s="526">
        <f t="shared" si="375"/>
        <v>0</v>
      </c>
      <c r="BD212" s="526">
        <f t="shared" si="375"/>
        <v>0</v>
      </c>
      <c r="BE212" s="526">
        <f t="shared" si="375"/>
        <v>0</v>
      </c>
      <c r="BF212" s="526">
        <f t="shared" si="375"/>
        <v>0</v>
      </c>
      <c r="BG212" s="526">
        <f t="shared" si="375"/>
        <v>0</v>
      </c>
      <c r="BH212" s="526">
        <f t="shared" si="375"/>
        <v>0</v>
      </c>
      <c r="BI212" s="526">
        <f t="shared" si="375"/>
        <v>0</v>
      </c>
      <c r="BJ212" s="526">
        <f t="shared" si="375"/>
        <v>0</v>
      </c>
      <c r="BK212" s="526">
        <f t="shared" si="375"/>
        <v>0</v>
      </c>
      <c r="BL212" s="526">
        <f t="shared" si="375"/>
        <v>0</v>
      </c>
      <c r="BM212" s="526">
        <f t="shared" si="375"/>
        <v>0</v>
      </c>
      <c r="BN212" s="526">
        <f t="shared" si="375"/>
        <v>0</v>
      </c>
      <c r="BO212" s="526">
        <f t="shared" si="375"/>
        <v>0</v>
      </c>
      <c r="BP212" s="526">
        <f t="shared" ref="BP212:CU212" si="376">BP$118*BP97</f>
        <v>0</v>
      </c>
      <c r="BQ212" s="526">
        <f t="shared" si="376"/>
        <v>0</v>
      </c>
      <c r="BR212" s="526">
        <f t="shared" si="376"/>
        <v>0</v>
      </c>
      <c r="BS212" s="526">
        <f t="shared" si="376"/>
        <v>0</v>
      </c>
      <c r="BT212" s="526">
        <f t="shared" si="376"/>
        <v>0</v>
      </c>
      <c r="BU212" s="526">
        <f t="shared" si="376"/>
        <v>0</v>
      </c>
      <c r="BV212" s="526">
        <f t="shared" si="376"/>
        <v>0</v>
      </c>
      <c r="BW212" s="526">
        <f t="shared" si="376"/>
        <v>0</v>
      </c>
      <c r="BX212" s="526">
        <f t="shared" si="376"/>
        <v>0</v>
      </c>
      <c r="BY212" s="526">
        <f t="shared" si="376"/>
        <v>0</v>
      </c>
      <c r="BZ212" s="526">
        <f t="shared" si="376"/>
        <v>0</v>
      </c>
      <c r="CA212" s="526">
        <f t="shared" si="376"/>
        <v>0</v>
      </c>
      <c r="CB212" s="526">
        <f t="shared" si="376"/>
        <v>0</v>
      </c>
      <c r="CC212" s="526">
        <f t="shared" si="376"/>
        <v>0</v>
      </c>
      <c r="CD212" s="526">
        <f t="shared" si="376"/>
        <v>0</v>
      </c>
      <c r="CE212" s="526">
        <f t="shared" si="376"/>
        <v>0</v>
      </c>
      <c r="CF212" s="526">
        <f t="shared" si="376"/>
        <v>0</v>
      </c>
      <c r="CG212" s="526">
        <f t="shared" si="376"/>
        <v>0</v>
      </c>
      <c r="CH212" s="526">
        <f t="shared" si="376"/>
        <v>0</v>
      </c>
      <c r="CI212" s="526">
        <f t="shared" si="376"/>
        <v>0</v>
      </c>
      <c r="CJ212" s="526">
        <f t="shared" si="376"/>
        <v>0</v>
      </c>
      <c r="CK212" s="526">
        <f t="shared" si="376"/>
        <v>0</v>
      </c>
      <c r="CL212" s="526">
        <f t="shared" si="376"/>
        <v>0</v>
      </c>
      <c r="CM212" s="526">
        <f t="shared" si="376"/>
        <v>0</v>
      </c>
      <c r="CN212" s="526">
        <f t="shared" si="376"/>
        <v>0</v>
      </c>
      <c r="CO212" s="526">
        <f t="shared" si="376"/>
        <v>0</v>
      </c>
      <c r="CP212" s="526">
        <f t="shared" si="376"/>
        <v>0</v>
      </c>
      <c r="CQ212" s="526">
        <f t="shared" si="376"/>
        <v>0</v>
      </c>
      <c r="CR212" s="526">
        <f t="shared" si="376"/>
        <v>0</v>
      </c>
      <c r="CS212" s="526">
        <f t="shared" si="376"/>
        <v>0</v>
      </c>
      <c r="CT212" s="526">
        <f t="shared" si="376"/>
        <v>0</v>
      </c>
      <c r="CU212" s="526">
        <f t="shared" si="376"/>
        <v>0</v>
      </c>
      <c r="CV212" s="526">
        <f t="shared" ref="CV212:DG212" si="377">CV$118*CV97</f>
        <v>0</v>
      </c>
      <c r="CW212" s="526">
        <f t="shared" si="377"/>
        <v>0</v>
      </c>
      <c r="CX212" s="526">
        <f t="shared" si="377"/>
        <v>0</v>
      </c>
      <c r="CY212" s="526">
        <f t="shared" si="377"/>
        <v>0</v>
      </c>
      <c r="CZ212" s="526">
        <f t="shared" si="377"/>
        <v>0</v>
      </c>
      <c r="DA212" s="526">
        <f t="shared" si="377"/>
        <v>0</v>
      </c>
      <c r="DB212" s="526">
        <f t="shared" si="377"/>
        <v>0</v>
      </c>
      <c r="DC212" s="526">
        <f t="shared" si="377"/>
        <v>0</v>
      </c>
      <c r="DD212" s="526">
        <f t="shared" si="377"/>
        <v>0</v>
      </c>
      <c r="DE212" s="526">
        <f t="shared" si="377"/>
        <v>0</v>
      </c>
      <c r="DF212" s="526">
        <f t="shared" si="377"/>
        <v>0</v>
      </c>
      <c r="DG212" s="526">
        <f t="shared" si="377"/>
        <v>0</v>
      </c>
      <c r="DH212" s="583">
        <f t="shared" si="261"/>
        <v>0</v>
      </c>
      <c r="DI212" s="240"/>
      <c r="DJ212" s="21"/>
    </row>
    <row r="213" spans="2:114" x14ac:dyDescent="0.15">
      <c r="B213" s="10" t="s">
        <v>236</v>
      </c>
      <c r="C213" s="4" t="s">
        <v>975</v>
      </c>
      <c r="D213" s="526">
        <f t="shared" ref="D213:AI213" si="378">D$118*D98</f>
        <v>0</v>
      </c>
      <c r="E213" s="526">
        <f t="shared" si="378"/>
        <v>0</v>
      </c>
      <c r="F213" s="526">
        <f t="shared" si="378"/>
        <v>0</v>
      </c>
      <c r="G213" s="526">
        <f t="shared" si="378"/>
        <v>0</v>
      </c>
      <c r="H213" s="526">
        <f t="shared" si="378"/>
        <v>0</v>
      </c>
      <c r="I213" s="526">
        <f t="shared" si="378"/>
        <v>0</v>
      </c>
      <c r="J213" s="526">
        <f t="shared" si="378"/>
        <v>0</v>
      </c>
      <c r="K213" s="526">
        <f t="shared" si="378"/>
        <v>0</v>
      </c>
      <c r="L213" s="526">
        <f t="shared" si="378"/>
        <v>0</v>
      </c>
      <c r="M213" s="526">
        <f t="shared" si="378"/>
        <v>0</v>
      </c>
      <c r="N213" s="526">
        <f t="shared" si="378"/>
        <v>0</v>
      </c>
      <c r="O213" s="526">
        <f t="shared" si="378"/>
        <v>0</v>
      </c>
      <c r="P213" s="526">
        <f t="shared" si="378"/>
        <v>0</v>
      </c>
      <c r="Q213" s="526">
        <f t="shared" si="378"/>
        <v>0</v>
      </c>
      <c r="R213" s="526">
        <f t="shared" si="378"/>
        <v>0</v>
      </c>
      <c r="S213" s="526">
        <f t="shared" si="378"/>
        <v>0</v>
      </c>
      <c r="T213" s="526">
        <f t="shared" si="378"/>
        <v>0</v>
      </c>
      <c r="U213" s="526">
        <f t="shared" si="378"/>
        <v>0</v>
      </c>
      <c r="V213" s="526">
        <f t="shared" si="378"/>
        <v>0</v>
      </c>
      <c r="W213" s="526">
        <f t="shared" si="378"/>
        <v>0</v>
      </c>
      <c r="X213" s="526">
        <f t="shared" si="378"/>
        <v>0</v>
      </c>
      <c r="Y213" s="526">
        <f t="shared" si="378"/>
        <v>0</v>
      </c>
      <c r="Z213" s="526">
        <f t="shared" si="378"/>
        <v>0</v>
      </c>
      <c r="AA213" s="526">
        <f t="shared" si="378"/>
        <v>0</v>
      </c>
      <c r="AB213" s="526">
        <f t="shared" si="378"/>
        <v>0</v>
      </c>
      <c r="AC213" s="526">
        <f t="shared" si="378"/>
        <v>0</v>
      </c>
      <c r="AD213" s="526">
        <f t="shared" si="378"/>
        <v>0</v>
      </c>
      <c r="AE213" s="526">
        <f t="shared" si="378"/>
        <v>0</v>
      </c>
      <c r="AF213" s="526">
        <f t="shared" si="378"/>
        <v>0</v>
      </c>
      <c r="AG213" s="526">
        <f t="shared" si="378"/>
        <v>0</v>
      </c>
      <c r="AH213" s="526">
        <f t="shared" si="378"/>
        <v>0</v>
      </c>
      <c r="AI213" s="526">
        <f t="shared" si="378"/>
        <v>0</v>
      </c>
      <c r="AJ213" s="526">
        <f t="shared" ref="AJ213:BO213" si="379">AJ$118*AJ98</f>
        <v>0</v>
      </c>
      <c r="AK213" s="526">
        <f t="shared" si="379"/>
        <v>0</v>
      </c>
      <c r="AL213" s="526">
        <f t="shared" si="379"/>
        <v>0</v>
      </c>
      <c r="AM213" s="526">
        <f t="shared" si="379"/>
        <v>0</v>
      </c>
      <c r="AN213" s="526">
        <f t="shared" si="379"/>
        <v>0</v>
      </c>
      <c r="AO213" s="526">
        <f t="shared" si="379"/>
        <v>0</v>
      </c>
      <c r="AP213" s="526">
        <f t="shared" si="379"/>
        <v>0</v>
      </c>
      <c r="AQ213" s="526">
        <f t="shared" si="379"/>
        <v>0</v>
      </c>
      <c r="AR213" s="526">
        <f t="shared" si="379"/>
        <v>0</v>
      </c>
      <c r="AS213" s="526">
        <f t="shared" si="379"/>
        <v>0</v>
      </c>
      <c r="AT213" s="526">
        <f t="shared" si="379"/>
        <v>0</v>
      </c>
      <c r="AU213" s="526">
        <f t="shared" si="379"/>
        <v>0</v>
      </c>
      <c r="AV213" s="526">
        <f t="shared" si="379"/>
        <v>0</v>
      </c>
      <c r="AW213" s="526">
        <f t="shared" si="379"/>
        <v>0</v>
      </c>
      <c r="AX213" s="526">
        <f t="shared" si="379"/>
        <v>0</v>
      </c>
      <c r="AY213" s="526">
        <f t="shared" si="379"/>
        <v>0</v>
      </c>
      <c r="AZ213" s="526">
        <f t="shared" si="379"/>
        <v>0</v>
      </c>
      <c r="BA213" s="526">
        <f t="shared" si="379"/>
        <v>0</v>
      </c>
      <c r="BB213" s="526">
        <f t="shared" si="379"/>
        <v>0</v>
      </c>
      <c r="BC213" s="526">
        <f t="shared" si="379"/>
        <v>0</v>
      </c>
      <c r="BD213" s="526">
        <f t="shared" si="379"/>
        <v>0</v>
      </c>
      <c r="BE213" s="526">
        <f t="shared" si="379"/>
        <v>0</v>
      </c>
      <c r="BF213" s="526">
        <f t="shared" si="379"/>
        <v>0</v>
      </c>
      <c r="BG213" s="526">
        <f t="shared" si="379"/>
        <v>0</v>
      </c>
      <c r="BH213" s="526">
        <f t="shared" si="379"/>
        <v>0</v>
      </c>
      <c r="BI213" s="526">
        <f t="shared" si="379"/>
        <v>0</v>
      </c>
      <c r="BJ213" s="526">
        <f t="shared" si="379"/>
        <v>0</v>
      </c>
      <c r="BK213" s="526">
        <f t="shared" si="379"/>
        <v>0</v>
      </c>
      <c r="BL213" s="526">
        <f t="shared" si="379"/>
        <v>0</v>
      </c>
      <c r="BM213" s="526">
        <f t="shared" si="379"/>
        <v>0</v>
      </c>
      <c r="BN213" s="526">
        <f t="shared" si="379"/>
        <v>0</v>
      </c>
      <c r="BO213" s="526">
        <f t="shared" si="379"/>
        <v>0</v>
      </c>
      <c r="BP213" s="526">
        <f t="shared" ref="BP213:CU213" si="380">BP$118*BP98</f>
        <v>0</v>
      </c>
      <c r="BQ213" s="526">
        <f t="shared" si="380"/>
        <v>0</v>
      </c>
      <c r="BR213" s="526">
        <f t="shared" si="380"/>
        <v>0</v>
      </c>
      <c r="BS213" s="526">
        <f t="shared" si="380"/>
        <v>0</v>
      </c>
      <c r="BT213" s="526">
        <f t="shared" si="380"/>
        <v>0</v>
      </c>
      <c r="BU213" s="526">
        <f t="shared" si="380"/>
        <v>0</v>
      </c>
      <c r="BV213" s="526">
        <f t="shared" si="380"/>
        <v>0</v>
      </c>
      <c r="BW213" s="526">
        <f t="shared" si="380"/>
        <v>0</v>
      </c>
      <c r="BX213" s="526">
        <f t="shared" si="380"/>
        <v>0</v>
      </c>
      <c r="BY213" s="526">
        <f t="shared" si="380"/>
        <v>0</v>
      </c>
      <c r="BZ213" s="526">
        <f t="shared" si="380"/>
        <v>0</v>
      </c>
      <c r="CA213" s="526">
        <f t="shared" si="380"/>
        <v>0</v>
      </c>
      <c r="CB213" s="526">
        <f t="shared" si="380"/>
        <v>0</v>
      </c>
      <c r="CC213" s="526">
        <f t="shared" si="380"/>
        <v>0</v>
      </c>
      <c r="CD213" s="526">
        <f t="shared" si="380"/>
        <v>0</v>
      </c>
      <c r="CE213" s="526">
        <f t="shared" si="380"/>
        <v>0</v>
      </c>
      <c r="CF213" s="526">
        <f t="shared" si="380"/>
        <v>0</v>
      </c>
      <c r="CG213" s="526">
        <f t="shared" si="380"/>
        <v>0</v>
      </c>
      <c r="CH213" s="526">
        <f t="shared" si="380"/>
        <v>0</v>
      </c>
      <c r="CI213" s="526">
        <f t="shared" si="380"/>
        <v>0</v>
      </c>
      <c r="CJ213" s="526">
        <f t="shared" si="380"/>
        <v>0</v>
      </c>
      <c r="CK213" s="526">
        <f t="shared" si="380"/>
        <v>0</v>
      </c>
      <c r="CL213" s="526">
        <f t="shared" si="380"/>
        <v>0</v>
      </c>
      <c r="CM213" s="526">
        <f t="shared" si="380"/>
        <v>0</v>
      </c>
      <c r="CN213" s="526">
        <f t="shared" si="380"/>
        <v>0</v>
      </c>
      <c r="CO213" s="526">
        <f t="shared" si="380"/>
        <v>0</v>
      </c>
      <c r="CP213" s="526">
        <f t="shared" si="380"/>
        <v>0</v>
      </c>
      <c r="CQ213" s="526">
        <f t="shared" si="380"/>
        <v>0</v>
      </c>
      <c r="CR213" s="526">
        <f t="shared" si="380"/>
        <v>0</v>
      </c>
      <c r="CS213" s="526">
        <f t="shared" si="380"/>
        <v>0</v>
      </c>
      <c r="CT213" s="526">
        <f t="shared" si="380"/>
        <v>0</v>
      </c>
      <c r="CU213" s="526">
        <f t="shared" si="380"/>
        <v>0</v>
      </c>
      <c r="CV213" s="526">
        <f t="shared" ref="CV213:DG213" si="381">CV$118*CV98</f>
        <v>0</v>
      </c>
      <c r="CW213" s="526">
        <f t="shared" si="381"/>
        <v>0</v>
      </c>
      <c r="CX213" s="526">
        <f t="shared" si="381"/>
        <v>0</v>
      </c>
      <c r="CY213" s="526">
        <f t="shared" si="381"/>
        <v>0</v>
      </c>
      <c r="CZ213" s="526">
        <f t="shared" si="381"/>
        <v>0</v>
      </c>
      <c r="DA213" s="526">
        <f t="shared" si="381"/>
        <v>0</v>
      </c>
      <c r="DB213" s="526">
        <f t="shared" si="381"/>
        <v>0</v>
      </c>
      <c r="DC213" s="526">
        <f t="shared" si="381"/>
        <v>0</v>
      </c>
      <c r="DD213" s="526">
        <f t="shared" si="381"/>
        <v>0</v>
      </c>
      <c r="DE213" s="526">
        <f t="shared" si="381"/>
        <v>0</v>
      </c>
      <c r="DF213" s="526">
        <f t="shared" si="381"/>
        <v>0</v>
      </c>
      <c r="DG213" s="526">
        <f t="shared" si="381"/>
        <v>0</v>
      </c>
      <c r="DH213" s="583">
        <f t="shared" si="261"/>
        <v>0</v>
      </c>
      <c r="DI213" s="240"/>
      <c r="DJ213" s="21"/>
    </row>
    <row r="214" spans="2:114" x14ac:dyDescent="0.15">
      <c r="B214" s="10" t="s">
        <v>237</v>
      </c>
      <c r="C214" s="4" t="s">
        <v>464</v>
      </c>
      <c r="D214" s="526">
        <f t="shared" ref="D214:AI214" si="382">D$118*D99</f>
        <v>0</v>
      </c>
      <c r="E214" s="526">
        <f t="shared" si="382"/>
        <v>0</v>
      </c>
      <c r="F214" s="526">
        <f t="shared" si="382"/>
        <v>0</v>
      </c>
      <c r="G214" s="526">
        <f t="shared" si="382"/>
        <v>0</v>
      </c>
      <c r="H214" s="526">
        <f t="shared" si="382"/>
        <v>0</v>
      </c>
      <c r="I214" s="526">
        <f t="shared" si="382"/>
        <v>0</v>
      </c>
      <c r="J214" s="526">
        <f t="shared" si="382"/>
        <v>0</v>
      </c>
      <c r="K214" s="526">
        <f t="shared" si="382"/>
        <v>0</v>
      </c>
      <c r="L214" s="526">
        <f t="shared" si="382"/>
        <v>0</v>
      </c>
      <c r="M214" s="526">
        <f t="shared" si="382"/>
        <v>0</v>
      </c>
      <c r="N214" s="526">
        <f t="shared" si="382"/>
        <v>0</v>
      </c>
      <c r="O214" s="526">
        <f t="shared" si="382"/>
        <v>0</v>
      </c>
      <c r="P214" s="526">
        <f t="shared" si="382"/>
        <v>0</v>
      </c>
      <c r="Q214" s="526">
        <f t="shared" si="382"/>
        <v>0</v>
      </c>
      <c r="R214" s="526">
        <f t="shared" si="382"/>
        <v>0</v>
      </c>
      <c r="S214" s="526">
        <f t="shared" si="382"/>
        <v>0</v>
      </c>
      <c r="T214" s="526">
        <f t="shared" si="382"/>
        <v>0</v>
      </c>
      <c r="U214" s="526">
        <f t="shared" si="382"/>
        <v>0</v>
      </c>
      <c r="V214" s="526">
        <f t="shared" si="382"/>
        <v>0</v>
      </c>
      <c r="W214" s="526">
        <f t="shared" si="382"/>
        <v>0</v>
      </c>
      <c r="X214" s="526">
        <f t="shared" si="382"/>
        <v>0</v>
      </c>
      <c r="Y214" s="526">
        <f t="shared" si="382"/>
        <v>0</v>
      </c>
      <c r="Z214" s="526">
        <f t="shared" si="382"/>
        <v>0</v>
      </c>
      <c r="AA214" s="526">
        <f t="shared" si="382"/>
        <v>0</v>
      </c>
      <c r="AB214" s="526">
        <f t="shared" si="382"/>
        <v>0</v>
      </c>
      <c r="AC214" s="526">
        <f t="shared" si="382"/>
        <v>0</v>
      </c>
      <c r="AD214" s="526">
        <f t="shared" si="382"/>
        <v>0</v>
      </c>
      <c r="AE214" s="526">
        <f t="shared" si="382"/>
        <v>0</v>
      </c>
      <c r="AF214" s="526">
        <f t="shared" si="382"/>
        <v>0</v>
      </c>
      <c r="AG214" s="526">
        <f t="shared" si="382"/>
        <v>0</v>
      </c>
      <c r="AH214" s="526">
        <f t="shared" si="382"/>
        <v>0</v>
      </c>
      <c r="AI214" s="526">
        <f t="shared" si="382"/>
        <v>0</v>
      </c>
      <c r="AJ214" s="526">
        <f t="shared" ref="AJ214:BO214" si="383">AJ$118*AJ99</f>
        <v>0</v>
      </c>
      <c r="AK214" s="526">
        <f t="shared" si="383"/>
        <v>0</v>
      </c>
      <c r="AL214" s="526">
        <f t="shared" si="383"/>
        <v>0</v>
      </c>
      <c r="AM214" s="526">
        <f t="shared" si="383"/>
        <v>0</v>
      </c>
      <c r="AN214" s="526">
        <f t="shared" si="383"/>
        <v>0</v>
      </c>
      <c r="AO214" s="526">
        <f t="shared" si="383"/>
        <v>0</v>
      </c>
      <c r="AP214" s="526">
        <f t="shared" si="383"/>
        <v>0</v>
      </c>
      <c r="AQ214" s="526">
        <f t="shared" si="383"/>
        <v>0</v>
      </c>
      <c r="AR214" s="526">
        <f t="shared" si="383"/>
        <v>0</v>
      </c>
      <c r="AS214" s="526">
        <f t="shared" si="383"/>
        <v>0</v>
      </c>
      <c r="AT214" s="526">
        <f t="shared" si="383"/>
        <v>0</v>
      </c>
      <c r="AU214" s="526">
        <f t="shared" si="383"/>
        <v>0</v>
      </c>
      <c r="AV214" s="526">
        <f t="shared" si="383"/>
        <v>0</v>
      </c>
      <c r="AW214" s="526">
        <f t="shared" si="383"/>
        <v>0</v>
      </c>
      <c r="AX214" s="526">
        <f t="shared" si="383"/>
        <v>0</v>
      </c>
      <c r="AY214" s="526">
        <f t="shared" si="383"/>
        <v>0</v>
      </c>
      <c r="AZ214" s="526">
        <f t="shared" si="383"/>
        <v>0</v>
      </c>
      <c r="BA214" s="526">
        <f t="shared" si="383"/>
        <v>0</v>
      </c>
      <c r="BB214" s="526">
        <f t="shared" si="383"/>
        <v>0</v>
      </c>
      <c r="BC214" s="526">
        <f t="shared" si="383"/>
        <v>0</v>
      </c>
      <c r="BD214" s="526">
        <f t="shared" si="383"/>
        <v>0</v>
      </c>
      <c r="BE214" s="526">
        <f t="shared" si="383"/>
        <v>0</v>
      </c>
      <c r="BF214" s="526">
        <f t="shared" si="383"/>
        <v>0</v>
      </c>
      <c r="BG214" s="526">
        <f t="shared" si="383"/>
        <v>0</v>
      </c>
      <c r="BH214" s="526">
        <f t="shared" si="383"/>
        <v>0</v>
      </c>
      <c r="BI214" s="526">
        <f t="shared" si="383"/>
        <v>0</v>
      </c>
      <c r="BJ214" s="526">
        <f t="shared" si="383"/>
        <v>0</v>
      </c>
      <c r="BK214" s="526">
        <f t="shared" si="383"/>
        <v>0</v>
      </c>
      <c r="BL214" s="526">
        <f t="shared" si="383"/>
        <v>0</v>
      </c>
      <c r="BM214" s="526">
        <f t="shared" si="383"/>
        <v>0</v>
      </c>
      <c r="BN214" s="526">
        <f t="shared" si="383"/>
        <v>0</v>
      </c>
      <c r="BO214" s="526">
        <f t="shared" si="383"/>
        <v>0</v>
      </c>
      <c r="BP214" s="526">
        <f t="shared" ref="BP214:CU214" si="384">BP$118*BP99</f>
        <v>0</v>
      </c>
      <c r="BQ214" s="526">
        <f t="shared" si="384"/>
        <v>0</v>
      </c>
      <c r="BR214" s="526">
        <f t="shared" si="384"/>
        <v>0</v>
      </c>
      <c r="BS214" s="526">
        <f t="shared" si="384"/>
        <v>0</v>
      </c>
      <c r="BT214" s="526">
        <f t="shared" si="384"/>
        <v>0</v>
      </c>
      <c r="BU214" s="526">
        <f t="shared" si="384"/>
        <v>0</v>
      </c>
      <c r="BV214" s="526">
        <f t="shared" si="384"/>
        <v>0</v>
      </c>
      <c r="BW214" s="526">
        <f t="shared" si="384"/>
        <v>0</v>
      </c>
      <c r="BX214" s="526">
        <f t="shared" si="384"/>
        <v>0</v>
      </c>
      <c r="BY214" s="526">
        <f t="shared" si="384"/>
        <v>0</v>
      </c>
      <c r="BZ214" s="526">
        <f t="shared" si="384"/>
        <v>0</v>
      </c>
      <c r="CA214" s="526">
        <f t="shared" si="384"/>
        <v>0</v>
      </c>
      <c r="CB214" s="526">
        <f t="shared" si="384"/>
        <v>0</v>
      </c>
      <c r="CC214" s="526">
        <f t="shared" si="384"/>
        <v>0</v>
      </c>
      <c r="CD214" s="526">
        <f t="shared" si="384"/>
        <v>0</v>
      </c>
      <c r="CE214" s="526">
        <f t="shared" si="384"/>
        <v>0</v>
      </c>
      <c r="CF214" s="526">
        <f t="shared" si="384"/>
        <v>0</v>
      </c>
      <c r="CG214" s="526">
        <f t="shared" si="384"/>
        <v>0</v>
      </c>
      <c r="CH214" s="526">
        <f t="shared" si="384"/>
        <v>0</v>
      </c>
      <c r="CI214" s="526">
        <f t="shared" si="384"/>
        <v>0</v>
      </c>
      <c r="CJ214" s="526">
        <f t="shared" si="384"/>
        <v>0</v>
      </c>
      <c r="CK214" s="526">
        <f t="shared" si="384"/>
        <v>0</v>
      </c>
      <c r="CL214" s="526">
        <f t="shared" si="384"/>
        <v>0</v>
      </c>
      <c r="CM214" s="526">
        <f t="shared" si="384"/>
        <v>0</v>
      </c>
      <c r="CN214" s="526">
        <f t="shared" si="384"/>
        <v>0</v>
      </c>
      <c r="CO214" s="526">
        <f t="shared" si="384"/>
        <v>0</v>
      </c>
      <c r="CP214" s="526">
        <f t="shared" si="384"/>
        <v>0</v>
      </c>
      <c r="CQ214" s="526">
        <f t="shared" si="384"/>
        <v>0</v>
      </c>
      <c r="CR214" s="526">
        <f t="shared" si="384"/>
        <v>0</v>
      </c>
      <c r="CS214" s="526">
        <f t="shared" si="384"/>
        <v>0</v>
      </c>
      <c r="CT214" s="526">
        <f t="shared" si="384"/>
        <v>0</v>
      </c>
      <c r="CU214" s="526">
        <f t="shared" si="384"/>
        <v>0</v>
      </c>
      <c r="CV214" s="526">
        <f t="shared" ref="CV214:DG214" si="385">CV$118*CV99</f>
        <v>0</v>
      </c>
      <c r="CW214" s="526">
        <f t="shared" si="385"/>
        <v>0</v>
      </c>
      <c r="CX214" s="526">
        <f t="shared" si="385"/>
        <v>0</v>
      </c>
      <c r="CY214" s="526">
        <f t="shared" si="385"/>
        <v>0</v>
      </c>
      <c r="CZ214" s="526">
        <f t="shared" si="385"/>
        <v>0</v>
      </c>
      <c r="DA214" s="526">
        <f t="shared" si="385"/>
        <v>0</v>
      </c>
      <c r="DB214" s="526">
        <f t="shared" si="385"/>
        <v>0</v>
      </c>
      <c r="DC214" s="526">
        <f t="shared" si="385"/>
        <v>0</v>
      </c>
      <c r="DD214" s="526">
        <f t="shared" si="385"/>
        <v>0</v>
      </c>
      <c r="DE214" s="526">
        <f t="shared" si="385"/>
        <v>0</v>
      </c>
      <c r="DF214" s="526">
        <f t="shared" si="385"/>
        <v>0</v>
      </c>
      <c r="DG214" s="526">
        <f t="shared" si="385"/>
        <v>0</v>
      </c>
      <c r="DH214" s="583">
        <f t="shared" si="261"/>
        <v>0</v>
      </c>
      <c r="DI214" s="240"/>
      <c r="DJ214" s="21"/>
    </row>
    <row r="215" spans="2:114" x14ac:dyDescent="0.15">
      <c r="B215" s="10" t="s">
        <v>238</v>
      </c>
      <c r="C215" s="4" t="s">
        <v>976</v>
      </c>
      <c r="D215" s="526">
        <f t="shared" ref="D215:AI215" si="386">D$118*D100</f>
        <v>0</v>
      </c>
      <c r="E215" s="526">
        <f t="shared" si="386"/>
        <v>0</v>
      </c>
      <c r="F215" s="526">
        <f t="shared" si="386"/>
        <v>0</v>
      </c>
      <c r="G215" s="526">
        <f t="shared" si="386"/>
        <v>0</v>
      </c>
      <c r="H215" s="526">
        <f t="shared" si="386"/>
        <v>0</v>
      </c>
      <c r="I215" s="526">
        <f t="shared" si="386"/>
        <v>0</v>
      </c>
      <c r="J215" s="526">
        <f t="shared" si="386"/>
        <v>0</v>
      </c>
      <c r="K215" s="526">
        <f t="shared" si="386"/>
        <v>0</v>
      </c>
      <c r="L215" s="526">
        <f t="shared" si="386"/>
        <v>0</v>
      </c>
      <c r="M215" s="526">
        <f t="shared" si="386"/>
        <v>0</v>
      </c>
      <c r="N215" s="526">
        <f t="shared" si="386"/>
        <v>0</v>
      </c>
      <c r="O215" s="526">
        <f t="shared" si="386"/>
        <v>0</v>
      </c>
      <c r="P215" s="526">
        <f t="shared" si="386"/>
        <v>0</v>
      </c>
      <c r="Q215" s="526">
        <f t="shared" si="386"/>
        <v>0</v>
      </c>
      <c r="R215" s="526">
        <f t="shared" si="386"/>
        <v>0</v>
      </c>
      <c r="S215" s="526">
        <f t="shared" si="386"/>
        <v>0</v>
      </c>
      <c r="T215" s="526">
        <f t="shared" si="386"/>
        <v>0</v>
      </c>
      <c r="U215" s="526">
        <f t="shared" si="386"/>
        <v>0</v>
      </c>
      <c r="V215" s="526">
        <f t="shared" si="386"/>
        <v>0</v>
      </c>
      <c r="W215" s="526">
        <f t="shared" si="386"/>
        <v>0</v>
      </c>
      <c r="X215" s="526">
        <f t="shared" si="386"/>
        <v>0</v>
      </c>
      <c r="Y215" s="526">
        <f t="shared" si="386"/>
        <v>0</v>
      </c>
      <c r="Z215" s="526">
        <f t="shared" si="386"/>
        <v>0</v>
      </c>
      <c r="AA215" s="526">
        <f t="shared" si="386"/>
        <v>0</v>
      </c>
      <c r="AB215" s="526">
        <f t="shared" si="386"/>
        <v>0</v>
      </c>
      <c r="AC215" s="526">
        <f t="shared" si="386"/>
        <v>0</v>
      </c>
      <c r="AD215" s="526">
        <f t="shared" si="386"/>
        <v>0</v>
      </c>
      <c r="AE215" s="526">
        <f t="shared" si="386"/>
        <v>0</v>
      </c>
      <c r="AF215" s="526">
        <f t="shared" si="386"/>
        <v>0</v>
      </c>
      <c r="AG215" s="526">
        <f t="shared" si="386"/>
        <v>0</v>
      </c>
      <c r="AH215" s="526">
        <f t="shared" si="386"/>
        <v>0</v>
      </c>
      <c r="AI215" s="526">
        <f t="shared" si="386"/>
        <v>0</v>
      </c>
      <c r="AJ215" s="526">
        <f t="shared" ref="AJ215:BO215" si="387">AJ$118*AJ100</f>
        <v>0</v>
      </c>
      <c r="AK215" s="526">
        <f t="shared" si="387"/>
        <v>0</v>
      </c>
      <c r="AL215" s="526">
        <f t="shared" si="387"/>
        <v>0</v>
      </c>
      <c r="AM215" s="526">
        <f t="shared" si="387"/>
        <v>0</v>
      </c>
      <c r="AN215" s="526">
        <f t="shared" si="387"/>
        <v>0</v>
      </c>
      <c r="AO215" s="526">
        <f t="shared" si="387"/>
        <v>0</v>
      </c>
      <c r="AP215" s="526">
        <f t="shared" si="387"/>
        <v>0</v>
      </c>
      <c r="AQ215" s="526">
        <f t="shared" si="387"/>
        <v>0</v>
      </c>
      <c r="AR215" s="526">
        <f t="shared" si="387"/>
        <v>0</v>
      </c>
      <c r="AS215" s="526">
        <f t="shared" si="387"/>
        <v>0</v>
      </c>
      <c r="AT215" s="526">
        <f t="shared" si="387"/>
        <v>0</v>
      </c>
      <c r="AU215" s="526">
        <f t="shared" si="387"/>
        <v>0</v>
      </c>
      <c r="AV215" s="526">
        <f t="shared" si="387"/>
        <v>0</v>
      </c>
      <c r="AW215" s="526">
        <f t="shared" si="387"/>
        <v>0</v>
      </c>
      <c r="AX215" s="526">
        <f t="shared" si="387"/>
        <v>0</v>
      </c>
      <c r="AY215" s="526">
        <f t="shared" si="387"/>
        <v>0</v>
      </c>
      <c r="AZ215" s="526">
        <f t="shared" si="387"/>
        <v>0</v>
      </c>
      <c r="BA215" s="526">
        <f t="shared" si="387"/>
        <v>0</v>
      </c>
      <c r="BB215" s="526">
        <f t="shared" si="387"/>
        <v>0</v>
      </c>
      <c r="BC215" s="526">
        <f t="shared" si="387"/>
        <v>0</v>
      </c>
      <c r="BD215" s="526">
        <f t="shared" si="387"/>
        <v>0</v>
      </c>
      <c r="BE215" s="526">
        <f t="shared" si="387"/>
        <v>0</v>
      </c>
      <c r="BF215" s="526">
        <f t="shared" si="387"/>
        <v>0</v>
      </c>
      <c r="BG215" s="526">
        <f t="shared" si="387"/>
        <v>0</v>
      </c>
      <c r="BH215" s="526">
        <f t="shared" si="387"/>
        <v>0</v>
      </c>
      <c r="BI215" s="526">
        <f t="shared" si="387"/>
        <v>0</v>
      </c>
      <c r="BJ215" s="526">
        <f t="shared" si="387"/>
        <v>0</v>
      </c>
      <c r="BK215" s="526">
        <f t="shared" si="387"/>
        <v>0</v>
      </c>
      <c r="BL215" s="526">
        <f t="shared" si="387"/>
        <v>0</v>
      </c>
      <c r="BM215" s="526">
        <f t="shared" si="387"/>
        <v>0</v>
      </c>
      <c r="BN215" s="526">
        <f t="shared" si="387"/>
        <v>0</v>
      </c>
      <c r="BO215" s="526">
        <f t="shared" si="387"/>
        <v>0</v>
      </c>
      <c r="BP215" s="526">
        <f t="shared" ref="BP215:CU215" si="388">BP$118*BP100</f>
        <v>0</v>
      </c>
      <c r="BQ215" s="526">
        <f t="shared" si="388"/>
        <v>0</v>
      </c>
      <c r="BR215" s="526">
        <f t="shared" si="388"/>
        <v>0</v>
      </c>
      <c r="BS215" s="526">
        <f t="shared" si="388"/>
        <v>0</v>
      </c>
      <c r="BT215" s="526">
        <f t="shared" si="388"/>
        <v>0</v>
      </c>
      <c r="BU215" s="526">
        <f t="shared" si="388"/>
        <v>0</v>
      </c>
      <c r="BV215" s="526">
        <f t="shared" si="388"/>
        <v>0</v>
      </c>
      <c r="BW215" s="526">
        <f t="shared" si="388"/>
        <v>0</v>
      </c>
      <c r="BX215" s="526">
        <f t="shared" si="388"/>
        <v>0</v>
      </c>
      <c r="BY215" s="526">
        <f t="shared" si="388"/>
        <v>0</v>
      </c>
      <c r="BZ215" s="526">
        <f t="shared" si="388"/>
        <v>0</v>
      </c>
      <c r="CA215" s="526">
        <f t="shared" si="388"/>
        <v>0</v>
      </c>
      <c r="CB215" s="526">
        <f t="shared" si="388"/>
        <v>0</v>
      </c>
      <c r="CC215" s="526">
        <f t="shared" si="388"/>
        <v>0</v>
      </c>
      <c r="CD215" s="526">
        <f t="shared" si="388"/>
        <v>0</v>
      </c>
      <c r="CE215" s="526">
        <f t="shared" si="388"/>
        <v>0</v>
      </c>
      <c r="CF215" s="526">
        <f t="shared" si="388"/>
        <v>0</v>
      </c>
      <c r="CG215" s="526">
        <f t="shared" si="388"/>
        <v>0</v>
      </c>
      <c r="CH215" s="526">
        <f t="shared" si="388"/>
        <v>0</v>
      </c>
      <c r="CI215" s="526">
        <f t="shared" si="388"/>
        <v>0</v>
      </c>
      <c r="CJ215" s="526">
        <f t="shared" si="388"/>
        <v>0</v>
      </c>
      <c r="CK215" s="526">
        <f t="shared" si="388"/>
        <v>0</v>
      </c>
      <c r="CL215" s="526">
        <f t="shared" si="388"/>
        <v>0</v>
      </c>
      <c r="CM215" s="526">
        <f t="shared" si="388"/>
        <v>0</v>
      </c>
      <c r="CN215" s="526">
        <f t="shared" si="388"/>
        <v>0</v>
      </c>
      <c r="CO215" s="526">
        <f t="shared" si="388"/>
        <v>0</v>
      </c>
      <c r="CP215" s="526">
        <f t="shared" si="388"/>
        <v>0</v>
      </c>
      <c r="CQ215" s="526">
        <f t="shared" si="388"/>
        <v>0</v>
      </c>
      <c r="CR215" s="526">
        <f t="shared" si="388"/>
        <v>0</v>
      </c>
      <c r="CS215" s="526">
        <f t="shared" si="388"/>
        <v>0</v>
      </c>
      <c r="CT215" s="526">
        <f t="shared" si="388"/>
        <v>0</v>
      </c>
      <c r="CU215" s="526">
        <f t="shared" si="388"/>
        <v>0</v>
      </c>
      <c r="CV215" s="526">
        <f t="shared" ref="CV215:DG215" si="389">CV$118*CV100</f>
        <v>0</v>
      </c>
      <c r="CW215" s="526">
        <f t="shared" si="389"/>
        <v>0</v>
      </c>
      <c r="CX215" s="526">
        <f t="shared" si="389"/>
        <v>0</v>
      </c>
      <c r="CY215" s="526">
        <f t="shared" si="389"/>
        <v>0</v>
      </c>
      <c r="CZ215" s="526">
        <f t="shared" si="389"/>
        <v>0</v>
      </c>
      <c r="DA215" s="526">
        <f t="shared" si="389"/>
        <v>0</v>
      </c>
      <c r="DB215" s="526">
        <f t="shared" si="389"/>
        <v>0</v>
      </c>
      <c r="DC215" s="526">
        <f t="shared" si="389"/>
        <v>0</v>
      </c>
      <c r="DD215" s="526">
        <f t="shared" si="389"/>
        <v>0</v>
      </c>
      <c r="DE215" s="526">
        <f t="shared" si="389"/>
        <v>0</v>
      </c>
      <c r="DF215" s="526">
        <f t="shared" si="389"/>
        <v>0</v>
      </c>
      <c r="DG215" s="526">
        <f t="shared" si="389"/>
        <v>0</v>
      </c>
      <c r="DH215" s="583">
        <f t="shared" si="261"/>
        <v>0</v>
      </c>
      <c r="DI215" s="240"/>
      <c r="DJ215" s="21"/>
    </row>
    <row r="216" spans="2:114" x14ac:dyDescent="0.15">
      <c r="B216" s="10" t="s">
        <v>239</v>
      </c>
      <c r="C216" s="4" t="s">
        <v>977</v>
      </c>
      <c r="D216" s="526">
        <f t="shared" ref="D216:AI216" si="390">D$118*D101</f>
        <v>0</v>
      </c>
      <c r="E216" s="526">
        <f t="shared" si="390"/>
        <v>0</v>
      </c>
      <c r="F216" s="526">
        <f t="shared" si="390"/>
        <v>0</v>
      </c>
      <c r="G216" s="526">
        <f t="shared" si="390"/>
        <v>0</v>
      </c>
      <c r="H216" s="526">
        <f t="shared" si="390"/>
        <v>0</v>
      </c>
      <c r="I216" s="526">
        <f t="shared" si="390"/>
        <v>0</v>
      </c>
      <c r="J216" s="526">
        <f t="shared" si="390"/>
        <v>0</v>
      </c>
      <c r="K216" s="526">
        <f t="shared" si="390"/>
        <v>0</v>
      </c>
      <c r="L216" s="526">
        <f t="shared" si="390"/>
        <v>0</v>
      </c>
      <c r="M216" s="526">
        <f t="shared" si="390"/>
        <v>0</v>
      </c>
      <c r="N216" s="526">
        <f t="shared" si="390"/>
        <v>0</v>
      </c>
      <c r="O216" s="526">
        <f t="shared" si="390"/>
        <v>0</v>
      </c>
      <c r="P216" s="526">
        <f t="shared" si="390"/>
        <v>0</v>
      </c>
      <c r="Q216" s="526">
        <f t="shared" si="390"/>
        <v>0</v>
      </c>
      <c r="R216" s="526">
        <f t="shared" si="390"/>
        <v>0</v>
      </c>
      <c r="S216" s="526">
        <f t="shared" si="390"/>
        <v>0</v>
      </c>
      <c r="T216" s="526">
        <f t="shared" si="390"/>
        <v>0</v>
      </c>
      <c r="U216" s="526">
        <f t="shared" si="390"/>
        <v>0</v>
      </c>
      <c r="V216" s="526">
        <f t="shared" si="390"/>
        <v>0</v>
      </c>
      <c r="W216" s="526">
        <f t="shared" si="390"/>
        <v>0</v>
      </c>
      <c r="X216" s="526">
        <f t="shared" si="390"/>
        <v>0</v>
      </c>
      <c r="Y216" s="526">
        <f t="shared" si="390"/>
        <v>0</v>
      </c>
      <c r="Z216" s="526">
        <f t="shared" si="390"/>
        <v>0</v>
      </c>
      <c r="AA216" s="526">
        <f t="shared" si="390"/>
        <v>0</v>
      </c>
      <c r="AB216" s="526">
        <f t="shared" si="390"/>
        <v>0</v>
      </c>
      <c r="AC216" s="526">
        <f t="shared" si="390"/>
        <v>0</v>
      </c>
      <c r="AD216" s="526">
        <f t="shared" si="390"/>
        <v>0</v>
      </c>
      <c r="AE216" s="526">
        <f t="shared" si="390"/>
        <v>0</v>
      </c>
      <c r="AF216" s="526">
        <f t="shared" si="390"/>
        <v>0</v>
      </c>
      <c r="AG216" s="526">
        <f t="shared" si="390"/>
        <v>0</v>
      </c>
      <c r="AH216" s="526">
        <f t="shared" si="390"/>
        <v>0</v>
      </c>
      <c r="AI216" s="526">
        <f t="shared" si="390"/>
        <v>0</v>
      </c>
      <c r="AJ216" s="526">
        <f t="shared" ref="AJ216:BO216" si="391">AJ$118*AJ101</f>
        <v>0</v>
      </c>
      <c r="AK216" s="526">
        <f t="shared" si="391"/>
        <v>0</v>
      </c>
      <c r="AL216" s="526">
        <f t="shared" si="391"/>
        <v>0</v>
      </c>
      <c r="AM216" s="526">
        <f t="shared" si="391"/>
        <v>0</v>
      </c>
      <c r="AN216" s="526">
        <f t="shared" si="391"/>
        <v>0</v>
      </c>
      <c r="AO216" s="526">
        <f t="shared" si="391"/>
        <v>0</v>
      </c>
      <c r="AP216" s="526">
        <f t="shared" si="391"/>
        <v>0</v>
      </c>
      <c r="AQ216" s="526">
        <f t="shared" si="391"/>
        <v>0</v>
      </c>
      <c r="AR216" s="526">
        <f t="shared" si="391"/>
        <v>0</v>
      </c>
      <c r="AS216" s="526">
        <f t="shared" si="391"/>
        <v>0</v>
      </c>
      <c r="AT216" s="526">
        <f t="shared" si="391"/>
        <v>0</v>
      </c>
      <c r="AU216" s="526">
        <f t="shared" si="391"/>
        <v>0</v>
      </c>
      <c r="AV216" s="526">
        <f t="shared" si="391"/>
        <v>0</v>
      </c>
      <c r="AW216" s="526">
        <f t="shared" si="391"/>
        <v>0</v>
      </c>
      <c r="AX216" s="526">
        <f t="shared" si="391"/>
        <v>0</v>
      </c>
      <c r="AY216" s="526">
        <f t="shared" si="391"/>
        <v>0</v>
      </c>
      <c r="AZ216" s="526">
        <f t="shared" si="391"/>
        <v>0</v>
      </c>
      <c r="BA216" s="526">
        <f t="shared" si="391"/>
        <v>0</v>
      </c>
      <c r="BB216" s="526">
        <f t="shared" si="391"/>
        <v>0</v>
      </c>
      <c r="BC216" s="526">
        <f t="shared" si="391"/>
        <v>0</v>
      </c>
      <c r="BD216" s="526">
        <f t="shared" si="391"/>
        <v>0</v>
      </c>
      <c r="BE216" s="526">
        <f t="shared" si="391"/>
        <v>0</v>
      </c>
      <c r="BF216" s="526">
        <f t="shared" si="391"/>
        <v>0</v>
      </c>
      <c r="BG216" s="526">
        <f t="shared" si="391"/>
        <v>0</v>
      </c>
      <c r="BH216" s="526">
        <f t="shared" si="391"/>
        <v>0</v>
      </c>
      <c r="BI216" s="526">
        <f t="shared" si="391"/>
        <v>0</v>
      </c>
      <c r="BJ216" s="526">
        <f t="shared" si="391"/>
        <v>0</v>
      </c>
      <c r="BK216" s="526">
        <f t="shared" si="391"/>
        <v>0</v>
      </c>
      <c r="BL216" s="526">
        <f t="shared" si="391"/>
        <v>0</v>
      </c>
      <c r="BM216" s="526">
        <f t="shared" si="391"/>
        <v>0</v>
      </c>
      <c r="BN216" s="526">
        <f t="shared" si="391"/>
        <v>0</v>
      </c>
      <c r="BO216" s="526">
        <f t="shared" si="391"/>
        <v>0</v>
      </c>
      <c r="BP216" s="526">
        <f t="shared" ref="BP216:CU216" si="392">BP$118*BP101</f>
        <v>0</v>
      </c>
      <c r="BQ216" s="526">
        <f t="shared" si="392"/>
        <v>0</v>
      </c>
      <c r="BR216" s="526">
        <f t="shared" si="392"/>
        <v>0</v>
      </c>
      <c r="BS216" s="526">
        <f t="shared" si="392"/>
        <v>0</v>
      </c>
      <c r="BT216" s="526">
        <f t="shared" si="392"/>
        <v>0</v>
      </c>
      <c r="BU216" s="526">
        <f t="shared" si="392"/>
        <v>0</v>
      </c>
      <c r="BV216" s="526">
        <f t="shared" si="392"/>
        <v>0</v>
      </c>
      <c r="BW216" s="526">
        <f t="shared" si="392"/>
        <v>0</v>
      </c>
      <c r="BX216" s="526">
        <f t="shared" si="392"/>
        <v>0</v>
      </c>
      <c r="BY216" s="526">
        <f t="shared" si="392"/>
        <v>0</v>
      </c>
      <c r="BZ216" s="526">
        <f t="shared" si="392"/>
        <v>0</v>
      </c>
      <c r="CA216" s="526">
        <f t="shared" si="392"/>
        <v>0</v>
      </c>
      <c r="CB216" s="526">
        <f t="shared" si="392"/>
        <v>0</v>
      </c>
      <c r="CC216" s="526">
        <f t="shared" si="392"/>
        <v>0</v>
      </c>
      <c r="CD216" s="526">
        <f t="shared" si="392"/>
        <v>0</v>
      </c>
      <c r="CE216" s="526">
        <f t="shared" si="392"/>
        <v>0</v>
      </c>
      <c r="CF216" s="526">
        <f t="shared" si="392"/>
        <v>0</v>
      </c>
      <c r="CG216" s="526">
        <f t="shared" si="392"/>
        <v>0</v>
      </c>
      <c r="CH216" s="526">
        <f t="shared" si="392"/>
        <v>0</v>
      </c>
      <c r="CI216" s="526">
        <f t="shared" si="392"/>
        <v>0</v>
      </c>
      <c r="CJ216" s="526">
        <f t="shared" si="392"/>
        <v>0</v>
      </c>
      <c r="CK216" s="526">
        <f t="shared" si="392"/>
        <v>0</v>
      </c>
      <c r="CL216" s="526">
        <f t="shared" si="392"/>
        <v>0</v>
      </c>
      <c r="CM216" s="526">
        <f t="shared" si="392"/>
        <v>0</v>
      </c>
      <c r="CN216" s="526">
        <f t="shared" si="392"/>
        <v>0</v>
      </c>
      <c r="CO216" s="526">
        <f t="shared" si="392"/>
        <v>0</v>
      </c>
      <c r="CP216" s="526">
        <f t="shared" si="392"/>
        <v>0</v>
      </c>
      <c r="CQ216" s="526">
        <f t="shared" si="392"/>
        <v>0</v>
      </c>
      <c r="CR216" s="526">
        <f t="shared" si="392"/>
        <v>0</v>
      </c>
      <c r="CS216" s="526">
        <f t="shared" si="392"/>
        <v>0</v>
      </c>
      <c r="CT216" s="526">
        <f t="shared" si="392"/>
        <v>0</v>
      </c>
      <c r="CU216" s="526">
        <f t="shared" si="392"/>
        <v>0</v>
      </c>
      <c r="CV216" s="526">
        <f t="shared" ref="CV216:DG216" si="393">CV$118*CV101</f>
        <v>0</v>
      </c>
      <c r="CW216" s="526">
        <f t="shared" si="393"/>
        <v>0</v>
      </c>
      <c r="CX216" s="526">
        <f t="shared" si="393"/>
        <v>0</v>
      </c>
      <c r="CY216" s="526">
        <f t="shared" si="393"/>
        <v>0</v>
      </c>
      <c r="CZ216" s="526">
        <f t="shared" si="393"/>
        <v>0</v>
      </c>
      <c r="DA216" s="526">
        <f t="shared" si="393"/>
        <v>0</v>
      </c>
      <c r="DB216" s="526">
        <f t="shared" si="393"/>
        <v>0</v>
      </c>
      <c r="DC216" s="526">
        <f t="shared" si="393"/>
        <v>0</v>
      </c>
      <c r="DD216" s="526">
        <f t="shared" si="393"/>
        <v>0</v>
      </c>
      <c r="DE216" s="526">
        <f t="shared" si="393"/>
        <v>0</v>
      </c>
      <c r="DF216" s="526">
        <f t="shared" si="393"/>
        <v>0</v>
      </c>
      <c r="DG216" s="526">
        <f t="shared" si="393"/>
        <v>0</v>
      </c>
      <c r="DH216" s="583">
        <f t="shared" si="261"/>
        <v>0</v>
      </c>
      <c r="DI216" s="240"/>
      <c r="DJ216" s="21"/>
    </row>
    <row r="217" spans="2:114" x14ac:dyDescent="0.15">
      <c r="B217" s="10" t="s">
        <v>240</v>
      </c>
      <c r="C217" s="4" t="s">
        <v>978</v>
      </c>
      <c r="D217" s="526">
        <f t="shared" ref="D217:AI217" si="394">D$118*D102</f>
        <v>0</v>
      </c>
      <c r="E217" s="526">
        <f t="shared" si="394"/>
        <v>0</v>
      </c>
      <c r="F217" s="526">
        <f t="shared" si="394"/>
        <v>0</v>
      </c>
      <c r="G217" s="526">
        <f t="shared" si="394"/>
        <v>0</v>
      </c>
      <c r="H217" s="526">
        <f t="shared" si="394"/>
        <v>0</v>
      </c>
      <c r="I217" s="526">
        <f t="shared" si="394"/>
        <v>0</v>
      </c>
      <c r="J217" s="526">
        <f t="shared" si="394"/>
        <v>0</v>
      </c>
      <c r="K217" s="526">
        <f t="shared" si="394"/>
        <v>0</v>
      </c>
      <c r="L217" s="526">
        <f t="shared" si="394"/>
        <v>0</v>
      </c>
      <c r="M217" s="526">
        <f t="shared" si="394"/>
        <v>0</v>
      </c>
      <c r="N217" s="526">
        <f t="shared" si="394"/>
        <v>0</v>
      </c>
      <c r="O217" s="526">
        <f t="shared" si="394"/>
        <v>0</v>
      </c>
      <c r="P217" s="526">
        <f t="shared" si="394"/>
        <v>0</v>
      </c>
      <c r="Q217" s="526">
        <f t="shared" si="394"/>
        <v>0</v>
      </c>
      <c r="R217" s="526">
        <f t="shared" si="394"/>
        <v>0</v>
      </c>
      <c r="S217" s="526">
        <f t="shared" si="394"/>
        <v>0</v>
      </c>
      <c r="T217" s="526">
        <f t="shared" si="394"/>
        <v>0</v>
      </c>
      <c r="U217" s="526">
        <f t="shared" si="394"/>
        <v>0</v>
      </c>
      <c r="V217" s="526">
        <f t="shared" si="394"/>
        <v>0</v>
      </c>
      <c r="W217" s="526">
        <f t="shared" si="394"/>
        <v>0</v>
      </c>
      <c r="X217" s="526">
        <f t="shared" si="394"/>
        <v>0</v>
      </c>
      <c r="Y217" s="526">
        <f t="shared" si="394"/>
        <v>0</v>
      </c>
      <c r="Z217" s="526">
        <f t="shared" si="394"/>
        <v>0</v>
      </c>
      <c r="AA217" s="526">
        <f t="shared" si="394"/>
        <v>0</v>
      </c>
      <c r="AB217" s="526">
        <f t="shared" si="394"/>
        <v>0</v>
      </c>
      <c r="AC217" s="526">
        <f t="shared" si="394"/>
        <v>0</v>
      </c>
      <c r="AD217" s="526">
        <f t="shared" si="394"/>
        <v>0</v>
      </c>
      <c r="AE217" s="526">
        <f t="shared" si="394"/>
        <v>0</v>
      </c>
      <c r="AF217" s="526">
        <f t="shared" si="394"/>
        <v>0</v>
      </c>
      <c r="AG217" s="526">
        <f t="shared" si="394"/>
        <v>0</v>
      </c>
      <c r="AH217" s="526">
        <f t="shared" si="394"/>
        <v>0</v>
      </c>
      <c r="AI217" s="526">
        <f t="shared" si="394"/>
        <v>0</v>
      </c>
      <c r="AJ217" s="526">
        <f t="shared" ref="AJ217:BO217" si="395">AJ$118*AJ102</f>
        <v>0</v>
      </c>
      <c r="AK217" s="526">
        <f t="shared" si="395"/>
        <v>0</v>
      </c>
      <c r="AL217" s="526">
        <f t="shared" si="395"/>
        <v>0</v>
      </c>
      <c r="AM217" s="526">
        <f t="shared" si="395"/>
        <v>0</v>
      </c>
      <c r="AN217" s="526">
        <f t="shared" si="395"/>
        <v>0</v>
      </c>
      <c r="AO217" s="526">
        <f t="shared" si="395"/>
        <v>0</v>
      </c>
      <c r="AP217" s="526">
        <f t="shared" si="395"/>
        <v>0</v>
      </c>
      <c r="AQ217" s="526">
        <f t="shared" si="395"/>
        <v>0</v>
      </c>
      <c r="AR217" s="526">
        <f t="shared" si="395"/>
        <v>0</v>
      </c>
      <c r="AS217" s="526">
        <f t="shared" si="395"/>
        <v>0</v>
      </c>
      <c r="AT217" s="526">
        <f t="shared" si="395"/>
        <v>0</v>
      </c>
      <c r="AU217" s="526">
        <f t="shared" si="395"/>
        <v>0</v>
      </c>
      <c r="AV217" s="526">
        <f t="shared" si="395"/>
        <v>0</v>
      </c>
      <c r="AW217" s="526">
        <f t="shared" si="395"/>
        <v>0</v>
      </c>
      <c r="AX217" s="526">
        <f t="shared" si="395"/>
        <v>0</v>
      </c>
      <c r="AY217" s="526">
        <f t="shared" si="395"/>
        <v>0</v>
      </c>
      <c r="AZ217" s="526">
        <f t="shared" si="395"/>
        <v>0</v>
      </c>
      <c r="BA217" s="526">
        <f t="shared" si="395"/>
        <v>0</v>
      </c>
      <c r="BB217" s="526">
        <f t="shared" si="395"/>
        <v>0</v>
      </c>
      <c r="BC217" s="526">
        <f t="shared" si="395"/>
        <v>0</v>
      </c>
      <c r="BD217" s="526">
        <f t="shared" si="395"/>
        <v>0</v>
      </c>
      <c r="BE217" s="526">
        <f t="shared" si="395"/>
        <v>0</v>
      </c>
      <c r="BF217" s="526">
        <f t="shared" si="395"/>
        <v>0</v>
      </c>
      <c r="BG217" s="526">
        <f t="shared" si="395"/>
        <v>0</v>
      </c>
      <c r="BH217" s="526">
        <f t="shared" si="395"/>
        <v>0</v>
      </c>
      <c r="BI217" s="526">
        <f t="shared" si="395"/>
        <v>0</v>
      </c>
      <c r="BJ217" s="526">
        <f t="shared" si="395"/>
        <v>0</v>
      </c>
      <c r="BK217" s="526">
        <f t="shared" si="395"/>
        <v>0</v>
      </c>
      <c r="BL217" s="526">
        <f t="shared" si="395"/>
        <v>0</v>
      </c>
      <c r="BM217" s="526">
        <f t="shared" si="395"/>
        <v>0</v>
      </c>
      <c r="BN217" s="526">
        <f t="shared" si="395"/>
        <v>0</v>
      </c>
      <c r="BO217" s="526">
        <f t="shared" si="395"/>
        <v>0</v>
      </c>
      <c r="BP217" s="526">
        <f t="shared" ref="BP217:CU217" si="396">BP$118*BP102</f>
        <v>0</v>
      </c>
      <c r="BQ217" s="526">
        <f t="shared" si="396"/>
        <v>0</v>
      </c>
      <c r="BR217" s="526">
        <f t="shared" si="396"/>
        <v>0</v>
      </c>
      <c r="BS217" s="526">
        <f t="shared" si="396"/>
        <v>0</v>
      </c>
      <c r="BT217" s="526">
        <f t="shared" si="396"/>
        <v>0</v>
      </c>
      <c r="BU217" s="526">
        <f t="shared" si="396"/>
        <v>0</v>
      </c>
      <c r="BV217" s="526">
        <f t="shared" si="396"/>
        <v>0</v>
      </c>
      <c r="BW217" s="526">
        <f t="shared" si="396"/>
        <v>0</v>
      </c>
      <c r="BX217" s="526">
        <f t="shared" si="396"/>
        <v>0</v>
      </c>
      <c r="BY217" s="526">
        <f t="shared" si="396"/>
        <v>0</v>
      </c>
      <c r="BZ217" s="526">
        <f t="shared" si="396"/>
        <v>0</v>
      </c>
      <c r="CA217" s="526">
        <f t="shared" si="396"/>
        <v>0</v>
      </c>
      <c r="CB217" s="526">
        <f t="shared" si="396"/>
        <v>0</v>
      </c>
      <c r="CC217" s="526">
        <f t="shared" si="396"/>
        <v>0</v>
      </c>
      <c r="CD217" s="526">
        <f t="shared" si="396"/>
        <v>0</v>
      </c>
      <c r="CE217" s="526">
        <f t="shared" si="396"/>
        <v>0</v>
      </c>
      <c r="CF217" s="526">
        <f t="shared" si="396"/>
        <v>0</v>
      </c>
      <c r="CG217" s="526">
        <f t="shared" si="396"/>
        <v>0</v>
      </c>
      <c r="CH217" s="526">
        <f t="shared" si="396"/>
        <v>0</v>
      </c>
      <c r="CI217" s="526">
        <f t="shared" si="396"/>
        <v>0</v>
      </c>
      <c r="CJ217" s="526">
        <f t="shared" si="396"/>
        <v>0</v>
      </c>
      <c r="CK217" s="526">
        <f t="shared" si="396"/>
        <v>0</v>
      </c>
      <c r="CL217" s="526">
        <f t="shared" si="396"/>
        <v>0</v>
      </c>
      <c r="CM217" s="526">
        <f t="shared" si="396"/>
        <v>0</v>
      </c>
      <c r="CN217" s="526">
        <f t="shared" si="396"/>
        <v>0</v>
      </c>
      <c r="CO217" s="526">
        <f t="shared" si="396"/>
        <v>0</v>
      </c>
      <c r="CP217" s="526">
        <f t="shared" si="396"/>
        <v>0</v>
      </c>
      <c r="CQ217" s="526">
        <f t="shared" si="396"/>
        <v>0</v>
      </c>
      <c r="CR217" s="526">
        <f t="shared" si="396"/>
        <v>0</v>
      </c>
      <c r="CS217" s="526">
        <f t="shared" si="396"/>
        <v>0</v>
      </c>
      <c r="CT217" s="526">
        <f t="shared" si="396"/>
        <v>0</v>
      </c>
      <c r="CU217" s="526">
        <f t="shared" si="396"/>
        <v>0</v>
      </c>
      <c r="CV217" s="526">
        <f t="shared" ref="CV217:DG217" si="397">CV$118*CV102</f>
        <v>0</v>
      </c>
      <c r="CW217" s="526">
        <f t="shared" si="397"/>
        <v>0</v>
      </c>
      <c r="CX217" s="526">
        <f t="shared" si="397"/>
        <v>0</v>
      </c>
      <c r="CY217" s="526">
        <f t="shared" si="397"/>
        <v>0</v>
      </c>
      <c r="CZ217" s="526">
        <f t="shared" si="397"/>
        <v>0</v>
      </c>
      <c r="DA217" s="526">
        <f t="shared" si="397"/>
        <v>0</v>
      </c>
      <c r="DB217" s="526">
        <f t="shared" si="397"/>
        <v>0</v>
      </c>
      <c r="DC217" s="526">
        <f t="shared" si="397"/>
        <v>0</v>
      </c>
      <c r="DD217" s="526">
        <f t="shared" si="397"/>
        <v>0</v>
      </c>
      <c r="DE217" s="526">
        <f t="shared" si="397"/>
        <v>0</v>
      </c>
      <c r="DF217" s="526">
        <f t="shared" si="397"/>
        <v>0</v>
      </c>
      <c r="DG217" s="526">
        <f t="shared" si="397"/>
        <v>0</v>
      </c>
      <c r="DH217" s="583">
        <f t="shared" si="261"/>
        <v>0</v>
      </c>
      <c r="DI217" s="240"/>
      <c r="DJ217" s="21"/>
    </row>
    <row r="218" spans="2:114" x14ac:dyDescent="0.15">
      <c r="B218" s="10" t="s">
        <v>241</v>
      </c>
      <c r="C218" s="4" t="s">
        <v>979</v>
      </c>
      <c r="D218" s="526">
        <f t="shared" ref="D218:AI218" si="398">D$118*D103</f>
        <v>0</v>
      </c>
      <c r="E218" s="526">
        <f t="shared" si="398"/>
        <v>0</v>
      </c>
      <c r="F218" s="526">
        <f t="shared" si="398"/>
        <v>0</v>
      </c>
      <c r="G218" s="526">
        <f t="shared" si="398"/>
        <v>0</v>
      </c>
      <c r="H218" s="526">
        <f t="shared" si="398"/>
        <v>0</v>
      </c>
      <c r="I218" s="526">
        <f t="shared" si="398"/>
        <v>0</v>
      </c>
      <c r="J218" s="526">
        <f t="shared" si="398"/>
        <v>0</v>
      </c>
      <c r="K218" s="526">
        <f t="shared" si="398"/>
        <v>0</v>
      </c>
      <c r="L218" s="526">
        <f t="shared" si="398"/>
        <v>0</v>
      </c>
      <c r="M218" s="526">
        <f t="shared" si="398"/>
        <v>0</v>
      </c>
      <c r="N218" s="526">
        <f t="shared" si="398"/>
        <v>0</v>
      </c>
      <c r="O218" s="526">
        <f t="shared" si="398"/>
        <v>0</v>
      </c>
      <c r="P218" s="526">
        <f t="shared" si="398"/>
        <v>0</v>
      </c>
      <c r="Q218" s="526">
        <f t="shared" si="398"/>
        <v>0</v>
      </c>
      <c r="R218" s="526">
        <f t="shared" si="398"/>
        <v>0</v>
      </c>
      <c r="S218" s="526">
        <f t="shared" si="398"/>
        <v>0</v>
      </c>
      <c r="T218" s="526">
        <f t="shared" si="398"/>
        <v>0</v>
      </c>
      <c r="U218" s="526">
        <f t="shared" si="398"/>
        <v>0</v>
      </c>
      <c r="V218" s="526">
        <f t="shared" si="398"/>
        <v>0</v>
      </c>
      <c r="W218" s="526">
        <f t="shared" si="398"/>
        <v>0</v>
      </c>
      <c r="X218" s="526">
        <f t="shared" si="398"/>
        <v>0</v>
      </c>
      <c r="Y218" s="526">
        <f t="shared" si="398"/>
        <v>0</v>
      </c>
      <c r="Z218" s="526">
        <f t="shared" si="398"/>
        <v>0</v>
      </c>
      <c r="AA218" s="526">
        <f t="shared" si="398"/>
        <v>0</v>
      </c>
      <c r="AB218" s="526">
        <f t="shared" si="398"/>
        <v>0</v>
      </c>
      <c r="AC218" s="526">
        <f t="shared" si="398"/>
        <v>0</v>
      </c>
      <c r="AD218" s="526">
        <f t="shared" si="398"/>
        <v>0</v>
      </c>
      <c r="AE218" s="526">
        <f t="shared" si="398"/>
        <v>0</v>
      </c>
      <c r="AF218" s="526">
        <f t="shared" si="398"/>
        <v>0</v>
      </c>
      <c r="AG218" s="526">
        <f t="shared" si="398"/>
        <v>0</v>
      </c>
      <c r="AH218" s="526">
        <f t="shared" si="398"/>
        <v>0</v>
      </c>
      <c r="AI218" s="526">
        <f t="shared" si="398"/>
        <v>0</v>
      </c>
      <c r="AJ218" s="526">
        <f t="shared" ref="AJ218:BO218" si="399">AJ$118*AJ103</f>
        <v>0</v>
      </c>
      <c r="AK218" s="526">
        <f t="shared" si="399"/>
        <v>0</v>
      </c>
      <c r="AL218" s="526">
        <f t="shared" si="399"/>
        <v>0</v>
      </c>
      <c r="AM218" s="526">
        <f t="shared" si="399"/>
        <v>0</v>
      </c>
      <c r="AN218" s="526">
        <f t="shared" si="399"/>
        <v>0</v>
      </c>
      <c r="AO218" s="526">
        <f t="shared" si="399"/>
        <v>0</v>
      </c>
      <c r="AP218" s="526">
        <f t="shared" si="399"/>
        <v>0</v>
      </c>
      <c r="AQ218" s="526">
        <f t="shared" si="399"/>
        <v>0</v>
      </c>
      <c r="AR218" s="526">
        <f t="shared" si="399"/>
        <v>0</v>
      </c>
      <c r="AS218" s="526">
        <f t="shared" si="399"/>
        <v>0</v>
      </c>
      <c r="AT218" s="526">
        <f t="shared" si="399"/>
        <v>0</v>
      </c>
      <c r="AU218" s="526">
        <f t="shared" si="399"/>
        <v>0</v>
      </c>
      <c r="AV218" s="526">
        <f t="shared" si="399"/>
        <v>0</v>
      </c>
      <c r="AW218" s="526">
        <f t="shared" si="399"/>
        <v>0</v>
      </c>
      <c r="AX218" s="526">
        <f t="shared" si="399"/>
        <v>0</v>
      </c>
      <c r="AY218" s="526">
        <f t="shared" si="399"/>
        <v>0</v>
      </c>
      <c r="AZ218" s="526">
        <f t="shared" si="399"/>
        <v>0</v>
      </c>
      <c r="BA218" s="526">
        <f t="shared" si="399"/>
        <v>0</v>
      </c>
      <c r="BB218" s="526">
        <f t="shared" si="399"/>
        <v>0</v>
      </c>
      <c r="BC218" s="526">
        <f t="shared" si="399"/>
        <v>0</v>
      </c>
      <c r="BD218" s="526">
        <f t="shared" si="399"/>
        <v>0</v>
      </c>
      <c r="BE218" s="526">
        <f t="shared" si="399"/>
        <v>0</v>
      </c>
      <c r="BF218" s="526">
        <f t="shared" si="399"/>
        <v>0</v>
      </c>
      <c r="BG218" s="526">
        <f t="shared" si="399"/>
        <v>0</v>
      </c>
      <c r="BH218" s="526">
        <f t="shared" si="399"/>
        <v>0</v>
      </c>
      <c r="BI218" s="526">
        <f t="shared" si="399"/>
        <v>0</v>
      </c>
      <c r="BJ218" s="526">
        <f t="shared" si="399"/>
        <v>0</v>
      </c>
      <c r="BK218" s="526">
        <f t="shared" si="399"/>
        <v>0</v>
      </c>
      <c r="BL218" s="526">
        <f t="shared" si="399"/>
        <v>0</v>
      </c>
      <c r="BM218" s="526">
        <f t="shared" si="399"/>
        <v>0</v>
      </c>
      <c r="BN218" s="526">
        <f t="shared" si="399"/>
        <v>0</v>
      </c>
      <c r="BO218" s="526">
        <f t="shared" si="399"/>
        <v>0</v>
      </c>
      <c r="BP218" s="526">
        <f t="shared" ref="BP218:CU218" si="400">BP$118*BP103</f>
        <v>0</v>
      </c>
      <c r="BQ218" s="526">
        <f t="shared" si="400"/>
        <v>0</v>
      </c>
      <c r="BR218" s="526">
        <f t="shared" si="400"/>
        <v>0</v>
      </c>
      <c r="BS218" s="526">
        <f t="shared" si="400"/>
        <v>0</v>
      </c>
      <c r="BT218" s="526">
        <f t="shared" si="400"/>
        <v>0</v>
      </c>
      <c r="BU218" s="526">
        <f t="shared" si="400"/>
        <v>0</v>
      </c>
      <c r="BV218" s="526">
        <f t="shared" si="400"/>
        <v>0</v>
      </c>
      <c r="BW218" s="526">
        <f t="shared" si="400"/>
        <v>0</v>
      </c>
      <c r="BX218" s="526">
        <f t="shared" si="400"/>
        <v>0</v>
      </c>
      <c r="BY218" s="526">
        <f t="shared" si="400"/>
        <v>0</v>
      </c>
      <c r="BZ218" s="526">
        <f t="shared" si="400"/>
        <v>0</v>
      </c>
      <c r="CA218" s="526">
        <f t="shared" si="400"/>
        <v>0</v>
      </c>
      <c r="CB218" s="526">
        <f t="shared" si="400"/>
        <v>0</v>
      </c>
      <c r="CC218" s="526">
        <f t="shared" si="400"/>
        <v>0</v>
      </c>
      <c r="CD218" s="526">
        <f t="shared" si="400"/>
        <v>0</v>
      </c>
      <c r="CE218" s="526">
        <f t="shared" si="400"/>
        <v>0</v>
      </c>
      <c r="CF218" s="526">
        <f t="shared" si="400"/>
        <v>0</v>
      </c>
      <c r="CG218" s="526">
        <f t="shared" si="400"/>
        <v>0</v>
      </c>
      <c r="CH218" s="526">
        <f t="shared" si="400"/>
        <v>0</v>
      </c>
      <c r="CI218" s="526">
        <f t="shared" si="400"/>
        <v>0</v>
      </c>
      <c r="CJ218" s="526">
        <f t="shared" si="400"/>
        <v>0</v>
      </c>
      <c r="CK218" s="526">
        <f t="shared" si="400"/>
        <v>0</v>
      </c>
      <c r="CL218" s="526">
        <f t="shared" si="400"/>
        <v>0</v>
      </c>
      <c r="CM218" s="526">
        <f t="shared" si="400"/>
        <v>0</v>
      </c>
      <c r="CN218" s="526">
        <f t="shared" si="400"/>
        <v>0</v>
      </c>
      <c r="CO218" s="526">
        <f t="shared" si="400"/>
        <v>0</v>
      </c>
      <c r="CP218" s="526">
        <f t="shared" si="400"/>
        <v>0</v>
      </c>
      <c r="CQ218" s="526">
        <f t="shared" si="400"/>
        <v>0</v>
      </c>
      <c r="CR218" s="526">
        <f t="shared" si="400"/>
        <v>0</v>
      </c>
      <c r="CS218" s="526">
        <f t="shared" si="400"/>
        <v>0</v>
      </c>
      <c r="CT218" s="526">
        <f t="shared" si="400"/>
        <v>0</v>
      </c>
      <c r="CU218" s="526">
        <f t="shared" si="400"/>
        <v>0</v>
      </c>
      <c r="CV218" s="526">
        <f t="shared" ref="CV218:DG218" si="401">CV$118*CV103</f>
        <v>0</v>
      </c>
      <c r="CW218" s="526">
        <f t="shared" si="401"/>
        <v>0</v>
      </c>
      <c r="CX218" s="526">
        <f t="shared" si="401"/>
        <v>0</v>
      </c>
      <c r="CY218" s="526">
        <f t="shared" si="401"/>
        <v>0</v>
      </c>
      <c r="CZ218" s="526">
        <f t="shared" si="401"/>
        <v>0</v>
      </c>
      <c r="DA218" s="526">
        <f t="shared" si="401"/>
        <v>0</v>
      </c>
      <c r="DB218" s="526">
        <f t="shared" si="401"/>
        <v>0</v>
      </c>
      <c r="DC218" s="526">
        <f t="shared" si="401"/>
        <v>0</v>
      </c>
      <c r="DD218" s="526">
        <f t="shared" si="401"/>
        <v>0</v>
      </c>
      <c r="DE218" s="526">
        <f t="shared" si="401"/>
        <v>0</v>
      </c>
      <c r="DF218" s="526">
        <f t="shared" si="401"/>
        <v>0</v>
      </c>
      <c r="DG218" s="526">
        <f t="shared" si="401"/>
        <v>0</v>
      </c>
      <c r="DH218" s="583">
        <f t="shared" si="261"/>
        <v>0</v>
      </c>
      <c r="DI218" s="240"/>
      <c r="DJ218" s="21"/>
    </row>
    <row r="219" spans="2:114" x14ac:dyDescent="0.15">
      <c r="B219" s="10" t="s">
        <v>242</v>
      </c>
      <c r="C219" s="4" t="s">
        <v>980</v>
      </c>
      <c r="D219" s="526">
        <f t="shared" ref="D219:AI219" si="402">D$118*D104</f>
        <v>0</v>
      </c>
      <c r="E219" s="526">
        <f t="shared" si="402"/>
        <v>0</v>
      </c>
      <c r="F219" s="526">
        <f t="shared" si="402"/>
        <v>0</v>
      </c>
      <c r="G219" s="526">
        <f t="shared" si="402"/>
        <v>0</v>
      </c>
      <c r="H219" s="526">
        <f t="shared" si="402"/>
        <v>0</v>
      </c>
      <c r="I219" s="526">
        <f t="shared" si="402"/>
        <v>0</v>
      </c>
      <c r="J219" s="526">
        <f t="shared" si="402"/>
        <v>0</v>
      </c>
      <c r="K219" s="526">
        <f t="shared" si="402"/>
        <v>0</v>
      </c>
      <c r="L219" s="526">
        <f t="shared" si="402"/>
        <v>0</v>
      </c>
      <c r="M219" s="526">
        <f t="shared" si="402"/>
        <v>0</v>
      </c>
      <c r="N219" s="526">
        <f t="shared" si="402"/>
        <v>0</v>
      </c>
      <c r="O219" s="526">
        <f t="shared" si="402"/>
        <v>0</v>
      </c>
      <c r="P219" s="526">
        <f t="shared" si="402"/>
        <v>0</v>
      </c>
      <c r="Q219" s="526">
        <f t="shared" si="402"/>
        <v>0</v>
      </c>
      <c r="R219" s="526">
        <f t="shared" si="402"/>
        <v>0</v>
      </c>
      <c r="S219" s="526">
        <f t="shared" si="402"/>
        <v>0</v>
      </c>
      <c r="T219" s="526">
        <f t="shared" si="402"/>
        <v>0</v>
      </c>
      <c r="U219" s="526">
        <f t="shared" si="402"/>
        <v>0</v>
      </c>
      <c r="V219" s="526">
        <f t="shared" si="402"/>
        <v>0</v>
      </c>
      <c r="W219" s="526">
        <f t="shared" si="402"/>
        <v>0</v>
      </c>
      <c r="X219" s="526">
        <f t="shared" si="402"/>
        <v>0</v>
      </c>
      <c r="Y219" s="526">
        <f t="shared" si="402"/>
        <v>0</v>
      </c>
      <c r="Z219" s="526">
        <f t="shared" si="402"/>
        <v>0</v>
      </c>
      <c r="AA219" s="526">
        <f t="shared" si="402"/>
        <v>0</v>
      </c>
      <c r="AB219" s="526">
        <f t="shared" si="402"/>
        <v>0</v>
      </c>
      <c r="AC219" s="526">
        <f t="shared" si="402"/>
        <v>0</v>
      </c>
      <c r="AD219" s="526">
        <f t="shared" si="402"/>
        <v>0</v>
      </c>
      <c r="AE219" s="526">
        <f t="shared" si="402"/>
        <v>0</v>
      </c>
      <c r="AF219" s="526">
        <f t="shared" si="402"/>
        <v>0</v>
      </c>
      <c r="AG219" s="526">
        <f t="shared" si="402"/>
        <v>0</v>
      </c>
      <c r="AH219" s="526">
        <f t="shared" si="402"/>
        <v>0</v>
      </c>
      <c r="AI219" s="526">
        <f t="shared" si="402"/>
        <v>0</v>
      </c>
      <c r="AJ219" s="526">
        <f t="shared" ref="AJ219:BO219" si="403">AJ$118*AJ104</f>
        <v>0</v>
      </c>
      <c r="AK219" s="526">
        <f t="shared" si="403"/>
        <v>0</v>
      </c>
      <c r="AL219" s="526">
        <f t="shared" si="403"/>
        <v>0</v>
      </c>
      <c r="AM219" s="526">
        <f t="shared" si="403"/>
        <v>0</v>
      </c>
      <c r="AN219" s="526">
        <f t="shared" si="403"/>
        <v>0</v>
      </c>
      <c r="AO219" s="526">
        <f t="shared" si="403"/>
        <v>0</v>
      </c>
      <c r="AP219" s="526">
        <f t="shared" si="403"/>
        <v>0</v>
      </c>
      <c r="AQ219" s="526">
        <f t="shared" si="403"/>
        <v>0</v>
      </c>
      <c r="AR219" s="526">
        <f t="shared" si="403"/>
        <v>0</v>
      </c>
      <c r="AS219" s="526">
        <f t="shared" si="403"/>
        <v>0</v>
      </c>
      <c r="AT219" s="526">
        <f t="shared" si="403"/>
        <v>0</v>
      </c>
      <c r="AU219" s="526">
        <f t="shared" si="403"/>
        <v>0</v>
      </c>
      <c r="AV219" s="526">
        <f t="shared" si="403"/>
        <v>0</v>
      </c>
      <c r="AW219" s="526">
        <f t="shared" si="403"/>
        <v>0</v>
      </c>
      <c r="AX219" s="526">
        <f t="shared" si="403"/>
        <v>0</v>
      </c>
      <c r="AY219" s="526">
        <f t="shared" si="403"/>
        <v>0</v>
      </c>
      <c r="AZ219" s="526">
        <f t="shared" si="403"/>
        <v>0</v>
      </c>
      <c r="BA219" s="526">
        <f t="shared" si="403"/>
        <v>0</v>
      </c>
      <c r="BB219" s="526">
        <f t="shared" si="403"/>
        <v>0</v>
      </c>
      <c r="BC219" s="526">
        <f t="shared" si="403"/>
        <v>0</v>
      </c>
      <c r="BD219" s="526">
        <f t="shared" si="403"/>
        <v>0</v>
      </c>
      <c r="BE219" s="526">
        <f t="shared" si="403"/>
        <v>0</v>
      </c>
      <c r="BF219" s="526">
        <f t="shared" si="403"/>
        <v>0</v>
      </c>
      <c r="BG219" s="526">
        <f t="shared" si="403"/>
        <v>0</v>
      </c>
      <c r="BH219" s="526">
        <f t="shared" si="403"/>
        <v>0</v>
      </c>
      <c r="BI219" s="526">
        <f t="shared" si="403"/>
        <v>0</v>
      </c>
      <c r="BJ219" s="526">
        <f t="shared" si="403"/>
        <v>0</v>
      </c>
      <c r="BK219" s="526">
        <f t="shared" si="403"/>
        <v>0</v>
      </c>
      <c r="BL219" s="526">
        <f t="shared" si="403"/>
        <v>0</v>
      </c>
      <c r="BM219" s="526">
        <f t="shared" si="403"/>
        <v>0</v>
      </c>
      <c r="BN219" s="526">
        <f t="shared" si="403"/>
        <v>0</v>
      </c>
      <c r="BO219" s="526">
        <f t="shared" si="403"/>
        <v>0</v>
      </c>
      <c r="BP219" s="526">
        <f t="shared" ref="BP219:CU219" si="404">BP$118*BP104</f>
        <v>0</v>
      </c>
      <c r="BQ219" s="526">
        <f t="shared" si="404"/>
        <v>0</v>
      </c>
      <c r="BR219" s="526">
        <f t="shared" si="404"/>
        <v>0</v>
      </c>
      <c r="BS219" s="526">
        <f t="shared" si="404"/>
        <v>0</v>
      </c>
      <c r="BT219" s="526">
        <f t="shared" si="404"/>
        <v>0</v>
      </c>
      <c r="BU219" s="526">
        <f t="shared" si="404"/>
        <v>0</v>
      </c>
      <c r="BV219" s="526">
        <f t="shared" si="404"/>
        <v>0</v>
      </c>
      <c r="BW219" s="526">
        <f t="shared" si="404"/>
        <v>0</v>
      </c>
      <c r="BX219" s="526">
        <f t="shared" si="404"/>
        <v>0</v>
      </c>
      <c r="BY219" s="526">
        <f t="shared" si="404"/>
        <v>0</v>
      </c>
      <c r="BZ219" s="526">
        <f t="shared" si="404"/>
        <v>0</v>
      </c>
      <c r="CA219" s="526">
        <f t="shared" si="404"/>
        <v>0</v>
      </c>
      <c r="CB219" s="526">
        <f t="shared" si="404"/>
        <v>0</v>
      </c>
      <c r="CC219" s="526">
        <f t="shared" si="404"/>
        <v>0</v>
      </c>
      <c r="CD219" s="526">
        <f t="shared" si="404"/>
        <v>0</v>
      </c>
      <c r="CE219" s="526">
        <f t="shared" si="404"/>
        <v>0</v>
      </c>
      <c r="CF219" s="526">
        <f t="shared" si="404"/>
        <v>0</v>
      </c>
      <c r="CG219" s="526">
        <f t="shared" si="404"/>
        <v>0</v>
      </c>
      <c r="CH219" s="526">
        <f t="shared" si="404"/>
        <v>0</v>
      </c>
      <c r="CI219" s="526">
        <f t="shared" si="404"/>
        <v>0</v>
      </c>
      <c r="CJ219" s="526">
        <f t="shared" si="404"/>
        <v>0</v>
      </c>
      <c r="CK219" s="526">
        <f t="shared" si="404"/>
        <v>0</v>
      </c>
      <c r="CL219" s="526">
        <f t="shared" si="404"/>
        <v>0</v>
      </c>
      <c r="CM219" s="526">
        <f t="shared" si="404"/>
        <v>0</v>
      </c>
      <c r="CN219" s="526">
        <f t="shared" si="404"/>
        <v>0</v>
      </c>
      <c r="CO219" s="526">
        <f t="shared" si="404"/>
        <v>0</v>
      </c>
      <c r="CP219" s="526">
        <f t="shared" si="404"/>
        <v>0</v>
      </c>
      <c r="CQ219" s="526">
        <f t="shared" si="404"/>
        <v>0</v>
      </c>
      <c r="CR219" s="526">
        <f t="shared" si="404"/>
        <v>0</v>
      </c>
      <c r="CS219" s="526">
        <f t="shared" si="404"/>
        <v>0</v>
      </c>
      <c r="CT219" s="526">
        <f t="shared" si="404"/>
        <v>0</v>
      </c>
      <c r="CU219" s="526">
        <f t="shared" si="404"/>
        <v>0</v>
      </c>
      <c r="CV219" s="526">
        <f t="shared" ref="CV219:DG219" si="405">CV$118*CV104</f>
        <v>0</v>
      </c>
      <c r="CW219" s="526">
        <f t="shared" si="405"/>
        <v>0</v>
      </c>
      <c r="CX219" s="526">
        <f t="shared" si="405"/>
        <v>0</v>
      </c>
      <c r="CY219" s="526">
        <f t="shared" si="405"/>
        <v>0</v>
      </c>
      <c r="CZ219" s="526">
        <f t="shared" si="405"/>
        <v>0</v>
      </c>
      <c r="DA219" s="526">
        <f t="shared" si="405"/>
        <v>0</v>
      </c>
      <c r="DB219" s="526">
        <f t="shared" si="405"/>
        <v>0</v>
      </c>
      <c r="DC219" s="526">
        <f t="shared" si="405"/>
        <v>0</v>
      </c>
      <c r="DD219" s="526">
        <f t="shared" si="405"/>
        <v>0</v>
      </c>
      <c r="DE219" s="526">
        <f t="shared" si="405"/>
        <v>0</v>
      </c>
      <c r="DF219" s="526">
        <f t="shared" si="405"/>
        <v>0</v>
      </c>
      <c r="DG219" s="526">
        <f t="shared" si="405"/>
        <v>0</v>
      </c>
      <c r="DH219" s="583">
        <f t="shared" si="261"/>
        <v>0</v>
      </c>
      <c r="DI219" s="240"/>
      <c r="DJ219" s="21"/>
    </row>
    <row r="220" spans="2:114" x14ac:dyDescent="0.15">
      <c r="B220" s="10" t="s">
        <v>243</v>
      </c>
      <c r="C220" s="4" t="s">
        <v>981</v>
      </c>
      <c r="D220" s="526">
        <f t="shared" ref="D220:AI220" si="406">D$118*D105</f>
        <v>0</v>
      </c>
      <c r="E220" s="526">
        <f t="shared" si="406"/>
        <v>0</v>
      </c>
      <c r="F220" s="526">
        <f t="shared" si="406"/>
        <v>0</v>
      </c>
      <c r="G220" s="526">
        <f t="shared" si="406"/>
        <v>0</v>
      </c>
      <c r="H220" s="526">
        <f t="shared" si="406"/>
        <v>0</v>
      </c>
      <c r="I220" s="526">
        <f t="shared" si="406"/>
        <v>0</v>
      </c>
      <c r="J220" s="526">
        <f t="shared" si="406"/>
        <v>0</v>
      </c>
      <c r="K220" s="526">
        <f t="shared" si="406"/>
        <v>0</v>
      </c>
      <c r="L220" s="526">
        <f t="shared" si="406"/>
        <v>0</v>
      </c>
      <c r="M220" s="526">
        <f t="shared" si="406"/>
        <v>0</v>
      </c>
      <c r="N220" s="526">
        <f t="shared" si="406"/>
        <v>0</v>
      </c>
      <c r="O220" s="526">
        <f t="shared" si="406"/>
        <v>0</v>
      </c>
      <c r="P220" s="526">
        <f t="shared" si="406"/>
        <v>0</v>
      </c>
      <c r="Q220" s="526">
        <f t="shared" si="406"/>
        <v>0</v>
      </c>
      <c r="R220" s="526">
        <f t="shared" si="406"/>
        <v>0</v>
      </c>
      <c r="S220" s="526">
        <f t="shared" si="406"/>
        <v>0</v>
      </c>
      <c r="T220" s="526">
        <f t="shared" si="406"/>
        <v>0</v>
      </c>
      <c r="U220" s="526">
        <f t="shared" si="406"/>
        <v>0</v>
      </c>
      <c r="V220" s="526">
        <f t="shared" si="406"/>
        <v>0</v>
      </c>
      <c r="W220" s="526">
        <f t="shared" si="406"/>
        <v>0</v>
      </c>
      <c r="X220" s="526">
        <f t="shared" si="406"/>
        <v>0</v>
      </c>
      <c r="Y220" s="526">
        <f t="shared" si="406"/>
        <v>0</v>
      </c>
      <c r="Z220" s="526">
        <f t="shared" si="406"/>
        <v>0</v>
      </c>
      <c r="AA220" s="526">
        <f t="shared" si="406"/>
        <v>0</v>
      </c>
      <c r="AB220" s="526">
        <f t="shared" si="406"/>
        <v>0</v>
      </c>
      <c r="AC220" s="526">
        <f t="shared" si="406"/>
        <v>0</v>
      </c>
      <c r="AD220" s="526">
        <f t="shared" si="406"/>
        <v>0</v>
      </c>
      <c r="AE220" s="526">
        <f t="shared" si="406"/>
        <v>0</v>
      </c>
      <c r="AF220" s="526">
        <f t="shared" si="406"/>
        <v>0</v>
      </c>
      <c r="AG220" s="526">
        <f t="shared" si="406"/>
        <v>0</v>
      </c>
      <c r="AH220" s="526">
        <f t="shared" si="406"/>
        <v>0</v>
      </c>
      <c r="AI220" s="526">
        <f t="shared" si="406"/>
        <v>0</v>
      </c>
      <c r="AJ220" s="526">
        <f t="shared" ref="AJ220:BO220" si="407">AJ$118*AJ105</f>
        <v>0</v>
      </c>
      <c r="AK220" s="526">
        <f t="shared" si="407"/>
        <v>0</v>
      </c>
      <c r="AL220" s="526">
        <f t="shared" si="407"/>
        <v>0</v>
      </c>
      <c r="AM220" s="526">
        <f t="shared" si="407"/>
        <v>0</v>
      </c>
      <c r="AN220" s="526">
        <f t="shared" si="407"/>
        <v>0</v>
      </c>
      <c r="AO220" s="526">
        <f t="shared" si="407"/>
        <v>0</v>
      </c>
      <c r="AP220" s="526">
        <f t="shared" si="407"/>
        <v>0</v>
      </c>
      <c r="AQ220" s="526">
        <f t="shared" si="407"/>
        <v>0</v>
      </c>
      <c r="AR220" s="526">
        <f t="shared" si="407"/>
        <v>0</v>
      </c>
      <c r="AS220" s="526">
        <f t="shared" si="407"/>
        <v>0</v>
      </c>
      <c r="AT220" s="526">
        <f t="shared" si="407"/>
        <v>0</v>
      </c>
      <c r="AU220" s="526">
        <f t="shared" si="407"/>
        <v>0</v>
      </c>
      <c r="AV220" s="526">
        <f t="shared" si="407"/>
        <v>0</v>
      </c>
      <c r="AW220" s="526">
        <f t="shared" si="407"/>
        <v>0</v>
      </c>
      <c r="AX220" s="526">
        <f t="shared" si="407"/>
        <v>0</v>
      </c>
      <c r="AY220" s="526">
        <f t="shared" si="407"/>
        <v>0</v>
      </c>
      <c r="AZ220" s="526">
        <f t="shared" si="407"/>
        <v>0</v>
      </c>
      <c r="BA220" s="526">
        <f t="shared" si="407"/>
        <v>0</v>
      </c>
      <c r="BB220" s="526">
        <f t="shared" si="407"/>
        <v>0</v>
      </c>
      <c r="BC220" s="526">
        <f t="shared" si="407"/>
        <v>0</v>
      </c>
      <c r="BD220" s="526">
        <f t="shared" si="407"/>
        <v>0</v>
      </c>
      <c r="BE220" s="526">
        <f t="shared" si="407"/>
        <v>0</v>
      </c>
      <c r="BF220" s="526">
        <f t="shared" si="407"/>
        <v>0</v>
      </c>
      <c r="BG220" s="526">
        <f t="shared" si="407"/>
        <v>0</v>
      </c>
      <c r="BH220" s="526">
        <f t="shared" si="407"/>
        <v>0</v>
      </c>
      <c r="BI220" s="526">
        <f t="shared" si="407"/>
        <v>0</v>
      </c>
      <c r="BJ220" s="526">
        <f t="shared" si="407"/>
        <v>0</v>
      </c>
      <c r="BK220" s="526">
        <f t="shared" si="407"/>
        <v>0</v>
      </c>
      <c r="BL220" s="526">
        <f t="shared" si="407"/>
        <v>0</v>
      </c>
      <c r="BM220" s="526">
        <f t="shared" si="407"/>
        <v>0</v>
      </c>
      <c r="BN220" s="526">
        <f t="shared" si="407"/>
        <v>0</v>
      </c>
      <c r="BO220" s="526">
        <f t="shared" si="407"/>
        <v>0</v>
      </c>
      <c r="BP220" s="526">
        <f t="shared" ref="BP220:CU220" si="408">BP$118*BP105</f>
        <v>0</v>
      </c>
      <c r="BQ220" s="526">
        <f t="shared" si="408"/>
        <v>0</v>
      </c>
      <c r="BR220" s="526">
        <f t="shared" si="408"/>
        <v>0</v>
      </c>
      <c r="BS220" s="526">
        <f t="shared" si="408"/>
        <v>0</v>
      </c>
      <c r="BT220" s="526">
        <f t="shared" si="408"/>
        <v>0</v>
      </c>
      <c r="BU220" s="526">
        <f t="shared" si="408"/>
        <v>0</v>
      </c>
      <c r="BV220" s="526">
        <f t="shared" si="408"/>
        <v>0</v>
      </c>
      <c r="BW220" s="526">
        <f t="shared" si="408"/>
        <v>0</v>
      </c>
      <c r="BX220" s="526">
        <f t="shared" si="408"/>
        <v>0</v>
      </c>
      <c r="BY220" s="526">
        <f t="shared" si="408"/>
        <v>0</v>
      </c>
      <c r="BZ220" s="526">
        <f t="shared" si="408"/>
        <v>0</v>
      </c>
      <c r="CA220" s="526">
        <f t="shared" si="408"/>
        <v>0</v>
      </c>
      <c r="CB220" s="526">
        <f t="shared" si="408"/>
        <v>0</v>
      </c>
      <c r="CC220" s="526">
        <f t="shared" si="408"/>
        <v>0</v>
      </c>
      <c r="CD220" s="526">
        <f t="shared" si="408"/>
        <v>0</v>
      </c>
      <c r="CE220" s="526">
        <f t="shared" si="408"/>
        <v>0</v>
      </c>
      <c r="CF220" s="526">
        <f t="shared" si="408"/>
        <v>0</v>
      </c>
      <c r="CG220" s="526">
        <f t="shared" si="408"/>
        <v>0</v>
      </c>
      <c r="CH220" s="526">
        <f t="shared" si="408"/>
        <v>0</v>
      </c>
      <c r="CI220" s="526">
        <f t="shared" si="408"/>
        <v>0</v>
      </c>
      <c r="CJ220" s="526">
        <f t="shared" si="408"/>
        <v>0</v>
      </c>
      <c r="CK220" s="526">
        <f t="shared" si="408"/>
        <v>0</v>
      </c>
      <c r="CL220" s="526">
        <f t="shared" si="408"/>
        <v>0</v>
      </c>
      <c r="CM220" s="526">
        <f t="shared" si="408"/>
        <v>0</v>
      </c>
      <c r="CN220" s="526">
        <f t="shared" si="408"/>
        <v>0</v>
      </c>
      <c r="CO220" s="526">
        <f t="shared" si="408"/>
        <v>0</v>
      </c>
      <c r="CP220" s="526">
        <f t="shared" si="408"/>
        <v>0</v>
      </c>
      <c r="CQ220" s="526">
        <f t="shared" si="408"/>
        <v>0</v>
      </c>
      <c r="CR220" s="526">
        <f t="shared" si="408"/>
        <v>0</v>
      </c>
      <c r="CS220" s="526">
        <f t="shared" si="408"/>
        <v>0</v>
      </c>
      <c r="CT220" s="526">
        <f t="shared" si="408"/>
        <v>0</v>
      </c>
      <c r="CU220" s="526">
        <f t="shared" si="408"/>
        <v>0</v>
      </c>
      <c r="CV220" s="526">
        <f t="shared" ref="CV220:DG220" si="409">CV$118*CV105</f>
        <v>0</v>
      </c>
      <c r="CW220" s="526">
        <f t="shared" si="409"/>
        <v>0</v>
      </c>
      <c r="CX220" s="526">
        <f t="shared" si="409"/>
        <v>0</v>
      </c>
      <c r="CY220" s="526">
        <f t="shared" si="409"/>
        <v>0</v>
      </c>
      <c r="CZ220" s="526">
        <f t="shared" si="409"/>
        <v>0</v>
      </c>
      <c r="DA220" s="526">
        <f t="shared" si="409"/>
        <v>0</v>
      </c>
      <c r="DB220" s="526">
        <f t="shared" si="409"/>
        <v>0</v>
      </c>
      <c r="DC220" s="526">
        <f t="shared" si="409"/>
        <v>0</v>
      </c>
      <c r="DD220" s="526">
        <f t="shared" si="409"/>
        <v>0</v>
      </c>
      <c r="DE220" s="526">
        <f t="shared" si="409"/>
        <v>0</v>
      </c>
      <c r="DF220" s="526">
        <f t="shared" si="409"/>
        <v>0</v>
      </c>
      <c r="DG220" s="526">
        <f t="shared" si="409"/>
        <v>0</v>
      </c>
      <c r="DH220" s="583">
        <f t="shared" si="261"/>
        <v>0</v>
      </c>
      <c r="DI220" s="240"/>
      <c r="DJ220" s="21"/>
    </row>
    <row r="221" spans="2:114" x14ac:dyDescent="0.15">
      <c r="B221" s="10" t="s">
        <v>244</v>
      </c>
      <c r="C221" s="4" t="s">
        <v>982</v>
      </c>
      <c r="D221" s="526">
        <f t="shared" ref="D221:AI221" si="410">D$118*D106</f>
        <v>0</v>
      </c>
      <c r="E221" s="526">
        <f t="shared" si="410"/>
        <v>0</v>
      </c>
      <c r="F221" s="526">
        <f t="shared" si="410"/>
        <v>0</v>
      </c>
      <c r="G221" s="526">
        <f t="shared" si="410"/>
        <v>0</v>
      </c>
      <c r="H221" s="526">
        <f t="shared" si="410"/>
        <v>0</v>
      </c>
      <c r="I221" s="526">
        <f t="shared" si="410"/>
        <v>0</v>
      </c>
      <c r="J221" s="526">
        <f t="shared" si="410"/>
        <v>0</v>
      </c>
      <c r="K221" s="526">
        <f t="shared" si="410"/>
        <v>0</v>
      </c>
      <c r="L221" s="526">
        <f t="shared" si="410"/>
        <v>0</v>
      </c>
      <c r="M221" s="526">
        <f t="shared" si="410"/>
        <v>0</v>
      </c>
      <c r="N221" s="526">
        <f t="shared" si="410"/>
        <v>0</v>
      </c>
      <c r="O221" s="526">
        <f t="shared" si="410"/>
        <v>0</v>
      </c>
      <c r="P221" s="526">
        <f t="shared" si="410"/>
        <v>0</v>
      </c>
      <c r="Q221" s="526">
        <f t="shared" si="410"/>
        <v>0</v>
      </c>
      <c r="R221" s="526">
        <f t="shared" si="410"/>
        <v>0</v>
      </c>
      <c r="S221" s="526">
        <f t="shared" si="410"/>
        <v>0</v>
      </c>
      <c r="T221" s="526">
        <f t="shared" si="410"/>
        <v>0</v>
      </c>
      <c r="U221" s="526">
        <f t="shared" si="410"/>
        <v>0</v>
      </c>
      <c r="V221" s="526">
        <f t="shared" si="410"/>
        <v>0</v>
      </c>
      <c r="W221" s="526">
        <f t="shared" si="410"/>
        <v>0</v>
      </c>
      <c r="X221" s="526">
        <f t="shared" si="410"/>
        <v>0</v>
      </c>
      <c r="Y221" s="526">
        <f t="shared" si="410"/>
        <v>0</v>
      </c>
      <c r="Z221" s="526">
        <f t="shared" si="410"/>
        <v>0</v>
      </c>
      <c r="AA221" s="526">
        <f t="shared" si="410"/>
        <v>0</v>
      </c>
      <c r="AB221" s="526">
        <f t="shared" si="410"/>
        <v>0</v>
      </c>
      <c r="AC221" s="526">
        <f t="shared" si="410"/>
        <v>0</v>
      </c>
      <c r="AD221" s="526">
        <f t="shared" si="410"/>
        <v>0</v>
      </c>
      <c r="AE221" s="526">
        <f t="shared" si="410"/>
        <v>0</v>
      </c>
      <c r="AF221" s="526">
        <f t="shared" si="410"/>
        <v>0</v>
      </c>
      <c r="AG221" s="526">
        <f t="shared" si="410"/>
        <v>0</v>
      </c>
      <c r="AH221" s="526">
        <f t="shared" si="410"/>
        <v>0</v>
      </c>
      <c r="AI221" s="526">
        <f t="shared" si="410"/>
        <v>0</v>
      </c>
      <c r="AJ221" s="526">
        <f t="shared" ref="AJ221:BO221" si="411">AJ$118*AJ106</f>
        <v>0</v>
      </c>
      <c r="AK221" s="526">
        <f t="shared" si="411"/>
        <v>0</v>
      </c>
      <c r="AL221" s="526">
        <f t="shared" si="411"/>
        <v>0</v>
      </c>
      <c r="AM221" s="526">
        <f t="shared" si="411"/>
        <v>0</v>
      </c>
      <c r="AN221" s="526">
        <f t="shared" si="411"/>
        <v>0</v>
      </c>
      <c r="AO221" s="526">
        <f t="shared" si="411"/>
        <v>0</v>
      </c>
      <c r="AP221" s="526">
        <f t="shared" si="411"/>
        <v>0</v>
      </c>
      <c r="AQ221" s="526">
        <f t="shared" si="411"/>
        <v>0</v>
      </c>
      <c r="AR221" s="526">
        <f t="shared" si="411"/>
        <v>0</v>
      </c>
      <c r="AS221" s="526">
        <f t="shared" si="411"/>
        <v>0</v>
      </c>
      <c r="AT221" s="526">
        <f t="shared" si="411"/>
        <v>0</v>
      </c>
      <c r="AU221" s="526">
        <f t="shared" si="411"/>
        <v>0</v>
      </c>
      <c r="AV221" s="526">
        <f t="shared" si="411"/>
        <v>0</v>
      </c>
      <c r="AW221" s="526">
        <f t="shared" si="411"/>
        <v>0</v>
      </c>
      <c r="AX221" s="526">
        <f t="shared" si="411"/>
        <v>0</v>
      </c>
      <c r="AY221" s="526">
        <f t="shared" si="411"/>
        <v>0</v>
      </c>
      <c r="AZ221" s="526">
        <f t="shared" si="411"/>
        <v>0</v>
      </c>
      <c r="BA221" s="526">
        <f t="shared" si="411"/>
        <v>0</v>
      </c>
      <c r="BB221" s="526">
        <f t="shared" si="411"/>
        <v>0</v>
      </c>
      <c r="BC221" s="526">
        <f t="shared" si="411"/>
        <v>0</v>
      </c>
      <c r="BD221" s="526">
        <f t="shared" si="411"/>
        <v>0</v>
      </c>
      <c r="BE221" s="526">
        <f t="shared" si="411"/>
        <v>0</v>
      </c>
      <c r="BF221" s="526">
        <f t="shared" si="411"/>
        <v>0</v>
      </c>
      <c r="BG221" s="526">
        <f t="shared" si="411"/>
        <v>0</v>
      </c>
      <c r="BH221" s="526">
        <f t="shared" si="411"/>
        <v>0</v>
      </c>
      <c r="BI221" s="526">
        <f t="shared" si="411"/>
        <v>0</v>
      </c>
      <c r="BJ221" s="526">
        <f t="shared" si="411"/>
        <v>0</v>
      </c>
      <c r="BK221" s="526">
        <f t="shared" si="411"/>
        <v>0</v>
      </c>
      <c r="BL221" s="526">
        <f t="shared" si="411"/>
        <v>0</v>
      </c>
      <c r="BM221" s="526">
        <f t="shared" si="411"/>
        <v>0</v>
      </c>
      <c r="BN221" s="526">
        <f t="shared" si="411"/>
        <v>0</v>
      </c>
      <c r="BO221" s="526">
        <f t="shared" si="411"/>
        <v>0</v>
      </c>
      <c r="BP221" s="526">
        <f t="shared" ref="BP221:CU221" si="412">BP$118*BP106</f>
        <v>0</v>
      </c>
      <c r="BQ221" s="526">
        <f t="shared" si="412"/>
        <v>0</v>
      </c>
      <c r="BR221" s="526">
        <f t="shared" si="412"/>
        <v>0</v>
      </c>
      <c r="BS221" s="526">
        <f t="shared" si="412"/>
        <v>0</v>
      </c>
      <c r="BT221" s="526">
        <f t="shared" si="412"/>
        <v>0</v>
      </c>
      <c r="BU221" s="526">
        <f t="shared" si="412"/>
        <v>0</v>
      </c>
      <c r="BV221" s="526">
        <f t="shared" si="412"/>
        <v>0</v>
      </c>
      <c r="BW221" s="526">
        <f t="shared" si="412"/>
        <v>0</v>
      </c>
      <c r="BX221" s="526">
        <f t="shared" si="412"/>
        <v>0</v>
      </c>
      <c r="BY221" s="526">
        <f t="shared" si="412"/>
        <v>0</v>
      </c>
      <c r="BZ221" s="526">
        <f t="shared" si="412"/>
        <v>0</v>
      </c>
      <c r="CA221" s="526">
        <f t="shared" si="412"/>
        <v>0</v>
      </c>
      <c r="CB221" s="526">
        <f t="shared" si="412"/>
        <v>0</v>
      </c>
      <c r="CC221" s="526">
        <f t="shared" si="412"/>
        <v>0</v>
      </c>
      <c r="CD221" s="526">
        <f t="shared" si="412"/>
        <v>0</v>
      </c>
      <c r="CE221" s="526">
        <f t="shared" si="412"/>
        <v>0</v>
      </c>
      <c r="CF221" s="526">
        <f t="shared" si="412"/>
        <v>0</v>
      </c>
      <c r="CG221" s="526">
        <f t="shared" si="412"/>
        <v>0</v>
      </c>
      <c r="CH221" s="526">
        <f t="shared" si="412"/>
        <v>0</v>
      </c>
      <c r="CI221" s="526">
        <f t="shared" si="412"/>
        <v>0</v>
      </c>
      <c r="CJ221" s="526">
        <f t="shared" si="412"/>
        <v>0</v>
      </c>
      <c r="CK221" s="526">
        <f t="shared" si="412"/>
        <v>0</v>
      </c>
      <c r="CL221" s="526">
        <f t="shared" si="412"/>
        <v>0</v>
      </c>
      <c r="CM221" s="526">
        <f t="shared" si="412"/>
        <v>0</v>
      </c>
      <c r="CN221" s="526">
        <f t="shared" si="412"/>
        <v>0</v>
      </c>
      <c r="CO221" s="526">
        <f t="shared" si="412"/>
        <v>0</v>
      </c>
      <c r="CP221" s="526">
        <f t="shared" si="412"/>
        <v>0</v>
      </c>
      <c r="CQ221" s="526">
        <f t="shared" si="412"/>
        <v>0</v>
      </c>
      <c r="CR221" s="526">
        <f t="shared" si="412"/>
        <v>0</v>
      </c>
      <c r="CS221" s="526">
        <f t="shared" si="412"/>
        <v>0</v>
      </c>
      <c r="CT221" s="526">
        <f t="shared" si="412"/>
        <v>0</v>
      </c>
      <c r="CU221" s="526">
        <f t="shared" si="412"/>
        <v>0</v>
      </c>
      <c r="CV221" s="526">
        <f t="shared" ref="CV221:DG221" si="413">CV$118*CV106</f>
        <v>0</v>
      </c>
      <c r="CW221" s="526">
        <f t="shared" si="413"/>
        <v>0</v>
      </c>
      <c r="CX221" s="526">
        <f t="shared" si="413"/>
        <v>0</v>
      </c>
      <c r="CY221" s="526">
        <f t="shared" si="413"/>
        <v>0</v>
      </c>
      <c r="CZ221" s="526">
        <f t="shared" si="413"/>
        <v>0</v>
      </c>
      <c r="DA221" s="526">
        <f t="shared" si="413"/>
        <v>0</v>
      </c>
      <c r="DB221" s="526">
        <f t="shared" si="413"/>
        <v>0</v>
      </c>
      <c r="DC221" s="526">
        <f t="shared" si="413"/>
        <v>0</v>
      </c>
      <c r="DD221" s="526">
        <f t="shared" si="413"/>
        <v>0</v>
      </c>
      <c r="DE221" s="526">
        <f t="shared" si="413"/>
        <v>0</v>
      </c>
      <c r="DF221" s="526">
        <f t="shared" si="413"/>
        <v>0</v>
      </c>
      <c r="DG221" s="526">
        <f t="shared" si="413"/>
        <v>0</v>
      </c>
      <c r="DH221" s="583">
        <f t="shared" si="261"/>
        <v>0</v>
      </c>
      <c r="DI221" s="240"/>
      <c r="DJ221" s="21"/>
    </row>
    <row r="222" spans="2:114" x14ac:dyDescent="0.15">
      <c r="B222" s="10" t="s">
        <v>245</v>
      </c>
      <c r="C222" s="4" t="s">
        <v>983</v>
      </c>
      <c r="D222" s="526">
        <f t="shared" ref="D222:AI222" si="414">D$118*D107</f>
        <v>0</v>
      </c>
      <c r="E222" s="526">
        <f t="shared" si="414"/>
        <v>0</v>
      </c>
      <c r="F222" s="526">
        <f t="shared" si="414"/>
        <v>0</v>
      </c>
      <c r="G222" s="526">
        <f t="shared" si="414"/>
        <v>0</v>
      </c>
      <c r="H222" s="526">
        <f t="shared" si="414"/>
        <v>0</v>
      </c>
      <c r="I222" s="526">
        <f t="shared" si="414"/>
        <v>0</v>
      </c>
      <c r="J222" s="526">
        <f t="shared" si="414"/>
        <v>0</v>
      </c>
      <c r="K222" s="526">
        <f t="shared" si="414"/>
        <v>0</v>
      </c>
      <c r="L222" s="526">
        <f t="shared" si="414"/>
        <v>0</v>
      </c>
      <c r="M222" s="526">
        <f t="shared" si="414"/>
        <v>0</v>
      </c>
      <c r="N222" s="526">
        <f t="shared" si="414"/>
        <v>0</v>
      </c>
      <c r="O222" s="526">
        <f t="shared" si="414"/>
        <v>0</v>
      </c>
      <c r="P222" s="526">
        <f t="shared" si="414"/>
        <v>0</v>
      </c>
      <c r="Q222" s="526">
        <f t="shared" si="414"/>
        <v>0</v>
      </c>
      <c r="R222" s="526">
        <f t="shared" si="414"/>
        <v>0</v>
      </c>
      <c r="S222" s="526">
        <f t="shared" si="414"/>
        <v>0</v>
      </c>
      <c r="T222" s="526">
        <f t="shared" si="414"/>
        <v>0</v>
      </c>
      <c r="U222" s="526">
        <f t="shared" si="414"/>
        <v>0</v>
      </c>
      <c r="V222" s="526">
        <f t="shared" si="414"/>
        <v>0</v>
      </c>
      <c r="W222" s="526">
        <f t="shared" si="414"/>
        <v>0</v>
      </c>
      <c r="X222" s="526">
        <f t="shared" si="414"/>
        <v>0</v>
      </c>
      <c r="Y222" s="526">
        <f t="shared" si="414"/>
        <v>0</v>
      </c>
      <c r="Z222" s="526">
        <f t="shared" si="414"/>
        <v>0</v>
      </c>
      <c r="AA222" s="526">
        <f t="shared" si="414"/>
        <v>0</v>
      </c>
      <c r="AB222" s="526">
        <f t="shared" si="414"/>
        <v>0</v>
      </c>
      <c r="AC222" s="526">
        <f t="shared" si="414"/>
        <v>0</v>
      </c>
      <c r="AD222" s="526">
        <f t="shared" si="414"/>
        <v>0</v>
      </c>
      <c r="AE222" s="526">
        <f t="shared" si="414"/>
        <v>0</v>
      </c>
      <c r="AF222" s="526">
        <f t="shared" si="414"/>
        <v>0</v>
      </c>
      <c r="AG222" s="526">
        <f t="shared" si="414"/>
        <v>0</v>
      </c>
      <c r="AH222" s="526">
        <f t="shared" si="414"/>
        <v>0</v>
      </c>
      <c r="AI222" s="526">
        <f t="shared" si="414"/>
        <v>0</v>
      </c>
      <c r="AJ222" s="526">
        <f t="shared" ref="AJ222:BO222" si="415">AJ$118*AJ107</f>
        <v>0</v>
      </c>
      <c r="AK222" s="526">
        <f t="shared" si="415"/>
        <v>0</v>
      </c>
      <c r="AL222" s="526">
        <f t="shared" si="415"/>
        <v>0</v>
      </c>
      <c r="AM222" s="526">
        <f t="shared" si="415"/>
        <v>0</v>
      </c>
      <c r="AN222" s="526">
        <f t="shared" si="415"/>
        <v>0</v>
      </c>
      <c r="AO222" s="526">
        <f t="shared" si="415"/>
        <v>0</v>
      </c>
      <c r="AP222" s="526">
        <f t="shared" si="415"/>
        <v>0</v>
      </c>
      <c r="AQ222" s="526">
        <f t="shared" si="415"/>
        <v>0</v>
      </c>
      <c r="AR222" s="526">
        <f t="shared" si="415"/>
        <v>0</v>
      </c>
      <c r="AS222" s="526">
        <f t="shared" si="415"/>
        <v>0</v>
      </c>
      <c r="AT222" s="526">
        <f t="shared" si="415"/>
        <v>0</v>
      </c>
      <c r="AU222" s="526">
        <f t="shared" si="415"/>
        <v>0</v>
      </c>
      <c r="AV222" s="526">
        <f t="shared" si="415"/>
        <v>0</v>
      </c>
      <c r="AW222" s="526">
        <f t="shared" si="415"/>
        <v>0</v>
      </c>
      <c r="AX222" s="526">
        <f t="shared" si="415"/>
        <v>0</v>
      </c>
      <c r="AY222" s="526">
        <f t="shared" si="415"/>
        <v>0</v>
      </c>
      <c r="AZ222" s="526">
        <f t="shared" si="415"/>
        <v>0</v>
      </c>
      <c r="BA222" s="526">
        <f t="shared" si="415"/>
        <v>0</v>
      </c>
      <c r="BB222" s="526">
        <f t="shared" si="415"/>
        <v>0</v>
      </c>
      <c r="BC222" s="526">
        <f t="shared" si="415"/>
        <v>0</v>
      </c>
      <c r="BD222" s="526">
        <f t="shared" si="415"/>
        <v>0</v>
      </c>
      <c r="BE222" s="526">
        <f t="shared" si="415"/>
        <v>0</v>
      </c>
      <c r="BF222" s="526">
        <f t="shared" si="415"/>
        <v>0</v>
      </c>
      <c r="BG222" s="526">
        <f t="shared" si="415"/>
        <v>0</v>
      </c>
      <c r="BH222" s="526">
        <f t="shared" si="415"/>
        <v>0</v>
      </c>
      <c r="BI222" s="526">
        <f t="shared" si="415"/>
        <v>0</v>
      </c>
      <c r="BJ222" s="526">
        <f t="shared" si="415"/>
        <v>0</v>
      </c>
      <c r="BK222" s="526">
        <f t="shared" si="415"/>
        <v>0</v>
      </c>
      <c r="BL222" s="526">
        <f t="shared" si="415"/>
        <v>0</v>
      </c>
      <c r="BM222" s="526">
        <f t="shared" si="415"/>
        <v>0</v>
      </c>
      <c r="BN222" s="526">
        <f t="shared" si="415"/>
        <v>0</v>
      </c>
      <c r="BO222" s="526">
        <f t="shared" si="415"/>
        <v>0</v>
      </c>
      <c r="BP222" s="526">
        <f t="shared" ref="BP222:CU222" si="416">BP$118*BP107</f>
        <v>0</v>
      </c>
      <c r="BQ222" s="526">
        <f t="shared" si="416"/>
        <v>0</v>
      </c>
      <c r="BR222" s="526">
        <f t="shared" si="416"/>
        <v>0</v>
      </c>
      <c r="BS222" s="526">
        <f t="shared" si="416"/>
        <v>0</v>
      </c>
      <c r="BT222" s="526">
        <f t="shared" si="416"/>
        <v>0</v>
      </c>
      <c r="BU222" s="526">
        <f t="shared" si="416"/>
        <v>0</v>
      </c>
      <c r="BV222" s="526">
        <f t="shared" si="416"/>
        <v>0</v>
      </c>
      <c r="BW222" s="526">
        <f t="shared" si="416"/>
        <v>0</v>
      </c>
      <c r="BX222" s="526">
        <f t="shared" si="416"/>
        <v>0</v>
      </c>
      <c r="BY222" s="526">
        <f t="shared" si="416"/>
        <v>0</v>
      </c>
      <c r="BZ222" s="526">
        <f t="shared" si="416"/>
        <v>0</v>
      </c>
      <c r="CA222" s="526">
        <f t="shared" si="416"/>
        <v>0</v>
      </c>
      <c r="CB222" s="526">
        <f t="shared" si="416"/>
        <v>0</v>
      </c>
      <c r="CC222" s="526">
        <f t="shared" si="416"/>
        <v>0</v>
      </c>
      <c r="CD222" s="526">
        <f t="shared" si="416"/>
        <v>0</v>
      </c>
      <c r="CE222" s="526">
        <f t="shared" si="416"/>
        <v>0</v>
      </c>
      <c r="CF222" s="526">
        <f t="shared" si="416"/>
        <v>0</v>
      </c>
      <c r="CG222" s="526">
        <f t="shared" si="416"/>
        <v>0</v>
      </c>
      <c r="CH222" s="526">
        <f t="shared" si="416"/>
        <v>0</v>
      </c>
      <c r="CI222" s="526">
        <f t="shared" si="416"/>
        <v>0</v>
      </c>
      <c r="CJ222" s="526">
        <f t="shared" si="416"/>
        <v>0</v>
      </c>
      <c r="CK222" s="526">
        <f t="shared" si="416"/>
        <v>0</v>
      </c>
      <c r="CL222" s="526">
        <f t="shared" si="416"/>
        <v>0</v>
      </c>
      <c r="CM222" s="526">
        <f t="shared" si="416"/>
        <v>0</v>
      </c>
      <c r="CN222" s="526">
        <f t="shared" si="416"/>
        <v>0</v>
      </c>
      <c r="CO222" s="526">
        <f t="shared" si="416"/>
        <v>0</v>
      </c>
      <c r="CP222" s="526">
        <f t="shared" si="416"/>
        <v>0</v>
      </c>
      <c r="CQ222" s="526">
        <f t="shared" si="416"/>
        <v>0</v>
      </c>
      <c r="CR222" s="526">
        <f t="shared" si="416"/>
        <v>0</v>
      </c>
      <c r="CS222" s="526">
        <f t="shared" si="416"/>
        <v>0</v>
      </c>
      <c r="CT222" s="526">
        <f t="shared" si="416"/>
        <v>0</v>
      </c>
      <c r="CU222" s="526">
        <f t="shared" si="416"/>
        <v>0</v>
      </c>
      <c r="CV222" s="526">
        <f t="shared" ref="CV222:DG222" si="417">CV$118*CV107</f>
        <v>0</v>
      </c>
      <c r="CW222" s="526">
        <f t="shared" si="417"/>
        <v>0</v>
      </c>
      <c r="CX222" s="526">
        <f t="shared" si="417"/>
        <v>0</v>
      </c>
      <c r="CY222" s="526">
        <f t="shared" si="417"/>
        <v>0</v>
      </c>
      <c r="CZ222" s="526">
        <f t="shared" si="417"/>
        <v>0</v>
      </c>
      <c r="DA222" s="526">
        <f t="shared" si="417"/>
        <v>0</v>
      </c>
      <c r="DB222" s="526">
        <f t="shared" si="417"/>
        <v>0</v>
      </c>
      <c r="DC222" s="526">
        <f t="shared" si="417"/>
        <v>0</v>
      </c>
      <c r="DD222" s="526">
        <f t="shared" si="417"/>
        <v>0</v>
      </c>
      <c r="DE222" s="526">
        <f t="shared" si="417"/>
        <v>0</v>
      </c>
      <c r="DF222" s="526">
        <f t="shared" si="417"/>
        <v>0</v>
      </c>
      <c r="DG222" s="526">
        <f t="shared" si="417"/>
        <v>0</v>
      </c>
      <c r="DH222" s="583">
        <f t="shared" si="261"/>
        <v>0</v>
      </c>
      <c r="DI222" s="240"/>
      <c r="DJ222" s="21"/>
    </row>
    <row r="223" spans="2:114" x14ac:dyDescent="0.15">
      <c r="B223" s="10" t="s">
        <v>246</v>
      </c>
      <c r="C223" s="4" t="s">
        <v>826</v>
      </c>
      <c r="D223" s="526">
        <f t="shared" ref="D223:AI223" si="418">D$118*D108</f>
        <v>0</v>
      </c>
      <c r="E223" s="526">
        <f t="shared" si="418"/>
        <v>0</v>
      </c>
      <c r="F223" s="526">
        <f t="shared" si="418"/>
        <v>0</v>
      </c>
      <c r="G223" s="526">
        <f t="shared" si="418"/>
        <v>0</v>
      </c>
      <c r="H223" s="526">
        <f t="shared" si="418"/>
        <v>0</v>
      </c>
      <c r="I223" s="526">
        <f t="shared" si="418"/>
        <v>0</v>
      </c>
      <c r="J223" s="526">
        <f t="shared" si="418"/>
        <v>0</v>
      </c>
      <c r="K223" s="526">
        <f t="shared" si="418"/>
        <v>0</v>
      </c>
      <c r="L223" s="526">
        <f t="shared" si="418"/>
        <v>0</v>
      </c>
      <c r="M223" s="526">
        <f t="shared" si="418"/>
        <v>0</v>
      </c>
      <c r="N223" s="526">
        <f t="shared" si="418"/>
        <v>0</v>
      </c>
      <c r="O223" s="526">
        <f t="shared" si="418"/>
        <v>0</v>
      </c>
      <c r="P223" s="526">
        <f t="shared" si="418"/>
        <v>0</v>
      </c>
      <c r="Q223" s="526">
        <f t="shared" si="418"/>
        <v>0</v>
      </c>
      <c r="R223" s="526">
        <f t="shared" si="418"/>
        <v>0</v>
      </c>
      <c r="S223" s="526">
        <f t="shared" si="418"/>
        <v>0</v>
      </c>
      <c r="T223" s="526">
        <f t="shared" si="418"/>
        <v>0</v>
      </c>
      <c r="U223" s="526">
        <f t="shared" si="418"/>
        <v>0</v>
      </c>
      <c r="V223" s="526">
        <f t="shared" si="418"/>
        <v>0</v>
      </c>
      <c r="W223" s="526">
        <f t="shared" si="418"/>
        <v>0</v>
      </c>
      <c r="X223" s="526">
        <f t="shared" si="418"/>
        <v>0</v>
      </c>
      <c r="Y223" s="526">
        <f t="shared" si="418"/>
        <v>0</v>
      </c>
      <c r="Z223" s="526">
        <f t="shared" si="418"/>
        <v>0</v>
      </c>
      <c r="AA223" s="526">
        <f t="shared" si="418"/>
        <v>0</v>
      </c>
      <c r="AB223" s="526">
        <f t="shared" si="418"/>
        <v>0</v>
      </c>
      <c r="AC223" s="526">
        <f t="shared" si="418"/>
        <v>0</v>
      </c>
      <c r="AD223" s="526">
        <f t="shared" si="418"/>
        <v>0</v>
      </c>
      <c r="AE223" s="526">
        <f t="shared" si="418"/>
        <v>0</v>
      </c>
      <c r="AF223" s="526">
        <f t="shared" si="418"/>
        <v>0</v>
      </c>
      <c r="AG223" s="526">
        <f t="shared" si="418"/>
        <v>0</v>
      </c>
      <c r="AH223" s="526">
        <f t="shared" si="418"/>
        <v>0</v>
      </c>
      <c r="AI223" s="526">
        <f t="shared" si="418"/>
        <v>0</v>
      </c>
      <c r="AJ223" s="526">
        <f t="shared" ref="AJ223:BO223" si="419">AJ$118*AJ108</f>
        <v>0</v>
      </c>
      <c r="AK223" s="526">
        <f t="shared" si="419"/>
        <v>0</v>
      </c>
      <c r="AL223" s="526">
        <f t="shared" si="419"/>
        <v>0</v>
      </c>
      <c r="AM223" s="526">
        <f t="shared" si="419"/>
        <v>0</v>
      </c>
      <c r="AN223" s="526">
        <f t="shared" si="419"/>
        <v>0</v>
      </c>
      <c r="AO223" s="526">
        <f t="shared" si="419"/>
        <v>0</v>
      </c>
      <c r="AP223" s="526">
        <f t="shared" si="419"/>
        <v>0</v>
      </c>
      <c r="AQ223" s="526">
        <f t="shared" si="419"/>
        <v>0</v>
      </c>
      <c r="AR223" s="526">
        <f t="shared" si="419"/>
        <v>0</v>
      </c>
      <c r="AS223" s="526">
        <f t="shared" si="419"/>
        <v>0</v>
      </c>
      <c r="AT223" s="526">
        <f t="shared" si="419"/>
        <v>0</v>
      </c>
      <c r="AU223" s="526">
        <f t="shared" si="419"/>
        <v>0</v>
      </c>
      <c r="AV223" s="526">
        <f t="shared" si="419"/>
        <v>0</v>
      </c>
      <c r="AW223" s="526">
        <f t="shared" si="419"/>
        <v>0</v>
      </c>
      <c r="AX223" s="526">
        <f t="shared" si="419"/>
        <v>0</v>
      </c>
      <c r="AY223" s="526">
        <f t="shared" si="419"/>
        <v>0</v>
      </c>
      <c r="AZ223" s="526">
        <f t="shared" si="419"/>
        <v>0</v>
      </c>
      <c r="BA223" s="526">
        <f t="shared" si="419"/>
        <v>0</v>
      </c>
      <c r="BB223" s="526">
        <f t="shared" si="419"/>
        <v>0</v>
      </c>
      <c r="BC223" s="526">
        <f t="shared" si="419"/>
        <v>0</v>
      </c>
      <c r="BD223" s="526">
        <f t="shared" si="419"/>
        <v>0</v>
      </c>
      <c r="BE223" s="526">
        <f t="shared" si="419"/>
        <v>0</v>
      </c>
      <c r="BF223" s="526">
        <f t="shared" si="419"/>
        <v>0</v>
      </c>
      <c r="BG223" s="526">
        <f t="shared" si="419"/>
        <v>0</v>
      </c>
      <c r="BH223" s="526">
        <f t="shared" si="419"/>
        <v>0</v>
      </c>
      <c r="BI223" s="526">
        <f t="shared" si="419"/>
        <v>0</v>
      </c>
      <c r="BJ223" s="526">
        <f t="shared" si="419"/>
        <v>0</v>
      </c>
      <c r="BK223" s="526">
        <f t="shared" si="419"/>
        <v>0</v>
      </c>
      <c r="BL223" s="526">
        <f t="shared" si="419"/>
        <v>0</v>
      </c>
      <c r="BM223" s="526">
        <f t="shared" si="419"/>
        <v>0</v>
      </c>
      <c r="BN223" s="526">
        <f t="shared" si="419"/>
        <v>0</v>
      </c>
      <c r="BO223" s="526">
        <f t="shared" si="419"/>
        <v>0</v>
      </c>
      <c r="BP223" s="526">
        <f t="shared" ref="BP223:CU223" si="420">BP$118*BP108</f>
        <v>0</v>
      </c>
      <c r="BQ223" s="526">
        <f t="shared" si="420"/>
        <v>0</v>
      </c>
      <c r="BR223" s="526">
        <f t="shared" si="420"/>
        <v>0</v>
      </c>
      <c r="BS223" s="526">
        <f t="shared" si="420"/>
        <v>0</v>
      </c>
      <c r="BT223" s="526">
        <f t="shared" si="420"/>
        <v>0</v>
      </c>
      <c r="BU223" s="526">
        <f t="shared" si="420"/>
        <v>0</v>
      </c>
      <c r="BV223" s="526">
        <f t="shared" si="420"/>
        <v>0</v>
      </c>
      <c r="BW223" s="526">
        <f t="shared" si="420"/>
        <v>0</v>
      </c>
      <c r="BX223" s="526">
        <f t="shared" si="420"/>
        <v>0</v>
      </c>
      <c r="BY223" s="526">
        <f t="shared" si="420"/>
        <v>0</v>
      </c>
      <c r="BZ223" s="526">
        <f t="shared" si="420"/>
        <v>0</v>
      </c>
      <c r="CA223" s="526">
        <f t="shared" si="420"/>
        <v>0</v>
      </c>
      <c r="CB223" s="526">
        <f t="shared" si="420"/>
        <v>0</v>
      </c>
      <c r="CC223" s="526">
        <f t="shared" si="420"/>
        <v>0</v>
      </c>
      <c r="CD223" s="526">
        <f t="shared" si="420"/>
        <v>0</v>
      </c>
      <c r="CE223" s="526">
        <f t="shared" si="420"/>
        <v>0</v>
      </c>
      <c r="CF223" s="526">
        <f t="shared" si="420"/>
        <v>0</v>
      </c>
      <c r="CG223" s="526">
        <f t="shared" si="420"/>
        <v>0</v>
      </c>
      <c r="CH223" s="526">
        <f t="shared" si="420"/>
        <v>0</v>
      </c>
      <c r="CI223" s="526">
        <f t="shared" si="420"/>
        <v>0</v>
      </c>
      <c r="CJ223" s="526">
        <f t="shared" si="420"/>
        <v>0</v>
      </c>
      <c r="CK223" s="526">
        <f t="shared" si="420"/>
        <v>0</v>
      </c>
      <c r="CL223" s="526">
        <f t="shared" si="420"/>
        <v>0</v>
      </c>
      <c r="CM223" s="526">
        <f t="shared" si="420"/>
        <v>0</v>
      </c>
      <c r="CN223" s="526">
        <f t="shared" si="420"/>
        <v>0</v>
      </c>
      <c r="CO223" s="526">
        <f t="shared" si="420"/>
        <v>0</v>
      </c>
      <c r="CP223" s="526">
        <f t="shared" si="420"/>
        <v>0</v>
      </c>
      <c r="CQ223" s="526">
        <f t="shared" si="420"/>
        <v>0</v>
      </c>
      <c r="CR223" s="526">
        <f t="shared" si="420"/>
        <v>0</v>
      </c>
      <c r="CS223" s="526">
        <f t="shared" si="420"/>
        <v>0</v>
      </c>
      <c r="CT223" s="526">
        <f t="shared" si="420"/>
        <v>0</v>
      </c>
      <c r="CU223" s="526">
        <f t="shared" si="420"/>
        <v>0</v>
      </c>
      <c r="CV223" s="526">
        <f t="shared" ref="CV223:DG223" si="421">CV$118*CV108</f>
        <v>0</v>
      </c>
      <c r="CW223" s="526">
        <f t="shared" si="421"/>
        <v>0</v>
      </c>
      <c r="CX223" s="526">
        <f t="shared" si="421"/>
        <v>0</v>
      </c>
      <c r="CY223" s="526">
        <f t="shared" si="421"/>
        <v>0</v>
      </c>
      <c r="CZ223" s="526">
        <f t="shared" si="421"/>
        <v>0</v>
      </c>
      <c r="DA223" s="526">
        <f t="shared" si="421"/>
        <v>0</v>
      </c>
      <c r="DB223" s="526">
        <f t="shared" si="421"/>
        <v>0</v>
      </c>
      <c r="DC223" s="526">
        <f t="shared" si="421"/>
        <v>0</v>
      </c>
      <c r="DD223" s="526">
        <f t="shared" si="421"/>
        <v>0</v>
      </c>
      <c r="DE223" s="526">
        <f t="shared" si="421"/>
        <v>0</v>
      </c>
      <c r="DF223" s="526">
        <f t="shared" si="421"/>
        <v>0</v>
      </c>
      <c r="DG223" s="526">
        <f t="shared" si="421"/>
        <v>0</v>
      </c>
      <c r="DH223" s="583">
        <f t="shared" si="261"/>
        <v>0</v>
      </c>
      <c r="DI223" s="240"/>
      <c r="DJ223" s="21"/>
    </row>
    <row r="224" spans="2:114" x14ac:dyDescent="0.15">
      <c r="B224" s="10" t="s">
        <v>247</v>
      </c>
      <c r="C224" s="4" t="s">
        <v>984</v>
      </c>
      <c r="D224" s="526">
        <f t="shared" ref="D224:AI224" si="422">D$118*D109</f>
        <v>0</v>
      </c>
      <c r="E224" s="526">
        <f t="shared" si="422"/>
        <v>0</v>
      </c>
      <c r="F224" s="526">
        <f t="shared" si="422"/>
        <v>0</v>
      </c>
      <c r="G224" s="526">
        <f t="shared" si="422"/>
        <v>0</v>
      </c>
      <c r="H224" s="526">
        <f t="shared" si="422"/>
        <v>0</v>
      </c>
      <c r="I224" s="526">
        <f t="shared" si="422"/>
        <v>0</v>
      </c>
      <c r="J224" s="526">
        <f t="shared" si="422"/>
        <v>0</v>
      </c>
      <c r="K224" s="526">
        <f t="shared" si="422"/>
        <v>0</v>
      </c>
      <c r="L224" s="526">
        <f t="shared" si="422"/>
        <v>0</v>
      </c>
      <c r="M224" s="526">
        <f t="shared" si="422"/>
        <v>0</v>
      </c>
      <c r="N224" s="526">
        <f t="shared" si="422"/>
        <v>0</v>
      </c>
      <c r="O224" s="526">
        <f t="shared" si="422"/>
        <v>0</v>
      </c>
      <c r="P224" s="526">
        <f t="shared" si="422"/>
        <v>0</v>
      </c>
      <c r="Q224" s="526">
        <f t="shared" si="422"/>
        <v>0</v>
      </c>
      <c r="R224" s="526">
        <f t="shared" si="422"/>
        <v>0</v>
      </c>
      <c r="S224" s="526">
        <f t="shared" si="422"/>
        <v>0</v>
      </c>
      <c r="T224" s="526">
        <f t="shared" si="422"/>
        <v>0</v>
      </c>
      <c r="U224" s="526">
        <f t="shared" si="422"/>
        <v>0</v>
      </c>
      <c r="V224" s="526">
        <f t="shared" si="422"/>
        <v>0</v>
      </c>
      <c r="W224" s="526">
        <f t="shared" si="422"/>
        <v>0</v>
      </c>
      <c r="X224" s="526">
        <f t="shared" si="422"/>
        <v>0</v>
      </c>
      <c r="Y224" s="526">
        <f t="shared" si="422"/>
        <v>0</v>
      </c>
      <c r="Z224" s="526">
        <f t="shared" si="422"/>
        <v>0</v>
      </c>
      <c r="AA224" s="526">
        <f t="shared" si="422"/>
        <v>0</v>
      </c>
      <c r="AB224" s="526">
        <f t="shared" si="422"/>
        <v>0</v>
      </c>
      <c r="AC224" s="526">
        <f t="shared" si="422"/>
        <v>0</v>
      </c>
      <c r="AD224" s="526">
        <f t="shared" si="422"/>
        <v>0</v>
      </c>
      <c r="AE224" s="526">
        <f t="shared" si="422"/>
        <v>0</v>
      </c>
      <c r="AF224" s="526">
        <f t="shared" si="422"/>
        <v>0</v>
      </c>
      <c r="AG224" s="526">
        <f t="shared" si="422"/>
        <v>0</v>
      </c>
      <c r="AH224" s="526">
        <f t="shared" si="422"/>
        <v>0</v>
      </c>
      <c r="AI224" s="526">
        <f t="shared" si="422"/>
        <v>0</v>
      </c>
      <c r="AJ224" s="526">
        <f t="shared" ref="AJ224:BO224" si="423">AJ$118*AJ109</f>
        <v>0</v>
      </c>
      <c r="AK224" s="526">
        <f t="shared" si="423"/>
        <v>0</v>
      </c>
      <c r="AL224" s="526">
        <f t="shared" si="423"/>
        <v>0</v>
      </c>
      <c r="AM224" s="526">
        <f t="shared" si="423"/>
        <v>0</v>
      </c>
      <c r="AN224" s="526">
        <f t="shared" si="423"/>
        <v>0</v>
      </c>
      <c r="AO224" s="526">
        <f t="shared" si="423"/>
        <v>0</v>
      </c>
      <c r="AP224" s="526">
        <f t="shared" si="423"/>
        <v>0</v>
      </c>
      <c r="AQ224" s="526">
        <f t="shared" si="423"/>
        <v>0</v>
      </c>
      <c r="AR224" s="526">
        <f t="shared" si="423"/>
        <v>0</v>
      </c>
      <c r="AS224" s="526">
        <f t="shared" si="423"/>
        <v>0</v>
      </c>
      <c r="AT224" s="526">
        <f t="shared" si="423"/>
        <v>0</v>
      </c>
      <c r="AU224" s="526">
        <f t="shared" si="423"/>
        <v>0</v>
      </c>
      <c r="AV224" s="526">
        <f t="shared" si="423"/>
        <v>0</v>
      </c>
      <c r="AW224" s="526">
        <f t="shared" si="423"/>
        <v>0</v>
      </c>
      <c r="AX224" s="526">
        <f t="shared" si="423"/>
        <v>0</v>
      </c>
      <c r="AY224" s="526">
        <f t="shared" si="423"/>
        <v>0</v>
      </c>
      <c r="AZ224" s="526">
        <f t="shared" si="423"/>
        <v>0</v>
      </c>
      <c r="BA224" s="526">
        <f t="shared" si="423"/>
        <v>0</v>
      </c>
      <c r="BB224" s="526">
        <f t="shared" si="423"/>
        <v>0</v>
      </c>
      <c r="BC224" s="526">
        <f t="shared" si="423"/>
        <v>0</v>
      </c>
      <c r="BD224" s="526">
        <f t="shared" si="423"/>
        <v>0</v>
      </c>
      <c r="BE224" s="526">
        <f t="shared" si="423"/>
        <v>0</v>
      </c>
      <c r="BF224" s="526">
        <f t="shared" si="423"/>
        <v>0</v>
      </c>
      <c r="BG224" s="526">
        <f t="shared" si="423"/>
        <v>0</v>
      </c>
      <c r="BH224" s="526">
        <f t="shared" si="423"/>
        <v>0</v>
      </c>
      <c r="BI224" s="526">
        <f t="shared" si="423"/>
        <v>0</v>
      </c>
      <c r="BJ224" s="526">
        <f t="shared" si="423"/>
        <v>0</v>
      </c>
      <c r="BK224" s="526">
        <f t="shared" si="423"/>
        <v>0</v>
      </c>
      <c r="BL224" s="526">
        <f t="shared" si="423"/>
        <v>0</v>
      </c>
      <c r="BM224" s="526">
        <f t="shared" si="423"/>
        <v>0</v>
      </c>
      <c r="BN224" s="526">
        <f t="shared" si="423"/>
        <v>0</v>
      </c>
      <c r="BO224" s="526">
        <f t="shared" si="423"/>
        <v>0</v>
      </c>
      <c r="BP224" s="526">
        <f t="shared" ref="BP224:CU224" si="424">BP$118*BP109</f>
        <v>0</v>
      </c>
      <c r="BQ224" s="526">
        <f t="shared" si="424"/>
        <v>0</v>
      </c>
      <c r="BR224" s="526">
        <f t="shared" si="424"/>
        <v>0</v>
      </c>
      <c r="BS224" s="526">
        <f t="shared" si="424"/>
        <v>0</v>
      </c>
      <c r="BT224" s="526">
        <f t="shared" si="424"/>
        <v>0</v>
      </c>
      <c r="BU224" s="526">
        <f t="shared" si="424"/>
        <v>0</v>
      </c>
      <c r="BV224" s="526">
        <f t="shared" si="424"/>
        <v>0</v>
      </c>
      <c r="BW224" s="526">
        <f t="shared" si="424"/>
        <v>0</v>
      </c>
      <c r="BX224" s="526">
        <f t="shared" si="424"/>
        <v>0</v>
      </c>
      <c r="BY224" s="526">
        <f t="shared" si="424"/>
        <v>0</v>
      </c>
      <c r="BZ224" s="526">
        <f t="shared" si="424"/>
        <v>0</v>
      </c>
      <c r="CA224" s="526">
        <f t="shared" si="424"/>
        <v>0</v>
      </c>
      <c r="CB224" s="526">
        <f t="shared" si="424"/>
        <v>0</v>
      </c>
      <c r="CC224" s="526">
        <f t="shared" si="424"/>
        <v>0</v>
      </c>
      <c r="CD224" s="526">
        <f t="shared" si="424"/>
        <v>0</v>
      </c>
      <c r="CE224" s="526">
        <f t="shared" si="424"/>
        <v>0</v>
      </c>
      <c r="CF224" s="526">
        <f t="shared" si="424"/>
        <v>0</v>
      </c>
      <c r="CG224" s="526">
        <f t="shared" si="424"/>
        <v>0</v>
      </c>
      <c r="CH224" s="526">
        <f t="shared" si="424"/>
        <v>0</v>
      </c>
      <c r="CI224" s="526">
        <f t="shared" si="424"/>
        <v>0</v>
      </c>
      <c r="CJ224" s="526">
        <f t="shared" si="424"/>
        <v>0</v>
      </c>
      <c r="CK224" s="526">
        <f t="shared" si="424"/>
        <v>0</v>
      </c>
      <c r="CL224" s="526">
        <f t="shared" si="424"/>
        <v>0</v>
      </c>
      <c r="CM224" s="526">
        <f t="shared" si="424"/>
        <v>0</v>
      </c>
      <c r="CN224" s="526">
        <f t="shared" si="424"/>
        <v>0</v>
      </c>
      <c r="CO224" s="526">
        <f t="shared" si="424"/>
        <v>0</v>
      </c>
      <c r="CP224" s="526">
        <f t="shared" si="424"/>
        <v>0</v>
      </c>
      <c r="CQ224" s="526">
        <f t="shared" si="424"/>
        <v>0</v>
      </c>
      <c r="CR224" s="526">
        <f t="shared" si="424"/>
        <v>0</v>
      </c>
      <c r="CS224" s="526">
        <f t="shared" si="424"/>
        <v>0</v>
      </c>
      <c r="CT224" s="526">
        <f t="shared" si="424"/>
        <v>0</v>
      </c>
      <c r="CU224" s="526">
        <f t="shared" si="424"/>
        <v>0</v>
      </c>
      <c r="CV224" s="526">
        <f t="shared" ref="CV224:DG224" si="425">CV$118*CV109</f>
        <v>0</v>
      </c>
      <c r="CW224" s="526">
        <f t="shared" si="425"/>
        <v>0</v>
      </c>
      <c r="CX224" s="526">
        <f t="shared" si="425"/>
        <v>0</v>
      </c>
      <c r="CY224" s="526">
        <f t="shared" si="425"/>
        <v>0</v>
      </c>
      <c r="CZ224" s="526">
        <f t="shared" si="425"/>
        <v>0</v>
      </c>
      <c r="DA224" s="526">
        <f t="shared" si="425"/>
        <v>0</v>
      </c>
      <c r="DB224" s="526">
        <f t="shared" si="425"/>
        <v>0</v>
      </c>
      <c r="DC224" s="526">
        <f t="shared" si="425"/>
        <v>0</v>
      </c>
      <c r="DD224" s="526">
        <f t="shared" si="425"/>
        <v>0</v>
      </c>
      <c r="DE224" s="526">
        <f t="shared" si="425"/>
        <v>0</v>
      </c>
      <c r="DF224" s="526">
        <f t="shared" si="425"/>
        <v>0</v>
      </c>
      <c r="DG224" s="526">
        <f t="shared" si="425"/>
        <v>0</v>
      </c>
      <c r="DH224" s="583">
        <f t="shared" si="261"/>
        <v>0</v>
      </c>
      <c r="DI224" s="240"/>
      <c r="DJ224" s="21"/>
    </row>
    <row r="225" spans="2:114" x14ac:dyDescent="0.15">
      <c r="B225" s="10" t="s">
        <v>248</v>
      </c>
      <c r="C225" s="4" t="s">
        <v>985</v>
      </c>
      <c r="D225" s="526">
        <f t="shared" ref="D225:AI225" si="426">D$118*D110</f>
        <v>0</v>
      </c>
      <c r="E225" s="526">
        <f t="shared" si="426"/>
        <v>0</v>
      </c>
      <c r="F225" s="526">
        <f t="shared" si="426"/>
        <v>0</v>
      </c>
      <c r="G225" s="526">
        <f t="shared" si="426"/>
        <v>0</v>
      </c>
      <c r="H225" s="526">
        <f t="shared" si="426"/>
        <v>0</v>
      </c>
      <c r="I225" s="526">
        <f t="shared" si="426"/>
        <v>0</v>
      </c>
      <c r="J225" s="526">
        <f t="shared" si="426"/>
        <v>0</v>
      </c>
      <c r="K225" s="526">
        <f t="shared" si="426"/>
        <v>0</v>
      </c>
      <c r="L225" s="526">
        <f t="shared" si="426"/>
        <v>0</v>
      </c>
      <c r="M225" s="526">
        <f t="shared" si="426"/>
        <v>0</v>
      </c>
      <c r="N225" s="526">
        <f t="shared" si="426"/>
        <v>0</v>
      </c>
      <c r="O225" s="526">
        <f t="shared" si="426"/>
        <v>0</v>
      </c>
      <c r="P225" s="526">
        <f t="shared" si="426"/>
        <v>0</v>
      </c>
      <c r="Q225" s="526">
        <f t="shared" si="426"/>
        <v>0</v>
      </c>
      <c r="R225" s="526">
        <f t="shared" si="426"/>
        <v>0</v>
      </c>
      <c r="S225" s="526">
        <f t="shared" si="426"/>
        <v>0</v>
      </c>
      <c r="T225" s="526">
        <f t="shared" si="426"/>
        <v>0</v>
      </c>
      <c r="U225" s="526">
        <f t="shared" si="426"/>
        <v>0</v>
      </c>
      <c r="V225" s="526">
        <f t="shared" si="426"/>
        <v>0</v>
      </c>
      <c r="W225" s="526">
        <f t="shared" si="426"/>
        <v>0</v>
      </c>
      <c r="X225" s="526">
        <f t="shared" si="426"/>
        <v>0</v>
      </c>
      <c r="Y225" s="526">
        <f t="shared" si="426"/>
        <v>0</v>
      </c>
      <c r="Z225" s="526">
        <f t="shared" si="426"/>
        <v>0</v>
      </c>
      <c r="AA225" s="526">
        <f t="shared" si="426"/>
        <v>0</v>
      </c>
      <c r="AB225" s="526">
        <f t="shared" si="426"/>
        <v>0</v>
      </c>
      <c r="AC225" s="526">
        <f t="shared" si="426"/>
        <v>0</v>
      </c>
      <c r="AD225" s="526">
        <f t="shared" si="426"/>
        <v>0</v>
      </c>
      <c r="AE225" s="526">
        <f t="shared" si="426"/>
        <v>0</v>
      </c>
      <c r="AF225" s="526">
        <f t="shared" si="426"/>
        <v>0</v>
      </c>
      <c r="AG225" s="526">
        <f t="shared" si="426"/>
        <v>0</v>
      </c>
      <c r="AH225" s="526">
        <f t="shared" si="426"/>
        <v>0</v>
      </c>
      <c r="AI225" s="526">
        <f t="shared" si="426"/>
        <v>0</v>
      </c>
      <c r="AJ225" s="526">
        <f t="shared" ref="AJ225:BO225" si="427">AJ$118*AJ110</f>
        <v>0</v>
      </c>
      <c r="AK225" s="526">
        <f t="shared" si="427"/>
        <v>0</v>
      </c>
      <c r="AL225" s="526">
        <f t="shared" si="427"/>
        <v>0</v>
      </c>
      <c r="AM225" s="526">
        <f t="shared" si="427"/>
        <v>0</v>
      </c>
      <c r="AN225" s="526">
        <f t="shared" si="427"/>
        <v>0</v>
      </c>
      <c r="AO225" s="526">
        <f t="shared" si="427"/>
        <v>0</v>
      </c>
      <c r="AP225" s="526">
        <f t="shared" si="427"/>
        <v>0</v>
      </c>
      <c r="AQ225" s="526">
        <f t="shared" si="427"/>
        <v>0</v>
      </c>
      <c r="AR225" s="526">
        <f t="shared" si="427"/>
        <v>0</v>
      </c>
      <c r="AS225" s="526">
        <f t="shared" si="427"/>
        <v>0</v>
      </c>
      <c r="AT225" s="526">
        <f t="shared" si="427"/>
        <v>0</v>
      </c>
      <c r="AU225" s="526">
        <f t="shared" si="427"/>
        <v>0</v>
      </c>
      <c r="AV225" s="526">
        <f t="shared" si="427"/>
        <v>0</v>
      </c>
      <c r="AW225" s="526">
        <f t="shared" si="427"/>
        <v>0</v>
      </c>
      <c r="AX225" s="526">
        <f t="shared" si="427"/>
        <v>0</v>
      </c>
      <c r="AY225" s="526">
        <f t="shared" si="427"/>
        <v>0</v>
      </c>
      <c r="AZ225" s="526">
        <f t="shared" si="427"/>
        <v>0</v>
      </c>
      <c r="BA225" s="526">
        <f t="shared" si="427"/>
        <v>0</v>
      </c>
      <c r="BB225" s="526">
        <f t="shared" si="427"/>
        <v>0</v>
      </c>
      <c r="BC225" s="526">
        <f t="shared" si="427"/>
        <v>0</v>
      </c>
      <c r="BD225" s="526">
        <f t="shared" si="427"/>
        <v>0</v>
      </c>
      <c r="BE225" s="526">
        <f t="shared" si="427"/>
        <v>0</v>
      </c>
      <c r="BF225" s="526">
        <f t="shared" si="427"/>
        <v>0</v>
      </c>
      <c r="BG225" s="526">
        <f t="shared" si="427"/>
        <v>0</v>
      </c>
      <c r="BH225" s="526">
        <f t="shared" si="427"/>
        <v>0</v>
      </c>
      <c r="BI225" s="526">
        <f t="shared" si="427"/>
        <v>0</v>
      </c>
      <c r="BJ225" s="526">
        <f t="shared" si="427"/>
        <v>0</v>
      </c>
      <c r="BK225" s="526">
        <f t="shared" si="427"/>
        <v>0</v>
      </c>
      <c r="BL225" s="526">
        <f t="shared" si="427"/>
        <v>0</v>
      </c>
      <c r="BM225" s="526">
        <f t="shared" si="427"/>
        <v>0</v>
      </c>
      <c r="BN225" s="526">
        <f t="shared" si="427"/>
        <v>0</v>
      </c>
      <c r="BO225" s="526">
        <f t="shared" si="427"/>
        <v>0</v>
      </c>
      <c r="BP225" s="526">
        <f t="shared" ref="BP225:CU225" si="428">BP$118*BP110</f>
        <v>0</v>
      </c>
      <c r="BQ225" s="526">
        <f t="shared" si="428"/>
        <v>0</v>
      </c>
      <c r="BR225" s="526">
        <f t="shared" si="428"/>
        <v>0</v>
      </c>
      <c r="BS225" s="526">
        <f t="shared" si="428"/>
        <v>0</v>
      </c>
      <c r="BT225" s="526">
        <f t="shared" si="428"/>
        <v>0</v>
      </c>
      <c r="BU225" s="526">
        <f t="shared" si="428"/>
        <v>0</v>
      </c>
      <c r="BV225" s="526">
        <f t="shared" si="428"/>
        <v>0</v>
      </c>
      <c r="BW225" s="526">
        <f t="shared" si="428"/>
        <v>0</v>
      </c>
      <c r="BX225" s="526">
        <f t="shared" si="428"/>
        <v>0</v>
      </c>
      <c r="BY225" s="526">
        <f t="shared" si="428"/>
        <v>0</v>
      </c>
      <c r="BZ225" s="526">
        <f t="shared" si="428"/>
        <v>0</v>
      </c>
      <c r="CA225" s="526">
        <f t="shared" si="428"/>
        <v>0</v>
      </c>
      <c r="CB225" s="526">
        <f t="shared" si="428"/>
        <v>0</v>
      </c>
      <c r="CC225" s="526">
        <f t="shared" si="428"/>
        <v>0</v>
      </c>
      <c r="CD225" s="526">
        <f t="shared" si="428"/>
        <v>0</v>
      </c>
      <c r="CE225" s="526">
        <f t="shared" si="428"/>
        <v>0</v>
      </c>
      <c r="CF225" s="526">
        <f t="shared" si="428"/>
        <v>0</v>
      </c>
      <c r="CG225" s="526">
        <f t="shared" si="428"/>
        <v>0</v>
      </c>
      <c r="CH225" s="526">
        <f t="shared" si="428"/>
        <v>0</v>
      </c>
      <c r="CI225" s="526">
        <f t="shared" si="428"/>
        <v>0</v>
      </c>
      <c r="CJ225" s="526">
        <f t="shared" si="428"/>
        <v>0</v>
      </c>
      <c r="CK225" s="526">
        <f t="shared" si="428"/>
        <v>0</v>
      </c>
      <c r="CL225" s="526">
        <f t="shared" si="428"/>
        <v>0</v>
      </c>
      <c r="CM225" s="526">
        <f t="shared" si="428"/>
        <v>0</v>
      </c>
      <c r="CN225" s="526">
        <f t="shared" si="428"/>
        <v>0</v>
      </c>
      <c r="CO225" s="526">
        <f t="shared" si="428"/>
        <v>0</v>
      </c>
      <c r="CP225" s="526">
        <f t="shared" si="428"/>
        <v>0</v>
      </c>
      <c r="CQ225" s="526">
        <f t="shared" si="428"/>
        <v>0</v>
      </c>
      <c r="CR225" s="526">
        <f t="shared" si="428"/>
        <v>0</v>
      </c>
      <c r="CS225" s="526">
        <f t="shared" si="428"/>
        <v>0</v>
      </c>
      <c r="CT225" s="526">
        <f t="shared" si="428"/>
        <v>0</v>
      </c>
      <c r="CU225" s="526">
        <f t="shared" si="428"/>
        <v>0</v>
      </c>
      <c r="CV225" s="526">
        <f t="shared" ref="CV225:DG225" si="429">CV$118*CV110</f>
        <v>0</v>
      </c>
      <c r="CW225" s="526">
        <f t="shared" si="429"/>
        <v>0</v>
      </c>
      <c r="CX225" s="526">
        <f t="shared" si="429"/>
        <v>0</v>
      </c>
      <c r="CY225" s="526">
        <f t="shared" si="429"/>
        <v>0</v>
      </c>
      <c r="CZ225" s="526">
        <f t="shared" si="429"/>
        <v>0</v>
      </c>
      <c r="DA225" s="526">
        <f t="shared" si="429"/>
        <v>0</v>
      </c>
      <c r="DB225" s="526">
        <f t="shared" si="429"/>
        <v>0</v>
      </c>
      <c r="DC225" s="526">
        <f t="shared" si="429"/>
        <v>0</v>
      </c>
      <c r="DD225" s="526">
        <f t="shared" si="429"/>
        <v>0</v>
      </c>
      <c r="DE225" s="526">
        <f t="shared" si="429"/>
        <v>0</v>
      </c>
      <c r="DF225" s="526">
        <f t="shared" si="429"/>
        <v>0</v>
      </c>
      <c r="DG225" s="526">
        <f t="shared" si="429"/>
        <v>0</v>
      </c>
      <c r="DH225" s="583">
        <f t="shared" si="261"/>
        <v>0</v>
      </c>
      <c r="DI225" s="240"/>
      <c r="DJ225" s="21"/>
    </row>
    <row r="226" spans="2:114" x14ac:dyDescent="0.15">
      <c r="B226" s="358" t="s">
        <v>249</v>
      </c>
      <c r="C226" s="14" t="s">
        <v>986</v>
      </c>
      <c r="D226" s="553">
        <f t="shared" ref="D226:AI226" si="430">D$118*D111</f>
        <v>0</v>
      </c>
      <c r="E226" s="553">
        <f t="shared" si="430"/>
        <v>0</v>
      </c>
      <c r="F226" s="553">
        <f t="shared" si="430"/>
        <v>0</v>
      </c>
      <c r="G226" s="553">
        <f t="shared" si="430"/>
        <v>0</v>
      </c>
      <c r="H226" s="553">
        <f t="shared" si="430"/>
        <v>0</v>
      </c>
      <c r="I226" s="553">
        <f t="shared" si="430"/>
        <v>0</v>
      </c>
      <c r="J226" s="553">
        <f t="shared" si="430"/>
        <v>0</v>
      </c>
      <c r="K226" s="553">
        <f t="shared" si="430"/>
        <v>0</v>
      </c>
      <c r="L226" s="553">
        <f t="shared" si="430"/>
        <v>0</v>
      </c>
      <c r="M226" s="553">
        <f t="shared" si="430"/>
        <v>0</v>
      </c>
      <c r="N226" s="553">
        <f t="shared" si="430"/>
        <v>0</v>
      </c>
      <c r="O226" s="553">
        <f t="shared" si="430"/>
        <v>0</v>
      </c>
      <c r="P226" s="553">
        <f t="shared" si="430"/>
        <v>0</v>
      </c>
      <c r="Q226" s="553">
        <f t="shared" si="430"/>
        <v>0</v>
      </c>
      <c r="R226" s="553">
        <f t="shared" si="430"/>
        <v>0</v>
      </c>
      <c r="S226" s="553">
        <f t="shared" si="430"/>
        <v>0</v>
      </c>
      <c r="T226" s="553">
        <f t="shared" si="430"/>
        <v>0</v>
      </c>
      <c r="U226" s="553">
        <f t="shared" si="430"/>
        <v>0</v>
      </c>
      <c r="V226" s="553">
        <f t="shared" si="430"/>
        <v>0</v>
      </c>
      <c r="W226" s="553">
        <f t="shared" si="430"/>
        <v>0</v>
      </c>
      <c r="X226" s="553">
        <f t="shared" si="430"/>
        <v>0</v>
      </c>
      <c r="Y226" s="553">
        <f t="shared" si="430"/>
        <v>0</v>
      </c>
      <c r="Z226" s="553">
        <f t="shared" si="430"/>
        <v>0</v>
      </c>
      <c r="AA226" s="553">
        <f t="shared" si="430"/>
        <v>0</v>
      </c>
      <c r="AB226" s="553">
        <f t="shared" si="430"/>
        <v>0</v>
      </c>
      <c r="AC226" s="553">
        <f t="shared" si="430"/>
        <v>0</v>
      </c>
      <c r="AD226" s="553">
        <f t="shared" si="430"/>
        <v>0</v>
      </c>
      <c r="AE226" s="553">
        <f t="shared" si="430"/>
        <v>0</v>
      </c>
      <c r="AF226" s="553">
        <f t="shared" si="430"/>
        <v>0</v>
      </c>
      <c r="AG226" s="553">
        <f t="shared" si="430"/>
        <v>0</v>
      </c>
      <c r="AH226" s="553">
        <f t="shared" si="430"/>
        <v>0</v>
      </c>
      <c r="AI226" s="553">
        <f t="shared" si="430"/>
        <v>0</v>
      </c>
      <c r="AJ226" s="553">
        <f t="shared" ref="AJ226:BO226" si="431">AJ$118*AJ111</f>
        <v>0</v>
      </c>
      <c r="AK226" s="553">
        <f t="shared" si="431"/>
        <v>0</v>
      </c>
      <c r="AL226" s="553">
        <f t="shared" si="431"/>
        <v>0</v>
      </c>
      <c r="AM226" s="553">
        <f t="shared" si="431"/>
        <v>0</v>
      </c>
      <c r="AN226" s="553">
        <f t="shared" si="431"/>
        <v>0</v>
      </c>
      <c r="AO226" s="553">
        <f t="shared" si="431"/>
        <v>0</v>
      </c>
      <c r="AP226" s="553">
        <f t="shared" si="431"/>
        <v>0</v>
      </c>
      <c r="AQ226" s="553">
        <f t="shared" si="431"/>
        <v>0</v>
      </c>
      <c r="AR226" s="553">
        <f t="shared" si="431"/>
        <v>0</v>
      </c>
      <c r="AS226" s="553">
        <f t="shared" si="431"/>
        <v>0</v>
      </c>
      <c r="AT226" s="553">
        <f t="shared" si="431"/>
        <v>0</v>
      </c>
      <c r="AU226" s="553">
        <f t="shared" si="431"/>
        <v>0</v>
      </c>
      <c r="AV226" s="553">
        <f t="shared" si="431"/>
        <v>0</v>
      </c>
      <c r="AW226" s="553">
        <f t="shared" si="431"/>
        <v>0</v>
      </c>
      <c r="AX226" s="553">
        <f t="shared" si="431"/>
        <v>0</v>
      </c>
      <c r="AY226" s="553">
        <f t="shared" si="431"/>
        <v>0</v>
      </c>
      <c r="AZ226" s="553">
        <f t="shared" si="431"/>
        <v>0</v>
      </c>
      <c r="BA226" s="553">
        <f t="shared" si="431"/>
        <v>0</v>
      </c>
      <c r="BB226" s="553">
        <f t="shared" si="431"/>
        <v>0</v>
      </c>
      <c r="BC226" s="553">
        <f t="shared" si="431"/>
        <v>0</v>
      </c>
      <c r="BD226" s="553">
        <f t="shared" si="431"/>
        <v>0</v>
      </c>
      <c r="BE226" s="553">
        <f t="shared" si="431"/>
        <v>0</v>
      </c>
      <c r="BF226" s="553">
        <f t="shared" si="431"/>
        <v>0</v>
      </c>
      <c r="BG226" s="553">
        <f t="shared" si="431"/>
        <v>0</v>
      </c>
      <c r="BH226" s="553">
        <f t="shared" si="431"/>
        <v>0</v>
      </c>
      <c r="BI226" s="553">
        <f t="shared" si="431"/>
        <v>0</v>
      </c>
      <c r="BJ226" s="553">
        <f t="shared" si="431"/>
        <v>0</v>
      </c>
      <c r="BK226" s="553">
        <f t="shared" si="431"/>
        <v>0</v>
      </c>
      <c r="BL226" s="553">
        <f t="shared" si="431"/>
        <v>0</v>
      </c>
      <c r="BM226" s="553">
        <f t="shared" si="431"/>
        <v>0</v>
      </c>
      <c r="BN226" s="553">
        <f t="shared" si="431"/>
        <v>0</v>
      </c>
      <c r="BO226" s="553">
        <f t="shared" si="431"/>
        <v>0</v>
      </c>
      <c r="BP226" s="553">
        <f t="shared" ref="BP226:CU226" si="432">BP$118*BP111</f>
        <v>0</v>
      </c>
      <c r="BQ226" s="553">
        <f t="shared" si="432"/>
        <v>0</v>
      </c>
      <c r="BR226" s="553">
        <f t="shared" si="432"/>
        <v>0</v>
      </c>
      <c r="BS226" s="553">
        <f t="shared" si="432"/>
        <v>0</v>
      </c>
      <c r="BT226" s="553">
        <f t="shared" si="432"/>
        <v>0</v>
      </c>
      <c r="BU226" s="553">
        <f t="shared" si="432"/>
        <v>0</v>
      </c>
      <c r="BV226" s="553">
        <f t="shared" si="432"/>
        <v>0</v>
      </c>
      <c r="BW226" s="553">
        <f t="shared" si="432"/>
        <v>0</v>
      </c>
      <c r="BX226" s="553">
        <f t="shared" si="432"/>
        <v>0</v>
      </c>
      <c r="BY226" s="553">
        <f t="shared" si="432"/>
        <v>0</v>
      </c>
      <c r="BZ226" s="553">
        <f t="shared" si="432"/>
        <v>0</v>
      </c>
      <c r="CA226" s="553">
        <f t="shared" si="432"/>
        <v>0</v>
      </c>
      <c r="CB226" s="553">
        <f t="shared" si="432"/>
        <v>0</v>
      </c>
      <c r="CC226" s="553">
        <f t="shared" si="432"/>
        <v>0</v>
      </c>
      <c r="CD226" s="553">
        <f t="shared" si="432"/>
        <v>0</v>
      </c>
      <c r="CE226" s="553">
        <f t="shared" si="432"/>
        <v>0</v>
      </c>
      <c r="CF226" s="553">
        <f t="shared" si="432"/>
        <v>0</v>
      </c>
      <c r="CG226" s="553">
        <f t="shared" si="432"/>
        <v>0</v>
      </c>
      <c r="CH226" s="553">
        <f t="shared" si="432"/>
        <v>0</v>
      </c>
      <c r="CI226" s="553">
        <f t="shared" si="432"/>
        <v>0</v>
      </c>
      <c r="CJ226" s="553">
        <f t="shared" si="432"/>
        <v>0</v>
      </c>
      <c r="CK226" s="553">
        <f t="shared" si="432"/>
        <v>0</v>
      </c>
      <c r="CL226" s="553">
        <f t="shared" si="432"/>
        <v>0</v>
      </c>
      <c r="CM226" s="553">
        <f t="shared" si="432"/>
        <v>0</v>
      </c>
      <c r="CN226" s="553">
        <f t="shared" si="432"/>
        <v>0</v>
      </c>
      <c r="CO226" s="553">
        <f t="shared" si="432"/>
        <v>0</v>
      </c>
      <c r="CP226" s="553">
        <f t="shared" si="432"/>
        <v>0</v>
      </c>
      <c r="CQ226" s="553">
        <f t="shared" si="432"/>
        <v>0</v>
      </c>
      <c r="CR226" s="553">
        <f t="shared" si="432"/>
        <v>0</v>
      </c>
      <c r="CS226" s="553">
        <f t="shared" si="432"/>
        <v>0</v>
      </c>
      <c r="CT226" s="553">
        <f t="shared" si="432"/>
        <v>0</v>
      </c>
      <c r="CU226" s="553">
        <f t="shared" si="432"/>
        <v>0</v>
      </c>
      <c r="CV226" s="553">
        <f t="shared" ref="CV226:DG226" si="433">CV$118*CV111</f>
        <v>0</v>
      </c>
      <c r="CW226" s="553">
        <f t="shared" si="433"/>
        <v>0</v>
      </c>
      <c r="CX226" s="553">
        <f t="shared" si="433"/>
        <v>0</v>
      </c>
      <c r="CY226" s="553">
        <f t="shared" si="433"/>
        <v>0</v>
      </c>
      <c r="CZ226" s="553">
        <f t="shared" si="433"/>
        <v>0</v>
      </c>
      <c r="DA226" s="553">
        <f t="shared" si="433"/>
        <v>0</v>
      </c>
      <c r="DB226" s="553">
        <f t="shared" si="433"/>
        <v>0</v>
      </c>
      <c r="DC226" s="553">
        <f t="shared" si="433"/>
        <v>0</v>
      </c>
      <c r="DD226" s="553">
        <f t="shared" si="433"/>
        <v>0</v>
      </c>
      <c r="DE226" s="553">
        <f t="shared" si="433"/>
        <v>0</v>
      </c>
      <c r="DF226" s="553">
        <f t="shared" si="433"/>
        <v>0</v>
      </c>
      <c r="DG226" s="553">
        <f t="shared" si="433"/>
        <v>0</v>
      </c>
      <c r="DH226" s="584">
        <f t="shared" si="261"/>
        <v>0</v>
      </c>
      <c r="DI226" s="240"/>
      <c r="DJ226" s="21"/>
    </row>
    <row r="227" spans="2:114" x14ac:dyDescent="0.15">
      <c r="D227" s="527"/>
      <c r="E227" s="527"/>
      <c r="F227" s="527"/>
      <c r="G227" s="527"/>
      <c r="H227" s="527"/>
      <c r="I227" s="527"/>
      <c r="J227" s="527"/>
      <c r="K227" s="527"/>
      <c r="L227" s="527"/>
      <c r="M227" s="527"/>
      <c r="N227" s="527"/>
      <c r="O227" s="527"/>
      <c r="P227" s="527"/>
      <c r="Q227" s="527"/>
      <c r="R227" s="527"/>
      <c r="S227" s="527"/>
      <c r="T227" s="527"/>
      <c r="U227" s="527"/>
      <c r="V227" s="527"/>
      <c r="W227" s="527"/>
      <c r="X227" s="527"/>
      <c r="Y227" s="527"/>
      <c r="Z227" s="527"/>
      <c r="AA227" s="527"/>
      <c r="AB227" s="527"/>
      <c r="AC227" s="527"/>
      <c r="AD227" s="527"/>
      <c r="AE227" s="527"/>
      <c r="AF227" s="527"/>
      <c r="AG227" s="527"/>
      <c r="AH227" s="527"/>
      <c r="AI227" s="527"/>
      <c r="AJ227" s="527"/>
      <c r="AK227" s="527"/>
      <c r="AL227" s="527"/>
      <c r="AM227" s="527"/>
      <c r="AN227" s="527"/>
      <c r="AO227" s="527"/>
      <c r="AP227" s="527"/>
      <c r="AQ227" s="527"/>
      <c r="AR227" s="527"/>
      <c r="AS227" s="527"/>
      <c r="AT227" s="527"/>
      <c r="AU227" s="527"/>
      <c r="AV227" s="527"/>
      <c r="AW227" s="527"/>
      <c r="AX227" s="527"/>
      <c r="AY227" s="527"/>
      <c r="AZ227" s="527"/>
      <c r="BA227" s="527"/>
      <c r="BB227" s="527"/>
      <c r="BC227" s="527"/>
      <c r="BD227" s="527"/>
      <c r="BE227" s="527"/>
      <c r="BF227" s="527"/>
      <c r="BG227" s="527"/>
      <c r="BH227" s="527"/>
      <c r="BI227" s="527"/>
      <c r="BJ227" s="527"/>
      <c r="BK227" s="527"/>
      <c r="BL227" s="527"/>
      <c r="BM227" s="527"/>
      <c r="BN227" s="527"/>
      <c r="BO227" s="527"/>
      <c r="BP227" s="527"/>
      <c r="BQ227" s="527"/>
      <c r="BR227" s="527"/>
      <c r="BS227" s="527"/>
      <c r="BT227" s="527"/>
      <c r="BU227" s="527"/>
      <c r="BV227" s="527"/>
      <c r="BW227" s="527"/>
      <c r="BX227" s="527"/>
      <c r="BY227" s="527"/>
      <c r="BZ227" s="527"/>
      <c r="CA227" s="527"/>
      <c r="CB227" s="527"/>
      <c r="CC227" s="527"/>
      <c r="CD227" s="527"/>
      <c r="CE227" s="527"/>
      <c r="CF227" s="527"/>
      <c r="CG227" s="527"/>
      <c r="CH227" s="527"/>
      <c r="CI227" s="527"/>
      <c r="CJ227" s="527"/>
      <c r="CK227" s="527"/>
      <c r="CL227" s="527"/>
      <c r="CM227" s="527"/>
      <c r="CN227" s="527"/>
      <c r="CO227" s="527"/>
      <c r="CP227" s="527"/>
      <c r="CQ227" s="527"/>
      <c r="CR227" s="527"/>
      <c r="CS227" s="527"/>
      <c r="CT227" s="527"/>
      <c r="CU227" s="527"/>
      <c r="CV227" s="527"/>
      <c r="CW227" s="527"/>
      <c r="CX227" s="527"/>
      <c r="CY227" s="527"/>
      <c r="CZ227" s="527"/>
      <c r="DA227" s="527"/>
      <c r="DB227" s="527"/>
      <c r="DC227" s="527"/>
      <c r="DD227" s="527"/>
      <c r="DE227" s="527"/>
      <c r="DF227" s="527"/>
      <c r="DG227" s="527"/>
      <c r="DH227" s="527"/>
    </row>
    <row r="228" spans="2:114" x14ac:dyDescent="0.15">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1"/>
      <c r="DE228" s="21"/>
      <c r="DF228" s="21"/>
      <c r="DG228" s="21"/>
      <c r="DH228" s="21"/>
    </row>
    <row r="229" spans="2:114" x14ac:dyDescent="0.15">
      <c r="B229" s="4" t="s">
        <v>1067</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row>
    <row r="230" spans="2:114" x14ac:dyDescent="0.15">
      <c r="B230" s="6"/>
      <c r="C230" s="7"/>
      <c r="D230" s="165" t="s">
        <v>117</v>
      </c>
      <c r="E230" s="165" t="s">
        <v>120</v>
      </c>
      <c r="F230" s="165" t="s">
        <v>124</v>
      </c>
      <c r="G230" s="165" t="s">
        <v>127</v>
      </c>
      <c r="H230" s="165" t="s">
        <v>130</v>
      </c>
      <c r="I230" s="165" t="s">
        <v>133</v>
      </c>
      <c r="J230" s="165" t="s">
        <v>135</v>
      </c>
      <c r="K230" s="165" t="s">
        <v>137</v>
      </c>
      <c r="L230" s="165" t="s">
        <v>139</v>
      </c>
      <c r="M230" s="165" t="s">
        <v>140</v>
      </c>
      <c r="N230" s="165" t="s">
        <v>142</v>
      </c>
      <c r="O230" s="165" t="s">
        <v>143</v>
      </c>
      <c r="P230" s="165" t="s">
        <v>144</v>
      </c>
      <c r="Q230" s="165" t="s">
        <v>150</v>
      </c>
      <c r="R230" s="165" t="s">
        <v>151</v>
      </c>
      <c r="S230" s="165" t="s">
        <v>153</v>
      </c>
      <c r="T230" s="165" t="s">
        <v>154</v>
      </c>
      <c r="U230" s="165" t="s">
        <v>155</v>
      </c>
      <c r="V230" s="165" t="s">
        <v>156</v>
      </c>
      <c r="W230" s="165" t="s">
        <v>158</v>
      </c>
      <c r="X230" s="165" t="s">
        <v>160</v>
      </c>
      <c r="Y230" s="165" t="s">
        <v>162</v>
      </c>
      <c r="Z230" s="165" t="s">
        <v>164</v>
      </c>
      <c r="AA230" s="165" t="s">
        <v>165</v>
      </c>
      <c r="AB230" s="165" t="s">
        <v>166</v>
      </c>
      <c r="AC230" s="165" t="s">
        <v>167</v>
      </c>
      <c r="AD230" s="165" t="s">
        <v>168</v>
      </c>
      <c r="AE230" s="165" t="s">
        <v>169</v>
      </c>
      <c r="AF230" s="165" t="s">
        <v>170</v>
      </c>
      <c r="AG230" s="165" t="s">
        <v>171</v>
      </c>
      <c r="AH230" s="165" t="s">
        <v>172</v>
      </c>
      <c r="AI230" s="165" t="s">
        <v>173</v>
      </c>
      <c r="AJ230" s="165" t="s">
        <v>174</v>
      </c>
      <c r="AK230" s="165" t="s">
        <v>175</v>
      </c>
      <c r="AL230" s="165" t="s">
        <v>176</v>
      </c>
      <c r="AM230" s="165" t="s">
        <v>177</v>
      </c>
      <c r="AN230" s="165" t="s">
        <v>178</v>
      </c>
      <c r="AO230" s="165" t="s">
        <v>179</v>
      </c>
      <c r="AP230" s="165" t="s">
        <v>180</v>
      </c>
      <c r="AQ230" s="165" t="s">
        <v>181</v>
      </c>
      <c r="AR230" s="165" t="s">
        <v>182</v>
      </c>
      <c r="AS230" s="165" t="s">
        <v>183</v>
      </c>
      <c r="AT230" s="165" t="s">
        <v>184</v>
      </c>
      <c r="AU230" s="165" t="s">
        <v>185</v>
      </c>
      <c r="AV230" s="165" t="s">
        <v>186</v>
      </c>
      <c r="AW230" s="165" t="s">
        <v>187</v>
      </c>
      <c r="AX230" s="165" t="s">
        <v>188</v>
      </c>
      <c r="AY230" s="165" t="s">
        <v>189</v>
      </c>
      <c r="AZ230" s="165" t="s">
        <v>190</v>
      </c>
      <c r="BA230" s="165" t="s">
        <v>191</v>
      </c>
      <c r="BB230" s="165" t="s">
        <v>192</v>
      </c>
      <c r="BC230" s="165" t="s">
        <v>193</v>
      </c>
      <c r="BD230" s="165" t="s">
        <v>194</v>
      </c>
      <c r="BE230" s="165" t="s">
        <v>195</v>
      </c>
      <c r="BF230" s="165" t="s">
        <v>196</v>
      </c>
      <c r="BG230" s="165" t="s">
        <v>197</v>
      </c>
      <c r="BH230" s="165" t="s">
        <v>198</v>
      </c>
      <c r="BI230" s="165" t="s">
        <v>199</v>
      </c>
      <c r="BJ230" s="165" t="s">
        <v>200</v>
      </c>
      <c r="BK230" s="165" t="s">
        <v>201</v>
      </c>
      <c r="BL230" s="165" t="s">
        <v>202</v>
      </c>
      <c r="BM230" s="165" t="s">
        <v>203</v>
      </c>
      <c r="BN230" s="165" t="s">
        <v>204</v>
      </c>
      <c r="BO230" s="165" t="s">
        <v>205</v>
      </c>
      <c r="BP230" s="165" t="s">
        <v>206</v>
      </c>
      <c r="BQ230" s="165" t="s">
        <v>207</v>
      </c>
      <c r="BR230" s="165" t="s">
        <v>208</v>
      </c>
      <c r="BS230" s="165" t="s">
        <v>209</v>
      </c>
      <c r="BT230" s="165" t="s">
        <v>210</v>
      </c>
      <c r="BU230" s="165" t="s">
        <v>211</v>
      </c>
      <c r="BV230" s="165" t="s">
        <v>212</v>
      </c>
      <c r="BW230" s="165" t="s">
        <v>213</v>
      </c>
      <c r="BX230" s="165" t="s">
        <v>214</v>
      </c>
      <c r="BY230" s="165" t="s">
        <v>215</v>
      </c>
      <c r="BZ230" s="165" t="s">
        <v>216</v>
      </c>
      <c r="CA230" s="165" t="s">
        <v>217</v>
      </c>
      <c r="CB230" s="165" t="s">
        <v>218</v>
      </c>
      <c r="CC230" s="165" t="s">
        <v>219</v>
      </c>
      <c r="CD230" s="165" t="s">
        <v>220</v>
      </c>
      <c r="CE230" s="165" t="s">
        <v>221</v>
      </c>
      <c r="CF230" s="165" t="s">
        <v>222</v>
      </c>
      <c r="CG230" s="165" t="s">
        <v>223</v>
      </c>
      <c r="CH230" s="165" t="s">
        <v>224</v>
      </c>
      <c r="CI230" s="165" t="s">
        <v>225</v>
      </c>
      <c r="CJ230" s="165" t="s">
        <v>226</v>
      </c>
      <c r="CK230" s="165" t="s">
        <v>227</v>
      </c>
      <c r="CL230" s="165" t="s">
        <v>228</v>
      </c>
      <c r="CM230" s="165" t="s">
        <v>229</v>
      </c>
      <c r="CN230" s="165" t="s">
        <v>230</v>
      </c>
      <c r="CO230" s="165" t="s">
        <v>231</v>
      </c>
      <c r="CP230" s="165" t="s">
        <v>232</v>
      </c>
      <c r="CQ230" s="165" t="s">
        <v>233</v>
      </c>
      <c r="CR230" s="165" t="s">
        <v>234</v>
      </c>
      <c r="CS230" s="165" t="s">
        <v>235</v>
      </c>
      <c r="CT230" s="165" t="s">
        <v>236</v>
      </c>
      <c r="CU230" s="165" t="s">
        <v>237</v>
      </c>
      <c r="CV230" s="165" t="s">
        <v>238</v>
      </c>
      <c r="CW230" s="165" t="s">
        <v>239</v>
      </c>
      <c r="CX230" s="165" t="s">
        <v>240</v>
      </c>
      <c r="CY230" s="165" t="s">
        <v>241</v>
      </c>
      <c r="CZ230" s="165" t="s">
        <v>242</v>
      </c>
      <c r="DA230" s="165" t="s">
        <v>243</v>
      </c>
      <c r="DB230" s="165" t="s">
        <v>244</v>
      </c>
      <c r="DC230" s="165" t="s">
        <v>245</v>
      </c>
      <c r="DD230" s="165" t="s">
        <v>246</v>
      </c>
      <c r="DE230" s="165" t="s">
        <v>247</v>
      </c>
      <c r="DF230" s="165" t="s">
        <v>248</v>
      </c>
      <c r="DG230" s="165" t="s">
        <v>249</v>
      </c>
      <c r="DH230" s="683"/>
      <c r="DI230" s="60"/>
    </row>
    <row r="231" spans="2:114" ht="33" customHeight="1" x14ac:dyDescent="0.15">
      <c r="B231" s="15" t="s">
        <v>1060</v>
      </c>
      <c r="C231" s="16"/>
      <c r="D231" s="232" t="s">
        <v>257</v>
      </c>
      <c r="E231" s="232" t="s">
        <v>261</v>
      </c>
      <c r="F231" s="232" t="s">
        <v>258</v>
      </c>
      <c r="G231" s="232" t="s">
        <v>263</v>
      </c>
      <c r="H231" s="232" t="s">
        <v>265</v>
      </c>
      <c r="I231" s="232" t="s">
        <v>746</v>
      </c>
      <c r="J231" s="542" t="s">
        <v>749</v>
      </c>
      <c r="K231" s="232" t="s">
        <v>272</v>
      </c>
      <c r="L231" s="541" t="s">
        <v>273</v>
      </c>
      <c r="M231" s="543" t="s">
        <v>756</v>
      </c>
      <c r="N231" s="232" t="s">
        <v>275</v>
      </c>
      <c r="O231" s="232" t="s">
        <v>278</v>
      </c>
      <c r="P231" s="232" t="s">
        <v>279</v>
      </c>
      <c r="Q231" s="232" t="s">
        <v>766</v>
      </c>
      <c r="R231" s="232" t="s">
        <v>283</v>
      </c>
      <c r="S231" s="232" t="s">
        <v>284</v>
      </c>
      <c r="T231" s="232" t="s">
        <v>285</v>
      </c>
      <c r="U231" s="232" t="s">
        <v>772</v>
      </c>
      <c r="V231" s="232" t="s">
        <v>288</v>
      </c>
      <c r="W231" s="232" t="s">
        <v>289</v>
      </c>
      <c r="X231" s="232" t="s">
        <v>777</v>
      </c>
      <c r="Y231" s="232" t="s">
        <v>781</v>
      </c>
      <c r="Z231" s="232" t="s">
        <v>292</v>
      </c>
      <c r="AA231" s="232" t="s">
        <v>293</v>
      </c>
      <c r="AB231" s="232" t="s">
        <v>294</v>
      </c>
      <c r="AC231" s="232" t="s">
        <v>789</v>
      </c>
      <c r="AD231" s="232" t="s">
        <v>298</v>
      </c>
      <c r="AE231" s="232" t="s">
        <v>299</v>
      </c>
      <c r="AF231" s="232" t="s">
        <v>302</v>
      </c>
      <c r="AG231" s="232" t="s">
        <v>303</v>
      </c>
      <c r="AH231" s="232" t="s">
        <v>798</v>
      </c>
      <c r="AI231" s="232" t="s">
        <v>306</v>
      </c>
      <c r="AJ231" s="232" t="s">
        <v>307</v>
      </c>
      <c r="AK231" s="232" t="s">
        <v>308</v>
      </c>
      <c r="AL231" s="232" t="s">
        <v>309</v>
      </c>
      <c r="AM231" s="232" t="s">
        <v>312</v>
      </c>
      <c r="AN231" s="232" t="s">
        <v>313</v>
      </c>
      <c r="AO231" s="232" t="s">
        <v>804</v>
      </c>
      <c r="AP231" s="232" t="s">
        <v>315</v>
      </c>
      <c r="AQ231" s="232" t="s">
        <v>318</v>
      </c>
      <c r="AR231" s="232" t="s">
        <v>319</v>
      </c>
      <c r="AS231" s="232" t="s">
        <v>805</v>
      </c>
      <c r="AT231" s="232" t="s">
        <v>323</v>
      </c>
      <c r="AU231" s="232" t="s">
        <v>806</v>
      </c>
      <c r="AV231" s="232" t="s">
        <v>807</v>
      </c>
      <c r="AW231" s="232" t="s">
        <v>808</v>
      </c>
      <c r="AX231" s="232" t="s">
        <v>809</v>
      </c>
      <c r="AY231" s="232" t="s">
        <v>810</v>
      </c>
      <c r="AZ231" s="232" t="s">
        <v>336</v>
      </c>
      <c r="BA231" s="232" t="s">
        <v>337</v>
      </c>
      <c r="BB231" s="232" t="s">
        <v>811</v>
      </c>
      <c r="BC231" s="232" t="s">
        <v>812</v>
      </c>
      <c r="BD231" s="232" t="s">
        <v>813</v>
      </c>
      <c r="BE231" s="232" t="s">
        <v>814</v>
      </c>
      <c r="BF231" s="232" t="s">
        <v>346</v>
      </c>
      <c r="BG231" s="232" t="s">
        <v>347</v>
      </c>
      <c r="BH231" s="232" t="s">
        <v>815</v>
      </c>
      <c r="BI231" s="232" t="s">
        <v>349</v>
      </c>
      <c r="BJ231" s="232" t="s">
        <v>350</v>
      </c>
      <c r="BK231" s="232" t="s">
        <v>352</v>
      </c>
      <c r="BL231" s="232" t="s">
        <v>356</v>
      </c>
      <c r="BM231" s="232" t="s">
        <v>618</v>
      </c>
      <c r="BN231" s="232" t="s">
        <v>366</v>
      </c>
      <c r="BO231" s="232" t="s">
        <v>361</v>
      </c>
      <c r="BP231" s="232" t="s">
        <v>368</v>
      </c>
      <c r="BQ231" s="232" t="s">
        <v>816</v>
      </c>
      <c r="BR231" s="232" t="s">
        <v>374</v>
      </c>
      <c r="BS231" s="232" t="s">
        <v>378</v>
      </c>
      <c r="BT231" s="232" t="s">
        <v>382</v>
      </c>
      <c r="BU231" s="232" t="s">
        <v>688</v>
      </c>
      <c r="BV231" s="232" t="s">
        <v>388</v>
      </c>
      <c r="BW231" s="232" t="s">
        <v>393</v>
      </c>
      <c r="BX231" s="232" t="s">
        <v>395</v>
      </c>
      <c r="BY231" s="232" t="s">
        <v>397</v>
      </c>
      <c r="BZ231" s="232" t="s">
        <v>399</v>
      </c>
      <c r="CA231" s="232" t="s">
        <v>817</v>
      </c>
      <c r="CB231" s="232" t="s">
        <v>405</v>
      </c>
      <c r="CC231" s="232" t="s">
        <v>408</v>
      </c>
      <c r="CD231" s="232" t="s">
        <v>411</v>
      </c>
      <c r="CE231" s="232" t="s">
        <v>416</v>
      </c>
      <c r="CF231" s="232" t="s">
        <v>418</v>
      </c>
      <c r="CG231" s="232" t="s">
        <v>818</v>
      </c>
      <c r="CH231" s="232" t="s">
        <v>819</v>
      </c>
      <c r="CI231" s="232" t="s">
        <v>428</v>
      </c>
      <c r="CJ231" s="232" t="s">
        <v>430</v>
      </c>
      <c r="CK231" s="232" t="s">
        <v>432</v>
      </c>
      <c r="CL231" s="232" t="s">
        <v>434</v>
      </c>
      <c r="CM231" s="232" t="s">
        <v>820</v>
      </c>
      <c r="CN231" s="232" t="s">
        <v>821</v>
      </c>
      <c r="CO231" s="232" t="s">
        <v>444</v>
      </c>
      <c r="CP231" s="232" t="s">
        <v>971</v>
      </c>
      <c r="CQ231" s="232" t="s">
        <v>448</v>
      </c>
      <c r="CR231" s="232" t="s">
        <v>822</v>
      </c>
      <c r="CS231" s="232" t="s">
        <v>823</v>
      </c>
      <c r="CT231" s="232" t="s">
        <v>459</v>
      </c>
      <c r="CU231" s="232" t="s">
        <v>464</v>
      </c>
      <c r="CV231" s="232" t="s">
        <v>466</v>
      </c>
      <c r="CW231" s="232" t="s">
        <v>471</v>
      </c>
      <c r="CX231" s="232" t="s">
        <v>824</v>
      </c>
      <c r="CY231" s="232" t="s">
        <v>469</v>
      </c>
      <c r="CZ231" s="232" t="s">
        <v>476</v>
      </c>
      <c r="DA231" s="232" t="s">
        <v>825</v>
      </c>
      <c r="DB231" s="232" t="s">
        <v>490</v>
      </c>
      <c r="DC231" s="232" t="s">
        <v>786</v>
      </c>
      <c r="DD231" s="232" t="s">
        <v>826</v>
      </c>
      <c r="DE231" s="232" t="s">
        <v>488</v>
      </c>
      <c r="DF231" s="232" t="s">
        <v>1055</v>
      </c>
      <c r="DG231" s="232" t="s">
        <v>1056</v>
      </c>
      <c r="DH231" s="541" t="s">
        <v>1064</v>
      </c>
      <c r="DI231" s="61"/>
    </row>
    <row r="232" spans="2:114" ht="12" customHeight="1" x14ac:dyDescent="0.15">
      <c r="B232" s="17"/>
      <c r="C232" s="18" t="s">
        <v>1066</v>
      </c>
      <c r="D232" s="528" cm="1">
        <f t="array" ref="D232:DG232">TRANSPOSE(計算!T10:T117)</f>
        <v>0</v>
      </c>
      <c r="E232" s="528">
        <v>0</v>
      </c>
      <c r="F232" s="528">
        <v>0</v>
      </c>
      <c r="G232" s="528">
        <v>0</v>
      </c>
      <c r="H232" s="528">
        <v>0</v>
      </c>
      <c r="I232" s="528">
        <v>0</v>
      </c>
      <c r="J232" s="528">
        <v>0</v>
      </c>
      <c r="K232" s="528">
        <v>0</v>
      </c>
      <c r="L232" s="528">
        <v>0</v>
      </c>
      <c r="M232" s="528">
        <v>0</v>
      </c>
      <c r="N232" s="528">
        <v>0</v>
      </c>
      <c r="O232" s="528">
        <v>0</v>
      </c>
      <c r="P232" s="528">
        <v>0</v>
      </c>
      <c r="Q232" s="528">
        <v>0</v>
      </c>
      <c r="R232" s="528">
        <v>0</v>
      </c>
      <c r="S232" s="528">
        <v>0</v>
      </c>
      <c r="T232" s="528">
        <v>0</v>
      </c>
      <c r="U232" s="528">
        <v>0</v>
      </c>
      <c r="V232" s="528">
        <v>0</v>
      </c>
      <c r="W232" s="528">
        <v>0</v>
      </c>
      <c r="X232" s="528">
        <v>0</v>
      </c>
      <c r="Y232" s="528">
        <v>0</v>
      </c>
      <c r="Z232" s="528">
        <v>0</v>
      </c>
      <c r="AA232" s="528">
        <v>0</v>
      </c>
      <c r="AB232" s="528">
        <v>0</v>
      </c>
      <c r="AC232" s="528">
        <v>0</v>
      </c>
      <c r="AD232" s="528">
        <v>0</v>
      </c>
      <c r="AE232" s="528">
        <v>0</v>
      </c>
      <c r="AF232" s="528">
        <v>0</v>
      </c>
      <c r="AG232" s="528">
        <v>0</v>
      </c>
      <c r="AH232" s="528">
        <v>0</v>
      </c>
      <c r="AI232" s="528">
        <v>0</v>
      </c>
      <c r="AJ232" s="528">
        <v>0</v>
      </c>
      <c r="AK232" s="528">
        <v>0</v>
      </c>
      <c r="AL232" s="528">
        <v>0</v>
      </c>
      <c r="AM232" s="528">
        <v>0</v>
      </c>
      <c r="AN232" s="528">
        <v>0</v>
      </c>
      <c r="AO232" s="528">
        <v>0</v>
      </c>
      <c r="AP232" s="528">
        <v>0</v>
      </c>
      <c r="AQ232" s="528">
        <v>0</v>
      </c>
      <c r="AR232" s="528">
        <v>0</v>
      </c>
      <c r="AS232" s="528">
        <v>0</v>
      </c>
      <c r="AT232" s="528">
        <v>0</v>
      </c>
      <c r="AU232" s="528">
        <v>0</v>
      </c>
      <c r="AV232" s="528">
        <v>0</v>
      </c>
      <c r="AW232" s="528">
        <v>0</v>
      </c>
      <c r="AX232" s="528">
        <v>0</v>
      </c>
      <c r="AY232" s="528">
        <v>0</v>
      </c>
      <c r="AZ232" s="528">
        <v>0</v>
      </c>
      <c r="BA232" s="528">
        <v>0</v>
      </c>
      <c r="BB232" s="528">
        <v>0</v>
      </c>
      <c r="BC232" s="528">
        <v>0</v>
      </c>
      <c r="BD232" s="528">
        <v>0</v>
      </c>
      <c r="BE232" s="528">
        <v>0</v>
      </c>
      <c r="BF232" s="528">
        <v>0</v>
      </c>
      <c r="BG232" s="528">
        <v>0</v>
      </c>
      <c r="BH232" s="528">
        <v>0</v>
      </c>
      <c r="BI232" s="528">
        <v>0</v>
      </c>
      <c r="BJ232" s="528">
        <v>0</v>
      </c>
      <c r="BK232" s="528">
        <v>0</v>
      </c>
      <c r="BL232" s="528">
        <v>0</v>
      </c>
      <c r="BM232" s="528">
        <v>0</v>
      </c>
      <c r="BN232" s="528">
        <v>0</v>
      </c>
      <c r="BO232" s="528">
        <v>0</v>
      </c>
      <c r="BP232" s="528">
        <v>0</v>
      </c>
      <c r="BQ232" s="528">
        <v>0</v>
      </c>
      <c r="BR232" s="528">
        <v>0</v>
      </c>
      <c r="BS232" s="528">
        <v>0</v>
      </c>
      <c r="BT232" s="528">
        <v>0</v>
      </c>
      <c r="BU232" s="528">
        <v>0</v>
      </c>
      <c r="BV232" s="528">
        <v>0</v>
      </c>
      <c r="BW232" s="528">
        <v>0</v>
      </c>
      <c r="BX232" s="528">
        <v>0</v>
      </c>
      <c r="BY232" s="528">
        <v>0</v>
      </c>
      <c r="BZ232" s="528">
        <v>0</v>
      </c>
      <c r="CA232" s="528">
        <v>0</v>
      </c>
      <c r="CB232" s="528">
        <v>0</v>
      </c>
      <c r="CC232" s="528">
        <v>0</v>
      </c>
      <c r="CD232" s="528">
        <v>0</v>
      </c>
      <c r="CE232" s="528">
        <v>0</v>
      </c>
      <c r="CF232" s="528">
        <v>0</v>
      </c>
      <c r="CG232" s="528">
        <v>0</v>
      </c>
      <c r="CH232" s="528">
        <v>0</v>
      </c>
      <c r="CI232" s="528">
        <v>0</v>
      </c>
      <c r="CJ232" s="528">
        <v>0</v>
      </c>
      <c r="CK232" s="528">
        <v>0</v>
      </c>
      <c r="CL232" s="528">
        <v>0</v>
      </c>
      <c r="CM232" s="528">
        <v>0</v>
      </c>
      <c r="CN232" s="528">
        <v>0</v>
      </c>
      <c r="CO232" s="528">
        <v>0</v>
      </c>
      <c r="CP232" s="528">
        <v>0</v>
      </c>
      <c r="CQ232" s="528">
        <v>0</v>
      </c>
      <c r="CR232" s="528">
        <v>0</v>
      </c>
      <c r="CS232" s="528">
        <v>0</v>
      </c>
      <c r="CT232" s="528">
        <v>0</v>
      </c>
      <c r="CU232" s="528">
        <v>0</v>
      </c>
      <c r="CV232" s="528">
        <v>0</v>
      </c>
      <c r="CW232" s="528">
        <v>0</v>
      </c>
      <c r="CX232" s="528">
        <v>0</v>
      </c>
      <c r="CY232" s="528">
        <v>0</v>
      </c>
      <c r="CZ232" s="528">
        <v>0</v>
      </c>
      <c r="DA232" s="528">
        <v>0</v>
      </c>
      <c r="DB232" s="528">
        <v>0</v>
      </c>
      <c r="DC232" s="528">
        <v>0</v>
      </c>
      <c r="DD232" s="528">
        <v>0</v>
      </c>
      <c r="DE232" s="528">
        <v>0</v>
      </c>
      <c r="DF232" s="528">
        <v>0</v>
      </c>
      <c r="DG232" s="528">
        <v>0</v>
      </c>
      <c r="DH232" s="685">
        <f>SUM(_xlfn.ANCHORARRAY(D232))</f>
        <v>0</v>
      </c>
      <c r="DI232" s="241"/>
    </row>
    <row r="233" spans="2:114" x14ac:dyDescent="0.15">
      <c r="B233" s="12" t="s">
        <v>117</v>
      </c>
      <c r="C233" s="357" t="s">
        <v>887</v>
      </c>
      <c r="D233" s="685">
        <f t="shared" ref="D233:AI233" si="434">D$232*D4</f>
        <v>0</v>
      </c>
      <c r="E233" s="685">
        <f t="shared" si="434"/>
        <v>0</v>
      </c>
      <c r="F233" s="685">
        <f t="shared" si="434"/>
        <v>0</v>
      </c>
      <c r="G233" s="685">
        <f t="shared" si="434"/>
        <v>0</v>
      </c>
      <c r="H233" s="685">
        <f t="shared" si="434"/>
        <v>0</v>
      </c>
      <c r="I233" s="685">
        <f t="shared" si="434"/>
        <v>0</v>
      </c>
      <c r="J233" s="685">
        <f t="shared" si="434"/>
        <v>0</v>
      </c>
      <c r="K233" s="685">
        <f t="shared" si="434"/>
        <v>0</v>
      </c>
      <c r="L233" s="685">
        <f t="shared" si="434"/>
        <v>0</v>
      </c>
      <c r="M233" s="685">
        <f t="shared" si="434"/>
        <v>0</v>
      </c>
      <c r="N233" s="685">
        <f t="shared" si="434"/>
        <v>0</v>
      </c>
      <c r="O233" s="685">
        <f t="shared" si="434"/>
        <v>0</v>
      </c>
      <c r="P233" s="685">
        <f t="shared" si="434"/>
        <v>0</v>
      </c>
      <c r="Q233" s="685">
        <f t="shared" si="434"/>
        <v>0</v>
      </c>
      <c r="R233" s="685">
        <f t="shared" si="434"/>
        <v>0</v>
      </c>
      <c r="S233" s="685">
        <f t="shared" si="434"/>
        <v>0</v>
      </c>
      <c r="T233" s="685">
        <f t="shared" si="434"/>
        <v>0</v>
      </c>
      <c r="U233" s="685">
        <f t="shared" si="434"/>
        <v>0</v>
      </c>
      <c r="V233" s="685">
        <f t="shared" si="434"/>
        <v>0</v>
      </c>
      <c r="W233" s="685">
        <f t="shared" si="434"/>
        <v>0</v>
      </c>
      <c r="X233" s="685">
        <f t="shared" si="434"/>
        <v>0</v>
      </c>
      <c r="Y233" s="685">
        <f t="shared" si="434"/>
        <v>0</v>
      </c>
      <c r="Z233" s="685">
        <f t="shared" si="434"/>
        <v>0</v>
      </c>
      <c r="AA233" s="685">
        <f t="shared" si="434"/>
        <v>0</v>
      </c>
      <c r="AB233" s="685">
        <f t="shared" si="434"/>
        <v>0</v>
      </c>
      <c r="AC233" s="685">
        <f t="shared" si="434"/>
        <v>0</v>
      </c>
      <c r="AD233" s="685">
        <f t="shared" si="434"/>
        <v>0</v>
      </c>
      <c r="AE233" s="685">
        <f t="shared" si="434"/>
        <v>0</v>
      </c>
      <c r="AF233" s="685">
        <f t="shared" si="434"/>
        <v>0</v>
      </c>
      <c r="AG233" s="685">
        <f t="shared" si="434"/>
        <v>0</v>
      </c>
      <c r="AH233" s="685">
        <f t="shared" si="434"/>
        <v>0</v>
      </c>
      <c r="AI233" s="685">
        <f t="shared" si="434"/>
        <v>0</v>
      </c>
      <c r="AJ233" s="685">
        <f t="shared" ref="AJ233:BO233" si="435">AJ$232*AJ4</f>
        <v>0</v>
      </c>
      <c r="AK233" s="685">
        <f t="shared" si="435"/>
        <v>0</v>
      </c>
      <c r="AL233" s="685">
        <f t="shared" si="435"/>
        <v>0</v>
      </c>
      <c r="AM233" s="685">
        <f t="shared" si="435"/>
        <v>0</v>
      </c>
      <c r="AN233" s="685">
        <f t="shared" si="435"/>
        <v>0</v>
      </c>
      <c r="AO233" s="685">
        <f t="shared" si="435"/>
        <v>0</v>
      </c>
      <c r="AP233" s="685">
        <f t="shared" si="435"/>
        <v>0</v>
      </c>
      <c r="AQ233" s="685">
        <f t="shared" si="435"/>
        <v>0</v>
      </c>
      <c r="AR233" s="685">
        <f t="shared" si="435"/>
        <v>0</v>
      </c>
      <c r="AS233" s="685">
        <f t="shared" si="435"/>
        <v>0</v>
      </c>
      <c r="AT233" s="685">
        <f t="shared" si="435"/>
        <v>0</v>
      </c>
      <c r="AU233" s="685">
        <f t="shared" si="435"/>
        <v>0</v>
      </c>
      <c r="AV233" s="685">
        <f t="shared" si="435"/>
        <v>0</v>
      </c>
      <c r="AW233" s="685">
        <f t="shared" si="435"/>
        <v>0</v>
      </c>
      <c r="AX233" s="685">
        <f t="shared" si="435"/>
        <v>0</v>
      </c>
      <c r="AY233" s="685">
        <f t="shared" si="435"/>
        <v>0</v>
      </c>
      <c r="AZ233" s="685">
        <f t="shared" si="435"/>
        <v>0</v>
      </c>
      <c r="BA233" s="685">
        <f t="shared" si="435"/>
        <v>0</v>
      </c>
      <c r="BB233" s="685">
        <f t="shared" si="435"/>
        <v>0</v>
      </c>
      <c r="BC233" s="685">
        <f t="shared" si="435"/>
        <v>0</v>
      </c>
      <c r="BD233" s="685">
        <f t="shared" si="435"/>
        <v>0</v>
      </c>
      <c r="BE233" s="685">
        <f t="shared" si="435"/>
        <v>0</v>
      </c>
      <c r="BF233" s="685">
        <f t="shared" si="435"/>
        <v>0</v>
      </c>
      <c r="BG233" s="685">
        <f t="shared" si="435"/>
        <v>0</v>
      </c>
      <c r="BH233" s="685">
        <f t="shared" si="435"/>
        <v>0</v>
      </c>
      <c r="BI233" s="685">
        <f t="shared" si="435"/>
        <v>0</v>
      </c>
      <c r="BJ233" s="685">
        <f t="shared" si="435"/>
        <v>0</v>
      </c>
      <c r="BK233" s="685">
        <f t="shared" si="435"/>
        <v>0</v>
      </c>
      <c r="BL233" s="685">
        <f t="shared" si="435"/>
        <v>0</v>
      </c>
      <c r="BM233" s="685">
        <f t="shared" si="435"/>
        <v>0</v>
      </c>
      <c r="BN233" s="685">
        <f t="shared" si="435"/>
        <v>0</v>
      </c>
      <c r="BO233" s="685">
        <f t="shared" si="435"/>
        <v>0</v>
      </c>
      <c r="BP233" s="685">
        <f t="shared" ref="BP233:CU233" si="436">BP$232*BP4</f>
        <v>0</v>
      </c>
      <c r="BQ233" s="685">
        <f t="shared" si="436"/>
        <v>0</v>
      </c>
      <c r="BR233" s="685">
        <f t="shared" si="436"/>
        <v>0</v>
      </c>
      <c r="BS233" s="685">
        <f t="shared" si="436"/>
        <v>0</v>
      </c>
      <c r="BT233" s="685">
        <f t="shared" si="436"/>
        <v>0</v>
      </c>
      <c r="BU233" s="685">
        <f t="shared" si="436"/>
        <v>0</v>
      </c>
      <c r="BV233" s="685">
        <f t="shared" si="436"/>
        <v>0</v>
      </c>
      <c r="BW233" s="685">
        <f t="shared" si="436"/>
        <v>0</v>
      </c>
      <c r="BX233" s="685">
        <f t="shared" si="436"/>
        <v>0</v>
      </c>
      <c r="BY233" s="685">
        <f t="shared" si="436"/>
        <v>0</v>
      </c>
      <c r="BZ233" s="685">
        <f t="shared" si="436"/>
        <v>0</v>
      </c>
      <c r="CA233" s="685">
        <f t="shared" si="436"/>
        <v>0</v>
      </c>
      <c r="CB233" s="685">
        <f t="shared" si="436"/>
        <v>0</v>
      </c>
      <c r="CC233" s="685">
        <f t="shared" si="436"/>
        <v>0</v>
      </c>
      <c r="CD233" s="685">
        <f t="shared" si="436"/>
        <v>0</v>
      </c>
      <c r="CE233" s="685">
        <f t="shared" si="436"/>
        <v>0</v>
      </c>
      <c r="CF233" s="685">
        <f t="shared" si="436"/>
        <v>0</v>
      </c>
      <c r="CG233" s="685">
        <f t="shared" si="436"/>
        <v>0</v>
      </c>
      <c r="CH233" s="685">
        <f t="shared" si="436"/>
        <v>0</v>
      </c>
      <c r="CI233" s="685">
        <f t="shared" si="436"/>
        <v>0</v>
      </c>
      <c r="CJ233" s="685">
        <f t="shared" si="436"/>
        <v>0</v>
      </c>
      <c r="CK233" s="685">
        <f t="shared" si="436"/>
        <v>0</v>
      </c>
      <c r="CL233" s="685">
        <f t="shared" si="436"/>
        <v>0</v>
      </c>
      <c r="CM233" s="685">
        <f t="shared" si="436"/>
        <v>0</v>
      </c>
      <c r="CN233" s="685">
        <f t="shared" si="436"/>
        <v>0</v>
      </c>
      <c r="CO233" s="685">
        <f t="shared" si="436"/>
        <v>0</v>
      </c>
      <c r="CP233" s="685">
        <f t="shared" si="436"/>
        <v>0</v>
      </c>
      <c r="CQ233" s="685">
        <f t="shared" si="436"/>
        <v>0</v>
      </c>
      <c r="CR233" s="685">
        <f t="shared" si="436"/>
        <v>0</v>
      </c>
      <c r="CS233" s="685">
        <f t="shared" si="436"/>
        <v>0</v>
      </c>
      <c r="CT233" s="685">
        <f t="shared" si="436"/>
        <v>0</v>
      </c>
      <c r="CU233" s="685">
        <f t="shared" si="436"/>
        <v>0</v>
      </c>
      <c r="CV233" s="685">
        <f t="shared" ref="CV233:DG233" si="437">CV$232*CV4</f>
        <v>0</v>
      </c>
      <c r="CW233" s="685">
        <f t="shared" si="437"/>
        <v>0</v>
      </c>
      <c r="CX233" s="685">
        <f t="shared" si="437"/>
        <v>0</v>
      </c>
      <c r="CY233" s="685">
        <f t="shared" si="437"/>
        <v>0</v>
      </c>
      <c r="CZ233" s="685">
        <f t="shared" si="437"/>
        <v>0</v>
      </c>
      <c r="DA233" s="685">
        <f t="shared" si="437"/>
        <v>0</v>
      </c>
      <c r="DB233" s="685">
        <f t="shared" si="437"/>
        <v>0</v>
      </c>
      <c r="DC233" s="685">
        <f t="shared" si="437"/>
        <v>0</v>
      </c>
      <c r="DD233" s="685">
        <f t="shared" si="437"/>
        <v>0</v>
      </c>
      <c r="DE233" s="685">
        <f t="shared" si="437"/>
        <v>0</v>
      </c>
      <c r="DF233" s="685">
        <f t="shared" si="437"/>
        <v>0</v>
      </c>
      <c r="DG233" s="685">
        <f t="shared" si="437"/>
        <v>0</v>
      </c>
      <c r="DH233" s="685">
        <f t="shared" ref="DH233:DH296" si="438">SUM(_xlfn.ANCHORARRAY(D233))</f>
        <v>0</v>
      </c>
      <c r="DI233" s="240"/>
      <c r="DJ233" s="21"/>
    </row>
    <row r="234" spans="2:114" x14ac:dyDescent="0.15">
      <c r="B234" s="10" t="s">
        <v>120</v>
      </c>
      <c r="C234" s="4" t="s">
        <v>888</v>
      </c>
      <c r="D234" s="526">
        <f t="shared" ref="D234:AI234" si="439">D$232*D5</f>
        <v>0</v>
      </c>
      <c r="E234" s="526">
        <f t="shared" si="439"/>
        <v>0</v>
      </c>
      <c r="F234" s="526">
        <f t="shared" si="439"/>
        <v>0</v>
      </c>
      <c r="G234" s="526">
        <f t="shared" si="439"/>
        <v>0</v>
      </c>
      <c r="H234" s="526">
        <f t="shared" si="439"/>
        <v>0</v>
      </c>
      <c r="I234" s="526">
        <f t="shared" si="439"/>
        <v>0</v>
      </c>
      <c r="J234" s="526">
        <f t="shared" si="439"/>
        <v>0</v>
      </c>
      <c r="K234" s="526">
        <f t="shared" si="439"/>
        <v>0</v>
      </c>
      <c r="L234" s="526">
        <f t="shared" si="439"/>
        <v>0</v>
      </c>
      <c r="M234" s="526">
        <f t="shared" si="439"/>
        <v>0</v>
      </c>
      <c r="N234" s="526">
        <f t="shared" si="439"/>
        <v>0</v>
      </c>
      <c r="O234" s="526">
        <f t="shared" si="439"/>
        <v>0</v>
      </c>
      <c r="P234" s="526">
        <f t="shared" si="439"/>
        <v>0</v>
      </c>
      <c r="Q234" s="526">
        <f t="shared" si="439"/>
        <v>0</v>
      </c>
      <c r="R234" s="526">
        <f t="shared" si="439"/>
        <v>0</v>
      </c>
      <c r="S234" s="526">
        <f t="shared" si="439"/>
        <v>0</v>
      </c>
      <c r="T234" s="526">
        <f t="shared" si="439"/>
        <v>0</v>
      </c>
      <c r="U234" s="526">
        <f t="shared" si="439"/>
        <v>0</v>
      </c>
      <c r="V234" s="526">
        <f t="shared" si="439"/>
        <v>0</v>
      </c>
      <c r="W234" s="526">
        <f t="shared" si="439"/>
        <v>0</v>
      </c>
      <c r="X234" s="526">
        <f t="shared" si="439"/>
        <v>0</v>
      </c>
      <c r="Y234" s="526">
        <f t="shared" si="439"/>
        <v>0</v>
      </c>
      <c r="Z234" s="526">
        <f t="shared" si="439"/>
        <v>0</v>
      </c>
      <c r="AA234" s="526">
        <f t="shared" si="439"/>
        <v>0</v>
      </c>
      <c r="AB234" s="526">
        <f t="shared" si="439"/>
        <v>0</v>
      </c>
      <c r="AC234" s="526">
        <f t="shared" si="439"/>
        <v>0</v>
      </c>
      <c r="AD234" s="526">
        <f t="shared" si="439"/>
        <v>0</v>
      </c>
      <c r="AE234" s="526">
        <f t="shared" si="439"/>
        <v>0</v>
      </c>
      <c r="AF234" s="526">
        <f t="shared" si="439"/>
        <v>0</v>
      </c>
      <c r="AG234" s="526">
        <f t="shared" si="439"/>
        <v>0</v>
      </c>
      <c r="AH234" s="526">
        <f t="shared" si="439"/>
        <v>0</v>
      </c>
      <c r="AI234" s="526">
        <f t="shared" si="439"/>
        <v>0</v>
      </c>
      <c r="AJ234" s="526">
        <f t="shared" ref="AJ234:BO234" si="440">AJ$232*AJ5</f>
        <v>0</v>
      </c>
      <c r="AK234" s="526">
        <f t="shared" si="440"/>
        <v>0</v>
      </c>
      <c r="AL234" s="526">
        <f t="shared" si="440"/>
        <v>0</v>
      </c>
      <c r="AM234" s="526">
        <f t="shared" si="440"/>
        <v>0</v>
      </c>
      <c r="AN234" s="526">
        <f t="shared" si="440"/>
        <v>0</v>
      </c>
      <c r="AO234" s="526">
        <f t="shared" si="440"/>
        <v>0</v>
      </c>
      <c r="AP234" s="526">
        <f t="shared" si="440"/>
        <v>0</v>
      </c>
      <c r="AQ234" s="526">
        <f t="shared" si="440"/>
        <v>0</v>
      </c>
      <c r="AR234" s="526">
        <f t="shared" si="440"/>
        <v>0</v>
      </c>
      <c r="AS234" s="526">
        <f t="shared" si="440"/>
        <v>0</v>
      </c>
      <c r="AT234" s="526">
        <f t="shared" si="440"/>
        <v>0</v>
      </c>
      <c r="AU234" s="526">
        <f t="shared" si="440"/>
        <v>0</v>
      </c>
      <c r="AV234" s="526">
        <f t="shared" si="440"/>
        <v>0</v>
      </c>
      <c r="AW234" s="526">
        <f t="shared" si="440"/>
        <v>0</v>
      </c>
      <c r="AX234" s="526">
        <f t="shared" si="440"/>
        <v>0</v>
      </c>
      <c r="AY234" s="526">
        <f t="shared" si="440"/>
        <v>0</v>
      </c>
      <c r="AZ234" s="526">
        <f t="shared" si="440"/>
        <v>0</v>
      </c>
      <c r="BA234" s="526">
        <f t="shared" si="440"/>
        <v>0</v>
      </c>
      <c r="BB234" s="526">
        <f t="shared" si="440"/>
        <v>0</v>
      </c>
      <c r="BC234" s="526">
        <f t="shared" si="440"/>
        <v>0</v>
      </c>
      <c r="BD234" s="526">
        <f t="shared" si="440"/>
        <v>0</v>
      </c>
      <c r="BE234" s="526">
        <f t="shared" si="440"/>
        <v>0</v>
      </c>
      <c r="BF234" s="526">
        <f t="shared" si="440"/>
        <v>0</v>
      </c>
      <c r="BG234" s="526">
        <f t="shared" si="440"/>
        <v>0</v>
      </c>
      <c r="BH234" s="526">
        <f t="shared" si="440"/>
        <v>0</v>
      </c>
      <c r="BI234" s="526">
        <f t="shared" si="440"/>
        <v>0</v>
      </c>
      <c r="BJ234" s="526">
        <f t="shared" si="440"/>
        <v>0</v>
      </c>
      <c r="BK234" s="526">
        <f t="shared" si="440"/>
        <v>0</v>
      </c>
      <c r="BL234" s="526">
        <f t="shared" si="440"/>
        <v>0</v>
      </c>
      <c r="BM234" s="526">
        <f t="shared" si="440"/>
        <v>0</v>
      </c>
      <c r="BN234" s="526">
        <f t="shared" si="440"/>
        <v>0</v>
      </c>
      <c r="BO234" s="526">
        <f t="shared" si="440"/>
        <v>0</v>
      </c>
      <c r="BP234" s="526">
        <f t="shared" ref="BP234:CU234" si="441">BP$232*BP5</f>
        <v>0</v>
      </c>
      <c r="BQ234" s="526">
        <f t="shared" si="441"/>
        <v>0</v>
      </c>
      <c r="BR234" s="526">
        <f t="shared" si="441"/>
        <v>0</v>
      </c>
      <c r="BS234" s="526">
        <f t="shared" si="441"/>
        <v>0</v>
      </c>
      <c r="BT234" s="526">
        <f t="shared" si="441"/>
        <v>0</v>
      </c>
      <c r="BU234" s="526">
        <f t="shared" si="441"/>
        <v>0</v>
      </c>
      <c r="BV234" s="526">
        <f t="shared" si="441"/>
        <v>0</v>
      </c>
      <c r="BW234" s="526">
        <f t="shared" si="441"/>
        <v>0</v>
      </c>
      <c r="BX234" s="526">
        <f t="shared" si="441"/>
        <v>0</v>
      </c>
      <c r="BY234" s="526">
        <f t="shared" si="441"/>
        <v>0</v>
      </c>
      <c r="BZ234" s="526">
        <f t="shared" si="441"/>
        <v>0</v>
      </c>
      <c r="CA234" s="526">
        <f t="shared" si="441"/>
        <v>0</v>
      </c>
      <c r="CB234" s="526">
        <f t="shared" si="441"/>
        <v>0</v>
      </c>
      <c r="CC234" s="526">
        <f t="shared" si="441"/>
        <v>0</v>
      </c>
      <c r="CD234" s="526">
        <f t="shared" si="441"/>
        <v>0</v>
      </c>
      <c r="CE234" s="526">
        <f t="shared" si="441"/>
        <v>0</v>
      </c>
      <c r="CF234" s="526">
        <f t="shared" si="441"/>
        <v>0</v>
      </c>
      <c r="CG234" s="526">
        <f t="shared" si="441"/>
        <v>0</v>
      </c>
      <c r="CH234" s="526">
        <f t="shared" si="441"/>
        <v>0</v>
      </c>
      <c r="CI234" s="526">
        <f t="shared" si="441"/>
        <v>0</v>
      </c>
      <c r="CJ234" s="526">
        <f t="shared" si="441"/>
        <v>0</v>
      </c>
      <c r="CK234" s="526">
        <f t="shared" si="441"/>
        <v>0</v>
      </c>
      <c r="CL234" s="526">
        <f t="shared" si="441"/>
        <v>0</v>
      </c>
      <c r="CM234" s="526">
        <f t="shared" si="441"/>
        <v>0</v>
      </c>
      <c r="CN234" s="526">
        <f t="shared" si="441"/>
        <v>0</v>
      </c>
      <c r="CO234" s="526">
        <f t="shared" si="441"/>
        <v>0</v>
      </c>
      <c r="CP234" s="526">
        <f t="shared" si="441"/>
        <v>0</v>
      </c>
      <c r="CQ234" s="526">
        <f t="shared" si="441"/>
        <v>0</v>
      </c>
      <c r="CR234" s="526">
        <f t="shared" si="441"/>
        <v>0</v>
      </c>
      <c r="CS234" s="526">
        <f t="shared" si="441"/>
        <v>0</v>
      </c>
      <c r="CT234" s="526">
        <f t="shared" si="441"/>
        <v>0</v>
      </c>
      <c r="CU234" s="526">
        <f t="shared" si="441"/>
        <v>0</v>
      </c>
      <c r="CV234" s="526">
        <f t="shared" ref="CV234:DG234" si="442">CV$232*CV5</f>
        <v>0</v>
      </c>
      <c r="CW234" s="526">
        <f t="shared" si="442"/>
        <v>0</v>
      </c>
      <c r="CX234" s="526">
        <f t="shared" si="442"/>
        <v>0</v>
      </c>
      <c r="CY234" s="526">
        <f t="shared" si="442"/>
        <v>0</v>
      </c>
      <c r="CZ234" s="526">
        <f t="shared" si="442"/>
        <v>0</v>
      </c>
      <c r="DA234" s="526">
        <f t="shared" si="442"/>
        <v>0</v>
      </c>
      <c r="DB234" s="526">
        <f t="shared" si="442"/>
        <v>0</v>
      </c>
      <c r="DC234" s="526">
        <f t="shared" si="442"/>
        <v>0</v>
      </c>
      <c r="DD234" s="526">
        <f t="shared" si="442"/>
        <v>0</v>
      </c>
      <c r="DE234" s="526">
        <f t="shared" si="442"/>
        <v>0</v>
      </c>
      <c r="DF234" s="526">
        <f t="shared" si="442"/>
        <v>0</v>
      </c>
      <c r="DG234" s="526">
        <f t="shared" si="442"/>
        <v>0</v>
      </c>
      <c r="DH234" s="526">
        <f t="shared" si="438"/>
        <v>0</v>
      </c>
      <c r="DI234" s="240"/>
      <c r="DJ234" s="21"/>
    </row>
    <row r="235" spans="2:114" x14ac:dyDescent="0.15">
      <c r="B235" s="10" t="s">
        <v>124</v>
      </c>
      <c r="C235" s="4" t="s">
        <v>889</v>
      </c>
      <c r="D235" s="526">
        <f t="shared" ref="D235:AI235" si="443">D$232*D6</f>
        <v>0</v>
      </c>
      <c r="E235" s="526">
        <f t="shared" si="443"/>
        <v>0</v>
      </c>
      <c r="F235" s="526">
        <f t="shared" si="443"/>
        <v>0</v>
      </c>
      <c r="G235" s="526">
        <f t="shared" si="443"/>
        <v>0</v>
      </c>
      <c r="H235" s="526">
        <f t="shared" si="443"/>
        <v>0</v>
      </c>
      <c r="I235" s="526">
        <f t="shared" si="443"/>
        <v>0</v>
      </c>
      <c r="J235" s="526">
        <f t="shared" si="443"/>
        <v>0</v>
      </c>
      <c r="K235" s="526">
        <f t="shared" si="443"/>
        <v>0</v>
      </c>
      <c r="L235" s="526">
        <f t="shared" si="443"/>
        <v>0</v>
      </c>
      <c r="M235" s="526">
        <f t="shared" si="443"/>
        <v>0</v>
      </c>
      <c r="N235" s="526">
        <f t="shared" si="443"/>
        <v>0</v>
      </c>
      <c r="O235" s="526">
        <f t="shared" si="443"/>
        <v>0</v>
      </c>
      <c r="P235" s="526">
        <f t="shared" si="443"/>
        <v>0</v>
      </c>
      <c r="Q235" s="526">
        <f t="shared" si="443"/>
        <v>0</v>
      </c>
      <c r="R235" s="526">
        <f t="shared" si="443"/>
        <v>0</v>
      </c>
      <c r="S235" s="526">
        <f t="shared" si="443"/>
        <v>0</v>
      </c>
      <c r="T235" s="526">
        <f t="shared" si="443"/>
        <v>0</v>
      </c>
      <c r="U235" s="526">
        <f t="shared" si="443"/>
        <v>0</v>
      </c>
      <c r="V235" s="526">
        <f t="shared" si="443"/>
        <v>0</v>
      </c>
      <c r="W235" s="526">
        <f t="shared" si="443"/>
        <v>0</v>
      </c>
      <c r="X235" s="526">
        <f t="shared" si="443"/>
        <v>0</v>
      </c>
      <c r="Y235" s="526">
        <f t="shared" si="443"/>
        <v>0</v>
      </c>
      <c r="Z235" s="526">
        <f t="shared" si="443"/>
        <v>0</v>
      </c>
      <c r="AA235" s="526">
        <f t="shared" si="443"/>
        <v>0</v>
      </c>
      <c r="AB235" s="526">
        <f t="shared" si="443"/>
        <v>0</v>
      </c>
      <c r="AC235" s="526">
        <f t="shared" si="443"/>
        <v>0</v>
      </c>
      <c r="AD235" s="526">
        <f t="shared" si="443"/>
        <v>0</v>
      </c>
      <c r="AE235" s="526">
        <f t="shared" si="443"/>
        <v>0</v>
      </c>
      <c r="AF235" s="526">
        <f t="shared" si="443"/>
        <v>0</v>
      </c>
      <c r="AG235" s="526">
        <f t="shared" si="443"/>
        <v>0</v>
      </c>
      <c r="AH235" s="526">
        <f t="shared" si="443"/>
        <v>0</v>
      </c>
      <c r="AI235" s="526">
        <f t="shared" si="443"/>
        <v>0</v>
      </c>
      <c r="AJ235" s="526">
        <f t="shared" ref="AJ235:BO235" si="444">AJ$232*AJ6</f>
        <v>0</v>
      </c>
      <c r="AK235" s="526">
        <f t="shared" si="444"/>
        <v>0</v>
      </c>
      <c r="AL235" s="526">
        <f t="shared" si="444"/>
        <v>0</v>
      </c>
      <c r="AM235" s="526">
        <f t="shared" si="444"/>
        <v>0</v>
      </c>
      <c r="AN235" s="526">
        <f t="shared" si="444"/>
        <v>0</v>
      </c>
      <c r="AO235" s="526">
        <f t="shared" si="444"/>
        <v>0</v>
      </c>
      <c r="AP235" s="526">
        <f t="shared" si="444"/>
        <v>0</v>
      </c>
      <c r="AQ235" s="526">
        <f t="shared" si="444"/>
        <v>0</v>
      </c>
      <c r="AR235" s="526">
        <f t="shared" si="444"/>
        <v>0</v>
      </c>
      <c r="AS235" s="526">
        <f t="shared" si="444"/>
        <v>0</v>
      </c>
      <c r="AT235" s="526">
        <f t="shared" si="444"/>
        <v>0</v>
      </c>
      <c r="AU235" s="526">
        <f t="shared" si="444"/>
        <v>0</v>
      </c>
      <c r="AV235" s="526">
        <f t="shared" si="444"/>
        <v>0</v>
      </c>
      <c r="AW235" s="526">
        <f t="shared" si="444"/>
        <v>0</v>
      </c>
      <c r="AX235" s="526">
        <f t="shared" si="444"/>
        <v>0</v>
      </c>
      <c r="AY235" s="526">
        <f t="shared" si="444"/>
        <v>0</v>
      </c>
      <c r="AZ235" s="526">
        <f t="shared" si="444"/>
        <v>0</v>
      </c>
      <c r="BA235" s="526">
        <f t="shared" si="444"/>
        <v>0</v>
      </c>
      <c r="BB235" s="526">
        <f t="shared" si="444"/>
        <v>0</v>
      </c>
      <c r="BC235" s="526">
        <f t="shared" si="444"/>
        <v>0</v>
      </c>
      <c r="BD235" s="526">
        <f t="shared" si="444"/>
        <v>0</v>
      </c>
      <c r="BE235" s="526">
        <f t="shared" si="444"/>
        <v>0</v>
      </c>
      <c r="BF235" s="526">
        <f t="shared" si="444"/>
        <v>0</v>
      </c>
      <c r="BG235" s="526">
        <f t="shared" si="444"/>
        <v>0</v>
      </c>
      <c r="BH235" s="526">
        <f t="shared" si="444"/>
        <v>0</v>
      </c>
      <c r="BI235" s="526">
        <f t="shared" si="444"/>
        <v>0</v>
      </c>
      <c r="BJ235" s="526">
        <f t="shared" si="444"/>
        <v>0</v>
      </c>
      <c r="BK235" s="526">
        <f t="shared" si="444"/>
        <v>0</v>
      </c>
      <c r="BL235" s="526">
        <f t="shared" si="444"/>
        <v>0</v>
      </c>
      <c r="BM235" s="526">
        <f t="shared" si="444"/>
        <v>0</v>
      </c>
      <c r="BN235" s="526">
        <f t="shared" si="444"/>
        <v>0</v>
      </c>
      <c r="BO235" s="526">
        <f t="shared" si="444"/>
        <v>0</v>
      </c>
      <c r="BP235" s="526">
        <f t="shared" ref="BP235:CU235" si="445">BP$232*BP6</f>
        <v>0</v>
      </c>
      <c r="BQ235" s="526">
        <f t="shared" si="445"/>
        <v>0</v>
      </c>
      <c r="BR235" s="526">
        <f t="shared" si="445"/>
        <v>0</v>
      </c>
      <c r="BS235" s="526">
        <f t="shared" si="445"/>
        <v>0</v>
      </c>
      <c r="BT235" s="526">
        <f t="shared" si="445"/>
        <v>0</v>
      </c>
      <c r="BU235" s="526">
        <f t="shared" si="445"/>
        <v>0</v>
      </c>
      <c r="BV235" s="526">
        <f t="shared" si="445"/>
        <v>0</v>
      </c>
      <c r="BW235" s="526">
        <f t="shared" si="445"/>
        <v>0</v>
      </c>
      <c r="BX235" s="526">
        <f t="shared" si="445"/>
        <v>0</v>
      </c>
      <c r="BY235" s="526">
        <f t="shared" si="445"/>
        <v>0</v>
      </c>
      <c r="BZ235" s="526">
        <f t="shared" si="445"/>
        <v>0</v>
      </c>
      <c r="CA235" s="526">
        <f t="shared" si="445"/>
        <v>0</v>
      </c>
      <c r="CB235" s="526">
        <f t="shared" si="445"/>
        <v>0</v>
      </c>
      <c r="CC235" s="526">
        <f t="shared" si="445"/>
        <v>0</v>
      </c>
      <c r="CD235" s="526">
        <f t="shared" si="445"/>
        <v>0</v>
      </c>
      <c r="CE235" s="526">
        <f t="shared" si="445"/>
        <v>0</v>
      </c>
      <c r="CF235" s="526">
        <f t="shared" si="445"/>
        <v>0</v>
      </c>
      <c r="CG235" s="526">
        <f t="shared" si="445"/>
        <v>0</v>
      </c>
      <c r="CH235" s="526">
        <f t="shared" si="445"/>
        <v>0</v>
      </c>
      <c r="CI235" s="526">
        <f t="shared" si="445"/>
        <v>0</v>
      </c>
      <c r="CJ235" s="526">
        <f t="shared" si="445"/>
        <v>0</v>
      </c>
      <c r="CK235" s="526">
        <f t="shared" si="445"/>
        <v>0</v>
      </c>
      <c r="CL235" s="526">
        <f t="shared" si="445"/>
        <v>0</v>
      </c>
      <c r="CM235" s="526">
        <f t="shared" si="445"/>
        <v>0</v>
      </c>
      <c r="CN235" s="526">
        <f t="shared" si="445"/>
        <v>0</v>
      </c>
      <c r="CO235" s="526">
        <f t="shared" si="445"/>
        <v>0</v>
      </c>
      <c r="CP235" s="526">
        <f t="shared" si="445"/>
        <v>0</v>
      </c>
      <c r="CQ235" s="526">
        <f t="shared" si="445"/>
        <v>0</v>
      </c>
      <c r="CR235" s="526">
        <f t="shared" si="445"/>
        <v>0</v>
      </c>
      <c r="CS235" s="526">
        <f t="shared" si="445"/>
        <v>0</v>
      </c>
      <c r="CT235" s="526">
        <f t="shared" si="445"/>
        <v>0</v>
      </c>
      <c r="CU235" s="526">
        <f t="shared" si="445"/>
        <v>0</v>
      </c>
      <c r="CV235" s="526">
        <f t="shared" ref="CV235:DG235" si="446">CV$232*CV6</f>
        <v>0</v>
      </c>
      <c r="CW235" s="526">
        <f t="shared" si="446"/>
        <v>0</v>
      </c>
      <c r="CX235" s="526">
        <f t="shared" si="446"/>
        <v>0</v>
      </c>
      <c r="CY235" s="526">
        <f t="shared" si="446"/>
        <v>0</v>
      </c>
      <c r="CZ235" s="526">
        <f t="shared" si="446"/>
        <v>0</v>
      </c>
      <c r="DA235" s="526">
        <f t="shared" si="446"/>
        <v>0</v>
      </c>
      <c r="DB235" s="526">
        <f t="shared" si="446"/>
        <v>0</v>
      </c>
      <c r="DC235" s="526">
        <f t="shared" si="446"/>
        <v>0</v>
      </c>
      <c r="DD235" s="526">
        <f t="shared" si="446"/>
        <v>0</v>
      </c>
      <c r="DE235" s="526">
        <f t="shared" si="446"/>
        <v>0</v>
      </c>
      <c r="DF235" s="526">
        <f t="shared" si="446"/>
        <v>0</v>
      </c>
      <c r="DG235" s="526">
        <f t="shared" si="446"/>
        <v>0</v>
      </c>
      <c r="DH235" s="526">
        <f t="shared" si="438"/>
        <v>0</v>
      </c>
      <c r="DI235" s="240"/>
      <c r="DJ235" s="21"/>
    </row>
    <row r="236" spans="2:114" x14ac:dyDescent="0.15">
      <c r="B236" s="10" t="s">
        <v>127</v>
      </c>
      <c r="C236" s="4" t="s">
        <v>890</v>
      </c>
      <c r="D236" s="526">
        <f t="shared" ref="D236:AI236" si="447">D$232*D7</f>
        <v>0</v>
      </c>
      <c r="E236" s="526">
        <f t="shared" si="447"/>
        <v>0</v>
      </c>
      <c r="F236" s="526">
        <f t="shared" si="447"/>
        <v>0</v>
      </c>
      <c r="G236" s="526">
        <f t="shared" si="447"/>
        <v>0</v>
      </c>
      <c r="H236" s="526">
        <f t="shared" si="447"/>
        <v>0</v>
      </c>
      <c r="I236" s="526">
        <f t="shared" si="447"/>
        <v>0</v>
      </c>
      <c r="J236" s="526">
        <f t="shared" si="447"/>
        <v>0</v>
      </c>
      <c r="K236" s="526">
        <f t="shared" si="447"/>
        <v>0</v>
      </c>
      <c r="L236" s="526">
        <f t="shared" si="447"/>
        <v>0</v>
      </c>
      <c r="M236" s="526">
        <f t="shared" si="447"/>
        <v>0</v>
      </c>
      <c r="N236" s="526">
        <f t="shared" si="447"/>
        <v>0</v>
      </c>
      <c r="O236" s="526">
        <f t="shared" si="447"/>
        <v>0</v>
      </c>
      <c r="P236" s="526">
        <f t="shared" si="447"/>
        <v>0</v>
      </c>
      <c r="Q236" s="526">
        <f t="shared" si="447"/>
        <v>0</v>
      </c>
      <c r="R236" s="526">
        <f t="shared" si="447"/>
        <v>0</v>
      </c>
      <c r="S236" s="526">
        <f t="shared" si="447"/>
        <v>0</v>
      </c>
      <c r="T236" s="526">
        <f t="shared" si="447"/>
        <v>0</v>
      </c>
      <c r="U236" s="526">
        <f t="shared" si="447"/>
        <v>0</v>
      </c>
      <c r="V236" s="526">
        <f t="shared" si="447"/>
        <v>0</v>
      </c>
      <c r="W236" s="526">
        <f t="shared" si="447"/>
        <v>0</v>
      </c>
      <c r="X236" s="526">
        <f t="shared" si="447"/>
        <v>0</v>
      </c>
      <c r="Y236" s="526">
        <f t="shared" si="447"/>
        <v>0</v>
      </c>
      <c r="Z236" s="526">
        <f t="shared" si="447"/>
        <v>0</v>
      </c>
      <c r="AA236" s="526">
        <f t="shared" si="447"/>
        <v>0</v>
      </c>
      <c r="AB236" s="526">
        <f t="shared" si="447"/>
        <v>0</v>
      </c>
      <c r="AC236" s="526">
        <f t="shared" si="447"/>
        <v>0</v>
      </c>
      <c r="AD236" s="526">
        <f t="shared" si="447"/>
        <v>0</v>
      </c>
      <c r="AE236" s="526">
        <f t="shared" si="447"/>
        <v>0</v>
      </c>
      <c r="AF236" s="526">
        <f t="shared" si="447"/>
        <v>0</v>
      </c>
      <c r="AG236" s="526">
        <f t="shared" si="447"/>
        <v>0</v>
      </c>
      <c r="AH236" s="526">
        <f t="shared" si="447"/>
        <v>0</v>
      </c>
      <c r="AI236" s="526">
        <f t="shared" si="447"/>
        <v>0</v>
      </c>
      <c r="AJ236" s="526">
        <f t="shared" ref="AJ236:BO236" si="448">AJ$232*AJ7</f>
        <v>0</v>
      </c>
      <c r="AK236" s="526">
        <f t="shared" si="448"/>
        <v>0</v>
      </c>
      <c r="AL236" s="526">
        <f t="shared" si="448"/>
        <v>0</v>
      </c>
      <c r="AM236" s="526">
        <f t="shared" si="448"/>
        <v>0</v>
      </c>
      <c r="AN236" s="526">
        <f t="shared" si="448"/>
        <v>0</v>
      </c>
      <c r="AO236" s="526">
        <f t="shared" si="448"/>
        <v>0</v>
      </c>
      <c r="AP236" s="526">
        <f t="shared" si="448"/>
        <v>0</v>
      </c>
      <c r="AQ236" s="526">
        <f t="shared" si="448"/>
        <v>0</v>
      </c>
      <c r="AR236" s="526">
        <f t="shared" si="448"/>
        <v>0</v>
      </c>
      <c r="AS236" s="526">
        <f t="shared" si="448"/>
        <v>0</v>
      </c>
      <c r="AT236" s="526">
        <f t="shared" si="448"/>
        <v>0</v>
      </c>
      <c r="AU236" s="526">
        <f t="shared" si="448"/>
        <v>0</v>
      </c>
      <c r="AV236" s="526">
        <f t="shared" si="448"/>
        <v>0</v>
      </c>
      <c r="AW236" s="526">
        <f t="shared" si="448"/>
        <v>0</v>
      </c>
      <c r="AX236" s="526">
        <f t="shared" si="448"/>
        <v>0</v>
      </c>
      <c r="AY236" s="526">
        <f t="shared" si="448"/>
        <v>0</v>
      </c>
      <c r="AZ236" s="526">
        <f t="shared" si="448"/>
        <v>0</v>
      </c>
      <c r="BA236" s="526">
        <f t="shared" si="448"/>
        <v>0</v>
      </c>
      <c r="BB236" s="526">
        <f t="shared" si="448"/>
        <v>0</v>
      </c>
      <c r="BC236" s="526">
        <f t="shared" si="448"/>
        <v>0</v>
      </c>
      <c r="BD236" s="526">
        <f t="shared" si="448"/>
        <v>0</v>
      </c>
      <c r="BE236" s="526">
        <f t="shared" si="448"/>
        <v>0</v>
      </c>
      <c r="BF236" s="526">
        <f t="shared" si="448"/>
        <v>0</v>
      </c>
      <c r="BG236" s="526">
        <f t="shared" si="448"/>
        <v>0</v>
      </c>
      <c r="BH236" s="526">
        <f t="shared" si="448"/>
        <v>0</v>
      </c>
      <c r="BI236" s="526">
        <f t="shared" si="448"/>
        <v>0</v>
      </c>
      <c r="BJ236" s="526">
        <f t="shared" si="448"/>
        <v>0</v>
      </c>
      <c r="BK236" s="526">
        <f t="shared" si="448"/>
        <v>0</v>
      </c>
      <c r="BL236" s="526">
        <f t="shared" si="448"/>
        <v>0</v>
      </c>
      <c r="BM236" s="526">
        <f t="shared" si="448"/>
        <v>0</v>
      </c>
      <c r="BN236" s="526">
        <f t="shared" si="448"/>
        <v>0</v>
      </c>
      <c r="BO236" s="526">
        <f t="shared" si="448"/>
        <v>0</v>
      </c>
      <c r="BP236" s="526">
        <f t="shared" ref="BP236:CU236" si="449">BP$232*BP7</f>
        <v>0</v>
      </c>
      <c r="BQ236" s="526">
        <f t="shared" si="449"/>
        <v>0</v>
      </c>
      <c r="BR236" s="526">
        <f t="shared" si="449"/>
        <v>0</v>
      </c>
      <c r="BS236" s="526">
        <f t="shared" si="449"/>
        <v>0</v>
      </c>
      <c r="BT236" s="526">
        <f t="shared" si="449"/>
        <v>0</v>
      </c>
      <c r="BU236" s="526">
        <f t="shared" si="449"/>
        <v>0</v>
      </c>
      <c r="BV236" s="526">
        <f t="shared" si="449"/>
        <v>0</v>
      </c>
      <c r="BW236" s="526">
        <f t="shared" si="449"/>
        <v>0</v>
      </c>
      <c r="BX236" s="526">
        <f t="shared" si="449"/>
        <v>0</v>
      </c>
      <c r="BY236" s="526">
        <f t="shared" si="449"/>
        <v>0</v>
      </c>
      <c r="BZ236" s="526">
        <f t="shared" si="449"/>
        <v>0</v>
      </c>
      <c r="CA236" s="526">
        <f t="shared" si="449"/>
        <v>0</v>
      </c>
      <c r="CB236" s="526">
        <f t="shared" si="449"/>
        <v>0</v>
      </c>
      <c r="CC236" s="526">
        <f t="shared" si="449"/>
        <v>0</v>
      </c>
      <c r="CD236" s="526">
        <f t="shared" si="449"/>
        <v>0</v>
      </c>
      <c r="CE236" s="526">
        <f t="shared" si="449"/>
        <v>0</v>
      </c>
      <c r="CF236" s="526">
        <f t="shared" si="449"/>
        <v>0</v>
      </c>
      <c r="CG236" s="526">
        <f t="shared" si="449"/>
        <v>0</v>
      </c>
      <c r="CH236" s="526">
        <f t="shared" si="449"/>
        <v>0</v>
      </c>
      <c r="CI236" s="526">
        <f t="shared" si="449"/>
        <v>0</v>
      </c>
      <c r="CJ236" s="526">
        <f t="shared" si="449"/>
        <v>0</v>
      </c>
      <c r="CK236" s="526">
        <f t="shared" si="449"/>
        <v>0</v>
      </c>
      <c r="CL236" s="526">
        <f t="shared" si="449"/>
        <v>0</v>
      </c>
      <c r="CM236" s="526">
        <f t="shared" si="449"/>
        <v>0</v>
      </c>
      <c r="CN236" s="526">
        <f t="shared" si="449"/>
        <v>0</v>
      </c>
      <c r="CO236" s="526">
        <f t="shared" si="449"/>
        <v>0</v>
      </c>
      <c r="CP236" s="526">
        <f t="shared" si="449"/>
        <v>0</v>
      </c>
      <c r="CQ236" s="526">
        <f t="shared" si="449"/>
        <v>0</v>
      </c>
      <c r="CR236" s="526">
        <f t="shared" si="449"/>
        <v>0</v>
      </c>
      <c r="CS236" s="526">
        <f t="shared" si="449"/>
        <v>0</v>
      </c>
      <c r="CT236" s="526">
        <f t="shared" si="449"/>
        <v>0</v>
      </c>
      <c r="CU236" s="526">
        <f t="shared" si="449"/>
        <v>0</v>
      </c>
      <c r="CV236" s="526">
        <f t="shared" ref="CV236:DG236" si="450">CV$232*CV7</f>
        <v>0</v>
      </c>
      <c r="CW236" s="526">
        <f t="shared" si="450"/>
        <v>0</v>
      </c>
      <c r="CX236" s="526">
        <f t="shared" si="450"/>
        <v>0</v>
      </c>
      <c r="CY236" s="526">
        <f t="shared" si="450"/>
        <v>0</v>
      </c>
      <c r="CZ236" s="526">
        <f t="shared" si="450"/>
        <v>0</v>
      </c>
      <c r="DA236" s="526">
        <f t="shared" si="450"/>
        <v>0</v>
      </c>
      <c r="DB236" s="526">
        <f t="shared" si="450"/>
        <v>0</v>
      </c>
      <c r="DC236" s="526">
        <f t="shared" si="450"/>
        <v>0</v>
      </c>
      <c r="DD236" s="526">
        <f t="shared" si="450"/>
        <v>0</v>
      </c>
      <c r="DE236" s="526">
        <f t="shared" si="450"/>
        <v>0</v>
      </c>
      <c r="DF236" s="526">
        <f t="shared" si="450"/>
        <v>0</v>
      </c>
      <c r="DG236" s="526">
        <f t="shared" si="450"/>
        <v>0</v>
      </c>
      <c r="DH236" s="526">
        <f t="shared" si="438"/>
        <v>0</v>
      </c>
      <c r="DI236" s="240"/>
      <c r="DJ236" s="21"/>
    </row>
    <row r="237" spans="2:114" x14ac:dyDescent="0.15">
      <c r="B237" s="10" t="s">
        <v>130</v>
      </c>
      <c r="C237" s="4" t="s">
        <v>891</v>
      </c>
      <c r="D237" s="553">
        <f t="shared" ref="D237:AI237" si="451">D$232*D8</f>
        <v>0</v>
      </c>
      <c r="E237" s="553">
        <f t="shared" si="451"/>
        <v>0</v>
      </c>
      <c r="F237" s="553">
        <f t="shared" si="451"/>
        <v>0</v>
      </c>
      <c r="G237" s="553">
        <f t="shared" si="451"/>
        <v>0</v>
      </c>
      <c r="H237" s="553">
        <f t="shared" si="451"/>
        <v>0</v>
      </c>
      <c r="I237" s="553">
        <f t="shared" si="451"/>
        <v>0</v>
      </c>
      <c r="J237" s="553">
        <f t="shared" si="451"/>
        <v>0</v>
      </c>
      <c r="K237" s="553">
        <f t="shared" si="451"/>
        <v>0</v>
      </c>
      <c r="L237" s="553">
        <f t="shared" si="451"/>
        <v>0</v>
      </c>
      <c r="M237" s="553">
        <f t="shared" si="451"/>
        <v>0</v>
      </c>
      <c r="N237" s="553">
        <f t="shared" si="451"/>
        <v>0</v>
      </c>
      <c r="O237" s="553">
        <f t="shared" si="451"/>
        <v>0</v>
      </c>
      <c r="P237" s="553">
        <f t="shared" si="451"/>
        <v>0</v>
      </c>
      <c r="Q237" s="553">
        <f t="shared" si="451"/>
        <v>0</v>
      </c>
      <c r="R237" s="553">
        <f t="shared" si="451"/>
        <v>0</v>
      </c>
      <c r="S237" s="553">
        <f t="shared" si="451"/>
        <v>0</v>
      </c>
      <c r="T237" s="553">
        <f t="shared" si="451"/>
        <v>0</v>
      </c>
      <c r="U237" s="553">
        <f t="shared" si="451"/>
        <v>0</v>
      </c>
      <c r="V237" s="553">
        <f t="shared" si="451"/>
        <v>0</v>
      </c>
      <c r="W237" s="553">
        <f t="shared" si="451"/>
        <v>0</v>
      </c>
      <c r="X237" s="553">
        <f t="shared" si="451"/>
        <v>0</v>
      </c>
      <c r="Y237" s="553">
        <f t="shared" si="451"/>
        <v>0</v>
      </c>
      <c r="Z237" s="553">
        <f t="shared" si="451"/>
        <v>0</v>
      </c>
      <c r="AA237" s="553">
        <f t="shared" si="451"/>
        <v>0</v>
      </c>
      <c r="AB237" s="553">
        <f t="shared" si="451"/>
        <v>0</v>
      </c>
      <c r="AC237" s="553">
        <f t="shared" si="451"/>
        <v>0</v>
      </c>
      <c r="AD237" s="553">
        <f t="shared" si="451"/>
        <v>0</v>
      </c>
      <c r="AE237" s="553">
        <f t="shared" si="451"/>
        <v>0</v>
      </c>
      <c r="AF237" s="553">
        <f t="shared" si="451"/>
        <v>0</v>
      </c>
      <c r="AG237" s="553">
        <f t="shared" si="451"/>
        <v>0</v>
      </c>
      <c r="AH237" s="553">
        <f t="shared" si="451"/>
        <v>0</v>
      </c>
      <c r="AI237" s="553">
        <f t="shared" si="451"/>
        <v>0</v>
      </c>
      <c r="AJ237" s="553">
        <f t="shared" ref="AJ237:BO237" si="452">AJ$232*AJ8</f>
        <v>0</v>
      </c>
      <c r="AK237" s="553">
        <f t="shared" si="452"/>
        <v>0</v>
      </c>
      <c r="AL237" s="553">
        <f t="shared" si="452"/>
        <v>0</v>
      </c>
      <c r="AM237" s="553">
        <f t="shared" si="452"/>
        <v>0</v>
      </c>
      <c r="AN237" s="553">
        <f t="shared" si="452"/>
        <v>0</v>
      </c>
      <c r="AO237" s="553">
        <f t="shared" si="452"/>
        <v>0</v>
      </c>
      <c r="AP237" s="553">
        <f t="shared" si="452"/>
        <v>0</v>
      </c>
      <c r="AQ237" s="553">
        <f t="shared" si="452"/>
        <v>0</v>
      </c>
      <c r="AR237" s="553">
        <f t="shared" si="452"/>
        <v>0</v>
      </c>
      <c r="AS237" s="553">
        <f t="shared" si="452"/>
        <v>0</v>
      </c>
      <c r="AT237" s="553">
        <f t="shared" si="452"/>
        <v>0</v>
      </c>
      <c r="AU237" s="553">
        <f t="shared" si="452"/>
        <v>0</v>
      </c>
      <c r="AV237" s="553">
        <f t="shared" si="452"/>
        <v>0</v>
      </c>
      <c r="AW237" s="553">
        <f t="shared" si="452"/>
        <v>0</v>
      </c>
      <c r="AX237" s="553">
        <f t="shared" si="452"/>
        <v>0</v>
      </c>
      <c r="AY237" s="553">
        <f t="shared" si="452"/>
        <v>0</v>
      </c>
      <c r="AZ237" s="553">
        <f t="shared" si="452"/>
        <v>0</v>
      </c>
      <c r="BA237" s="553">
        <f t="shared" si="452"/>
        <v>0</v>
      </c>
      <c r="BB237" s="553">
        <f t="shared" si="452"/>
        <v>0</v>
      </c>
      <c r="BC237" s="553">
        <f t="shared" si="452"/>
        <v>0</v>
      </c>
      <c r="BD237" s="553">
        <f t="shared" si="452"/>
        <v>0</v>
      </c>
      <c r="BE237" s="553">
        <f t="shared" si="452"/>
        <v>0</v>
      </c>
      <c r="BF237" s="553">
        <f t="shared" si="452"/>
        <v>0</v>
      </c>
      <c r="BG237" s="553">
        <f t="shared" si="452"/>
        <v>0</v>
      </c>
      <c r="BH237" s="553">
        <f t="shared" si="452"/>
        <v>0</v>
      </c>
      <c r="BI237" s="553">
        <f t="shared" si="452"/>
        <v>0</v>
      </c>
      <c r="BJ237" s="553">
        <f t="shared" si="452"/>
        <v>0</v>
      </c>
      <c r="BK237" s="553">
        <f t="shared" si="452"/>
        <v>0</v>
      </c>
      <c r="BL237" s="553">
        <f t="shared" si="452"/>
        <v>0</v>
      </c>
      <c r="BM237" s="553">
        <f t="shared" si="452"/>
        <v>0</v>
      </c>
      <c r="BN237" s="553">
        <f t="shared" si="452"/>
        <v>0</v>
      </c>
      <c r="BO237" s="553">
        <f t="shared" si="452"/>
        <v>0</v>
      </c>
      <c r="BP237" s="553">
        <f t="shared" ref="BP237:CU237" si="453">BP$232*BP8</f>
        <v>0</v>
      </c>
      <c r="BQ237" s="553">
        <f t="shared" si="453"/>
        <v>0</v>
      </c>
      <c r="BR237" s="553">
        <f t="shared" si="453"/>
        <v>0</v>
      </c>
      <c r="BS237" s="553">
        <f t="shared" si="453"/>
        <v>0</v>
      </c>
      <c r="BT237" s="553">
        <f t="shared" si="453"/>
        <v>0</v>
      </c>
      <c r="BU237" s="553">
        <f t="shared" si="453"/>
        <v>0</v>
      </c>
      <c r="BV237" s="553">
        <f t="shared" si="453"/>
        <v>0</v>
      </c>
      <c r="BW237" s="553">
        <f t="shared" si="453"/>
        <v>0</v>
      </c>
      <c r="BX237" s="553">
        <f t="shared" si="453"/>
        <v>0</v>
      </c>
      <c r="BY237" s="553">
        <f t="shared" si="453"/>
        <v>0</v>
      </c>
      <c r="BZ237" s="553">
        <f t="shared" si="453"/>
        <v>0</v>
      </c>
      <c r="CA237" s="553">
        <f t="shared" si="453"/>
        <v>0</v>
      </c>
      <c r="CB237" s="553">
        <f t="shared" si="453"/>
        <v>0</v>
      </c>
      <c r="CC237" s="553">
        <f t="shared" si="453"/>
        <v>0</v>
      </c>
      <c r="CD237" s="553">
        <f t="shared" si="453"/>
        <v>0</v>
      </c>
      <c r="CE237" s="553">
        <f t="shared" si="453"/>
        <v>0</v>
      </c>
      <c r="CF237" s="553">
        <f t="shared" si="453"/>
        <v>0</v>
      </c>
      <c r="CG237" s="553">
        <f t="shared" si="453"/>
        <v>0</v>
      </c>
      <c r="CH237" s="553">
        <f t="shared" si="453"/>
        <v>0</v>
      </c>
      <c r="CI237" s="553">
        <f t="shared" si="453"/>
        <v>0</v>
      </c>
      <c r="CJ237" s="553">
        <f t="shared" si="453"/>
        <v>0</v>
      </c>
      <c r="CK237" s="553">
        <f t="shared" si="453"/>
        <v>0</v>
      </c>
      <c r="CL237" s="553">
        <f t="shared" si="453"/>
        <v>0</v>
      </c>
      <c r="CM237" s="553">
        <f t="shared" si="453"/>
        <v>0</v>
      </c>
      <c r="CN237" s="553">
        <f t="shared" si="453"/>
        <v>0</v>
      </c>
      <c r="CO237" s="553">
        <f t="shared" si="453"/>
        <v>0</v>
      </c>
      <c r="CP237" s="553">
        <f t="shared" si="453"/>
        <v>0</v>
      </c>
      <c r="CQ237" s="553">
        <f t="shared" si="453"/>
        <v>0</v>
      </c>
      <c r="CR237" s="553">
        <f t="shared" si="453"/>
        <v>0</v>
      </c>
      <c r="CS237" s="553">
        <f t="shared" si="453"/>
        <v>0</v>
      </c>
      <c r="CT237" s="553">
        <f t="shared" si="453"/>
        <v>0</v>
      </c>
      <c r="CU237" s="553">
        <f t="shared" si="453"/>
        <v>0</v>
      </c>
      <c r="CV237" s="553">
        <f t="shared" ref="CV237:DG237" si="454">CV$232*CV8</f>
        <v>0</v>
      </c>
      <c r="CW237" s="553">
        <f t="shared" si="454"/>
        <v>0</v>
      </c>
      <c r="CX237" s="553">
        <f t="shared" si="454"/>
        <v>0</v>
      </c>
      <c r="CY237" s="553">
        <f t="shared" si="454"/>
        <v>0</v>
      </c>
      <c r="CZ237" s="553">
        <f t="shared" si="454"/>
        <v>0</v>
      </c>
      <c r="DA237" s="553">
        <f t="shared" si="454"/>
        <v>0</v>
      </c>
      <c r="DB237" s="553">
        <f t="shared" si="454"/>
        <v>0</v>
      </c>
      <c r="DC237" s="553">
        <f t="shared" si="454"/>
        <v>0</v>
      </c>
      <c r="DD237" s="553">
        <f t="shared" si="454"/>
        <v>0</v>
      </c>
      <c r="DE237" s="553">
        <f t="shared" si="454"/>
        <v>0</v>
      </c>
      <c r="DF237" s="553">
        <f t="shared" si="454"/>
        <v>0</v>
      </c>
      <c r="DG237" s="553">
        <f t="shared" si="454"/>
        <v>0</v>
      </c>
      <c r="DH237" s="526">
        <f t="shared" si="438"/>
        <v>0</v>
      </c>
      <c r="DI237" s="240"/>
      <c r="DJ237" s="21"/>
    </row>
    <row r="238" spans="2:114" x14ac:dyDescent="0.15">
      <c r="B238" s="10" t="s">
        <v>133</v>
      </c>
      <c r="C238" s="557" t="s">
        <v>892</v>
      </c>
      <c r="D238" s="685">
        <f t="shared" ref="D238:AI238" si="455">D$232*D9</f>
        <v>0</v>
      </c>
      <c r="E238" s="685">
        <f t="shared" si="455"/>
        <v>0</v>
      </c>
      <c r="F238" s="685">
        <f t="shared" si="455"/>
        <v>0</v>
      </c>
      <c r="G238" s="685">
        <f t="shared" si="455"/>
        <v>0</v>
      </c>
      <c r="H238" s="685">
        <f t="shared" si="455"/>
        <v>0</v>
      </c>
      <c r="I238" s="685">
        <f t="shared" si="455"/>
        <v>0</v>
      </c>
      <c r="J238" s="685">
        <f t="shared" si="455"/>
        <v>0</v>
      </c>
      <c r="K238" s="685">
        <f t="shared" si="455"/>
        <v>0</v>
      </c>
      <c r="L238" s="685">
        <f t="shared" si="455"/>
        <v>0</v>
      </c>
      <c r="M238" s="685">
        <f t="shared" si="455"/>
        <v>0</v>
      </c>
      <c r="N238" s="685">
        <f t="shared" si="455"/>
        <v>0</v>
      </c>
      <c r="O238" s="685">
        <f t="shared" si="455"/>
        <v>0</v>
      </c>
      <c r="P238" s="685">
        <f t="shared" si="455"/>
        <v>0</v>
      </c>
      <c r="Q238" s="685">
        <f t="shared" si="455"/>
        <v>0</v>
      </c>
      <c r="R238" s="685">
        <f t="shared" si="455"/>
        <v>0</v>
      </c>
      <c r="S238" s="685">
        <f t="shared" si="455"/>
        <v>0</v>
      </c>
      <c r="T238" s="685">
        <f t="shared" si="455"/>
        <v>0</v>
      </c>
      <c r="U238" s="685">
        <f t="shared" si="455"/>
        <v>0</v>
      </c>
      <c r="V238" s="685">
        <f t="shared" si="455"/>
        <v>0</v>
      </c>
      <c r="W238" s="685">
        <f t="shared" si="455"/>
        <v>0</v>
      </c>
      <c r="X238" s="685">
        <f t="shared" si="455"/>
        <v>0</v>
      </c>
      <c r="Y238" s="685">
        <f t="shared" si="455"/>
        <v>0</v>
      </c>
      <c r="Z238" s="685">
        <f t="shared" si="455"/>
        <v>0</v>
      </c>
      <c r="AA238" s="685">
        <f t="shared" si="455"/>
        <v>0</v>
      </c>
      <c r="AB238" s="685">
        <f t="shared" si="455"/>
        <v>0</v>
      </c>
      <c r="AC238" s="685">
        <f t="shared" si="455"/>
        <v>0</v>
      </c>
      <c r="AD238" s="685">
        <f t="shared" si="455"/>
        <v>0</v>
      </c>
      <c r="AE238" s="685">
        <f t="shared" si="455"/>
        <v>0</v>
      </c>
      <c r="AF238" s="685">
        <f t="shared" si="455"/>
        <v>0</v>
      </c>
      <c r="AG238" s="685">
        <f t="shared" si="455"/>
        <v>0</v>
      </c>
      <c r="AH238" s="685">
        <f t="shared" si="455"/>
        <v>0</v>
      </c>
      <c r="AI238" s="685">
        <f t="shared" si="455"/>
        <v>0</v>
      </c>
      <c r="AJ238" s="685">
        <f t="shared" ref="AJ238:BO238" si="456">AJ$232*AJ9</f>
        <v>0</v>
      </c>
      <c r="AK238" s="685">
        <f t="shared" si="456"/>
        <v>0</v>
      </c>
      <c r="AL238" s="685">
        <f t="shared" si="456"/>
        <v>0</v>
      </c>
      <c r="AM238" s="685">
        <f t="shared" si="456"/>
        <v>0</v>
      </c>
      <c r="AN238" s="685">
        <f t="shared" si="456"/>
        <v>0</v>
      </c>
      <c r="AO238" s="685">
        <f t="shared" si="456"/>
        <v>0</v>
      </c>
      <c r="AP238" s="685">
        <f t="shared" si="456"/>
        <v>0</v>
      </c>
      <c r="AQ238" s="685">
        <f t="shared" si="456"/>
        <v>0</v>
      </c>
      <c r="AR238" s="685">
        <f t="shared" si="456"/>
        <v>0</v>
      </c>
      <c r="AS238" s="685">
        <f t="shared" si="456"/>
        <v>0</v>
      </c>
      <c r="AT238" s="685">
        <f t="shared" si="456"/>
        <v>0</v>
      </c>
      <c r="AU238" s="685">
        <f t="shared" si="456"/>
        <v>0</v>
      </c>
      <c r="AV238" s="685">
        <f t="shared" si="456"/>
        <v>0</v>
      </c>
      <c r="AW238" s="685">
        <f t="shared" si="456"/>
        <v>0</v>
      </c>
      <c r="AX238" s="685">
        <f t="shared" si="456"/>
        <v>0</v>
      </c>
      <c r="AY238" s="685">
        <f t="shared" si="456"/>
        <v>0</v>
      </c>
      <c r="AZ238" s="685">
        <f t="shared" si="456"/>
        <v>0</v>
      </c>
      <c r="BA238" s="685">
        <f t="shared" si="456"/>
        <v>0</v>
      </c>
      <c r="BB238" s="685">
        <f t="shared" si="456"/>
        <v>0</v>
      </c>
      <c r="BC238" s="685">
        <f t="shared" si="456"/>
        <v>0</v>
      </c>
      <c r="BD238" s="685">
        <f t="shared" si="456"/>
        <v>0</v>
      </c>
      <c r="BE238" s="685">
        <f t="shared" si="456"/>
        <v>0</v>
      </c>
      <c r="BF238" s="685">
        <f t="shared" si="456"/>
        <v>0</v>
      </c>
      <c r="BG238" s="685">
        <f t="shared" si="456"/>
        <v>0</v>
      </c>
      <c r="BH238" s="685">
        <f t="shared" si="456"/>
        <v>0</v>
      </c>
      <c r="BI238" s="685">
        <f t="shared" si="456"/>
        <v>0</v>
      </c>
      <c r="BJ238" s="685">
        <f t="shared" si="456"/>
        <v>0</v>
      </c>
      <c r="BK238" s="685">
        <f t="shared" si="456"/>
        <v>0</v>
      </c>
      <c r="BL238" s="685">
        <f t="shared" si="456"/>
        <v>0</v>
      </c>
      <c r="BM238" s="685">
        <f t="shared" si="456"/>
        <v>0</v>
      </c>
      <c r="BN238" s="685">
        <f t="shared" si="456"/>
        <v>0</v>
      </c>
      <c r="BO238" s="685">
        <f t="shared" si="456"/>
        <v>0</v>
      </c>
      <c r="BP238" s="685">
        <f t="shared" ref="BP238:CU238" si="457">BP$232*BP9</f>
        <v>0</v>
      </c>
      <c r="BQ238" s="685">
        <f t="shared" si="457"/>
        <v>0</v>
      </c>
      <c r="BR238" s="685">
        <f t="shared" si="457"/>
        <v>0</v>
      </c>
      <c r="BS238" s="685">
        <f t="shared" si="457"/>
        <v>0</v>
      </c>
      <c r="BT238" s="685">
        <f t="shared" si="457"/>
        <v>0</v>
      </c>
      <c r="BU238" s="685">
        <f t="shared" si="457"/>
        <v>0</v>
      </c>
      <c r="BV238" s="685">
        <f t="shared" si="457"/>
        <v>0</v>
      </c>
      <c r="BW238" s="685">
        <f t="shared" si="457"/>
        <v>0</v>
      </c>
      <c r="BX238" s="685">
        <f t="shared" si="457"/>
        <v>0</v>
      </c>
      <c r="BY238" s="685">
        <f t="shared" si="457"/>
        <v>0</v>
      </c>
      <c r="BZ238" s="685">
        <f t="shared" si="457"/>
        <v>0</v>
      </c>
      <c r="CA238" s="685">
        <f t="shared" si="457"/>
        <v>0</v>
      </c>
      <c r="CB238" s="685">
        <f t="shared" si="457"/>
        <v>0</v>
      </c>
      <c r="CC238" s="685">
        <f t="shared" si="457"/>
        <v>0</v>
      </c>
      <c r="CD238" s="685">
        <f t="shared" si="457"/>
        <v>0</v>
      </c>
      <c r="CE238" s="685">
        <f t="shared" si="457"/>
        <v>0</v>
      </c>
      <c r="CF238" s="685">
        <f t="shared" si="457"/>
        <v>0</v>
      </c>
      <c r="CG238" s="685">
        <f t="shared" si="457"/>
        <v>0</v>
      </c>
      <c r="CH238" s="685">
        <f t="shared" si="457"/>
        <v>0</v>
      </c>
      <c r="CI238" s="685">
        <f t="shared" si="457"/>
        <v>0</v>
      </c>
      <c r="CJ238" s="685">
        <f t="shared" si="457"/>
        <v>0</v>
      </c>
      <c r="CK238" s="685">
        <f t="shared" si="457"/>
        <v>0</v>
      </c>
      <c r="CL238" s="685">
        <f t="shared" si="457"/>
        <v>0</v>
      </c>
      <c r="CM238" s="685">
        <f t="shared" si="457"/>
        <v>0</v>
      </c>
      <c r="CN238" s="685">
        <f t="shared" si="457"/>
        <v>0</v>
      </c>
      <c r="CO238" s="685">
        <f t="shared" si="457"/>
        <v>0</v>
      </c>
      <c r="CP238" s="685">
        <f t="shared" si="457"/>
        <v>0</v>
      </c>
      <c r="CQ238" s="685">
        <f t="shared" si="457"/>
        <v>0</v>
      </c>
      <c r="CR238" s="685">
        <f t="shared" si="457"/>
        <v>0</v>
      </c>
      <c r="CS238" s="685">
        <f t="shared" si="457"/>
        <v>0</v>
      </c>
      <c r="CT238" s="685">
        <f t="shared" si="457"/>
        <v>0</v>
      </c>
      <c r="CU238" s="685">
        <f t="shared" si="457"/>
        <v>0</v>
      </c>
      <c r="CV238" s="685">
        <f t="shared" ref="CV238:DG238" si="458">CV$232*CV9</f>
        <v>0</v>
      </c>
      <c r="CW238" s="685">
        <f t="shared" si="458"/>
        <v>0</v>
      </c>
      <c r="CX238" s="685">
        <f t="shared" si="458"/>
        <v>0</v>
      </c>
      <c r="CY238" s="685">
        <f t="shared" si="458"/>
        <v>0</v>
      </c>
      <c r="CZ238" s="685">
        <f t="shared" si="458"/>
        <v>0</v>
      </c>
      <c r="DA238" s="685">
        <f t="shared" si="458"/>
        <v>0</v>
      </c>
      <c r="DB238" s="685">
        <f t="shared" si="458"/>
        <v>0</v>
      </c>
      <c r="DC238" s="685">
        <f t="shared" si="458"/>
        <v>0</v>
      </c>
      <c r="DD238" s="685">
        <f t="shared" si="458"/>
        <v>0</v>
      </c>
      <c r="DE238" s="685">
        <f t="shared" si="458"/>
        <v>0</v>
      </c>
      <c r="DF238" s="685">
        <f t="shared" si="458"/>
        <v>0</v>
      </c>
      <c r="DG238" s="685">
        <f t="shared" si="458"/>
        <v>0</v>
      </c>
      <c r="DH238" s="526">
        <f t="shared" si="438"/>
        <v>0</v>
      </c>
      <c r="DI238" s="240"/>
      <c r="DJ238" s="21"/>
    </row>
    <row r="239" spans="2:114" x14ac:dyDescent="0.15">
      <c r="B239" s="10" t="s">
        <v>135</v>
      </c>
      <c r="C239" s="4" t="s">
        <v>269</v>
      </c>
      <c r="D239" s="526">
        <f t="shared" ref="D239:AI239" si="459">D$232*D10</f>
        <v>0</v>
      </c>
      <c r="E239" s="526">
        <f t="shared" si="459"/>
        <v>0</v>
      </c>
      <c r="F239" s="526">
        <f t="shared" si="459"/>
        <v>0</v>
      </c>
      <c r="G239" s="526">
        <f t="shared" si="459"/>
        <v>0</v>
      </c>
      <c r="H239" s="526">
        <f t="shared" si="459"/>
        <v>0</v>
      </c>
      <c r="I239" s="526">
        <f t="shared" si="459"/>
        <v>0</v>
      </c>
      <c r="J239" s="526">
        <f t="shared" si="459"/>
        <v>0</v>
      </c>
      <c r="K239" s="526">
        <f t="shared" si="459"/>
        <v>0</v>
      </c>
      <c r="L239" s="526">
        <f t="shared" si="459"/>
        <v>0</v>
      </c>
      <c r="M239" s="526">
        <f t="shared" si="459"/>
        <v>0</v>
      </c>
      <c r="N239" s="526">
        <f t="shared" si="459"/>
        <v>0</v>
      </c>
      <c r="O239" s="526">
        <f t="shared" si="459"/>
        <v>0</v>
      </c>
      <c r="P239" s="526">
        <f t="shared" si="459"/>
        <v>0</v>
      </c>
      <c r="Q239" s="526">
        <f t="shared" si="459"/>
        <v>0</v>
      </c>
      <c r="R239" s="526">
        <f t="shared" si="459"/>
        <v>0</v>
      </c>
      <c r="S239" s="526">
        <f t="shared" si="459"/>
        <v>0</v>
      </c>
      <c r="T239" s="526">
        <f t="shared" si="459"/>
        <v>0</v>
      </c>
      <c r="U239" s="526">
        <f t="shared" si="459"/>
        <v>0</v>
      </c>
      <c r="V239" s="526">
        <f t="shared" si="459"/>
        <v>0</v>
      </c>
      <c r="W239" s="526">
        <f t="shared" si="459"/>
        <v>0</v>
      </c>
      <c r="X239" s="526">
        <f t="shared" si="459"/>
        <v>0</v>
      </c>
      <c r="Y239" s="526">
        <f t="shared" si="459"/>
        <v>0</v>
      </c>
      <c r="Z239" s="526">
        <f t="shared" si="459"/>
        <v>0</v>
      </c>
      <c r="AA239" s="526">
        <f t="shared" si="459"/>
        <v>0</v>
      </c>
      <c r="AB239" s="526">
        <f t="shared" si="459"/>
        <v>0</v>
      </c>
      <c r="AC239" s="526">
        <f t="shared" si="459"/>
        <v>0</v>
      </c>
      <c r="AD239" s="526">
        <f t="shared" si="459"/>
        <v>0</v>
      </c>
      <c r="AE239" s="526">
        <f t="shared" si="459"/>
        <v>0</v>
      </c>
      <c r="AF239" s="526">
        <f t="shared" si="459"/>
        <v>0</v>
      </c>
      <c r="AG239" s="526">
        <f t="shared" si="459"/>
        <v>0</v>
      </c>
      <c r="AH239" s="526">
        <f t="shared" si="459"/>
        <v>0</v>
      </c>
      <c r="AI239" s="526">
        <f t="shared" si="459"/>
        <v>0</v>
      </c>
      <c r="AJ239" s="526">
        <f t="shared" ref="AJ239:BO239" si="460">AJ$232*AJ10</f>
        <v>0</v>
      </c>
      <c r="AK239" s="526">
        <f t="shared" si="460"/>
        <v>0</v>
      </c>
      <c r="AL239" s="526">
        <f t="shared" si="460"/>
        <v>0</v>
      </c>
      <c r="AM239" s="526">
        <f t="shared" si="460"/>
        <v>0</v>
      </c>
      <c r="AN239" s="526">
        <f t="shared" si="460"/>
        <v>0</v>
      </c>
      <c r="AO239" s="526">
        <f t="shared" si="460"/>
        <v>0</v>
      </c>
      <c r="AP239" s="526">
        <f t="shared" si="460"/>
        <v>0</v>
      </c>
      <c r="AQ239" s="526">
        <f t="shared" si="460"/>
        <v>0</v>
      </c>
      <c r="AR239" s="526">
        <f t="shared" si="460"/>
        <v>0</v>
      </c>
      <c r="AS239" s="526">
        <f t="shared" si="460"/>
        <v>0</v>
      </c>
      <c r="AT239" s="526">
        <f t="shared" si="460"/>
        <v>0</v>
      </c>
      <c r="AU239" s="526">
        <f t="shared" si="460"/>
        <v>0</v>
      </c>
      <c r="AV239" s="526">
        <f t="shared" si="460"/>
        <v>0</v>
      </c>
      <c r="AW239" s="526">
        <f t="shared" si="460"/>
        <v>0</v>
      </c>
      <c r="AX239" s="526">
        <f t="shared" si="460"/>
        <v>0</v>
      </c>
      <c r="AY239" s="526">
        <f t="shared" si="460"/>
        <v>0</v>
      </c>
      <c r="AZ239" s="526">
        <f t="shared" si="460"/>
        <v>0</v>
      </c>
      <c r="BA239" s="526">
        <f t="shared" si="460"/>
        <v>0</v>
      </c>
      <c r="BB239" s="526">
        <f t="shared" si="460"/>
        <v>0</v>
      </c>
      <c r="BC239" s="526">
        <f t="shared" si="460"/>
        <v>0</v>
      </c>
      <c r="BD239" s="526">
        <f t="shared" si="460"/>
        <v>0</v>
      </c>
      <c r="BE239" s="526">
        <f t="shared" si="460"/>
        <v>0</v>
      </c>
      <c r="BF239" s="526">
        <f t="shared" si="460"/>
        <v>0</v>
      </c>
      <c r="BG239" s="526">
        <f t="shared" si="460"/>
        <v>0</v>
      </c>
      <c r="BH239" s="526">
        <f t="shared" si="460"/>
        <v>0</v>
      </c>
      <c r="BI239" s="526">
        <f t="shared" si="460"/>
        <v>0</v>
      </c>
      <c r="BJ239" s="526">
        <f t="shared" si="460"/>
        <v>0</v>
      </c>
      <c r="BK239" s="526">
        <f t="shared" si="460"/>
        <v>0</v>
      </c>
      <c r="BL239" s="526">
        <f t="shared" si="460"/>
        <v>0</v>
      </c>
      <c r="BM239" s="526">
        <f t="shared" si="460"/>
        <v>0</v>
      </c>
      <c r="BN239" s="526">
        <f t="shared" si="460"/>
        <v>0</v>
      </c>
      <c r="BO239" s="526">
        <f t="shared" si="460"/>
        <v>0</v>
      </c>
      <c r="BP239" s="526">
        <f t="shared" ref="BP239:CU239" si="461">BP$232*BP10</f>
        <v>0</v>
      </c>
      <c r="BQ239" s="526">
        <f t="shared" si="461"/>
        <v>0</v>
      </c>
      <c r="BR239" s="526">
        <f t="shared" si="461"/>
        <v>0</v>
      </c>
      <c r="BS239" s="526">
        <f t="shared" si="461"/>
        <v>0</v>
      </c>
      <c r="BT239" s="526">
        <f t="shared" si="461"/>
        <v>0</v>
      </c>
      <c r="BU239" s="526">
        <f t="shared" si="461"/>
        <v>0</v>
      </c>
      <c r="BV239" s="526">
        <f t="shared" si="461"/>
        <v>0</v>
      </c>
      <c r="BW239" s="526">
        <f t="shared" si="461"/>
        <v>0</v>
      </c>
      <c r="BX239" s="526">
        <f t="shared" si="461"/>
        <v>0</v>
      </c>
      <c r="BY239" s="526">
        <f t="shared" si="461"/>
        <v>0</v>
      </c>
      <c r="BZ239" s="526">
        <f t="shared" si="461"/>
        <v>0</v>
      </c>
      <c r="CA239" s="526">
        <f t="shared" si="461"/>
        <v>0</v>
      </c>
      <c r="CB239" s="526">
        <f t="shared" si="461"/>
        <v>0</v>
      </c>
      <c r="CC239" s="526">
        <f t="shared" si="461"/>
        <v>0</v>
      </c>
      <c r="CD239" s="526">
        <f t="shared" si="461"/>
        <v>0</v>
      </c>
      <c r="CE239" s="526">
        <f t="shared" si="461"/>
        <v>0</v>
      </c>
      <c r="CF239" s="526">
        <f t="shared" si="461"/>
        <v>0</v>
      </c>
      <c r="CG239" s="526">
        <f t="shared" si="461"/>
        <v>0</v>
      </c>
      <c r="CH239" s="526">
        <f t="shared" si="461"/>
        <v>0</v>
      </c>
      <c r="CI239" s="526">
        <f t="shared" si="461"/>
        <v>0</v>
      </c>
      <c r="CJ239" s="526">
        <f t="shared" si="461"/>
        <v>0</v>
      </c>
      <c r="CK239" s="526">
        <f t="shared" si="461"/>
        <v>0</v>
      </c>
      <c r="CL239" s="526">
        <f t="shared" si="461"/>
        <v>0</v>
      </c>
      <c r="CM239" s="526">
        <f t="shared" si="461"/>
        <v>0</v>
      </c>
      <c r="CN239" s="526">
        <f t="shared" si="461"/>
        <v>0</v>
      </c>
      <c r="CO239" s="526">
        <f t="shared" si="461"/>
        <v>0</v>
      </c>
      <c r="CP239" s="526">
        <f t="shared" si="461"/>
        <v>0</v>
      </c>
      <c r="CQ239" s="526">
        <f t="shared" si="461"/>
        <v>0</v>
      </c>
      <c r="CR239" s="526">
        <f t="shared" si="461"/>
        <v>0</v>
      </c>
      <c r="CS239" s="526">
        <f t="shared" si="461"/>
        <v>0</v>
      </c>
      <c r="CT239" s="526">
        <f t="shared" si="461"/>
        <v>0</v>
      </c>
      <c r="CU239" s="526">
        <f t="shared" si="461"/>
        <v>0</v>
      </c>
      <c r="CV239" s="526">
        <f t="shared" ref="CV239:DG239" si="462">CV$232*CV10</f>
        <v>0</v>
      </c>
      <c r="CW239" s="526">
        <f t="shared" si="462"/>
        <v>0</v>
      </c>
      <c r="CX239" s="526">
        <f t="shared" si="462"/>
        <v>0</v>
      </c>
      <c r="CY239" s="526">
        <f t="shared" si="462"/>
        <v>0</v>
      </c>
      <c r="CZ239" s="526">
        <f t="shared" si="462"/>
        <v>0</v>
      </c>
      <c r="DA239" s="526">
        <f t="shared" si="462"/>
        <v>0</v>
      </c>
      <c r="DB239" s="526">
        <f t="shared" si="462"/>
        <v>0</v>
      </c>
      <c r="DC239" s="526">
        <f t="shared" si="462"/>
        <v>0</v>
      </c>
      <c r="DD239" s="526">
        <f t="shared" si="462"/>
        <v>0</v>
      </c>
      <c r="DE239" s="526">
        <f t="shared" si="462"/>
        <v>0</v>
      </c>
      <c r="DF239" s="526">
        <f t="shared" si="462"/>
        <v>0</v>
      </c>
      <c r="DG239" s="526">
        <f t="shared" si="462"/>
        <v>0</v>
      </c>
      <c r="DH239" s="526">
        <f t="shared" si="438"/>
        <v>0</v>
      </c>
      <c r="DI239" s="240"/>
      <c r="DJ239" s="21"/>
    </row>
    <row r="240" spans="2:114" x14ac:dyDescent="0.15">
      <c r="B240" s="10" t="s">
        <v>137</v>
      </c>
      <c r="C240" s="4" t="s">
        <v>893</v>
      </c>
      <c r="D240" s="526">
        <f t="shared" ref="D240:AI240" si="463">D$232*D11</f>
        <v>0</v>
      </c>
      <c r="E240" s="526">
        <f t="shared" si="463"/>
        <v>0</v>
      </c>
      <c r="F240" s="526">
        <f t="shared" si="463"/>
        <v>0</v>
      </c>
      <c r="G240" s="526">
        <f t="shared" si="463"/>
        <v>0</v>
      </c>
      <c r="H240" s="526">
        <f t="shared" si="463"/>
        <v>0</v>
      </c>
      <c r="I240" s="526">
        <f t="shared" si="463"/>
        <v>0</v>
      </c>
      <c r="J240" s="526">
        <f t="shared" si="463"/>
        <v>0</v>
      </c>
      <c r="K240" s="526">
        <f t="shared" si="463"/>
        <v>0</v>
      </c>
      <c r="L240" s="526">
        <f t="shared" si="463"/>
        <v>0</v>
      </c>
      <c r="M240" s="526">
        <f t="shared" si="463"/>
        <v>0</v>
      </c>
      <c r="N240" s="526">
        <f t="shared" si="463"/>
        <v>0</v>
      </c>
      <c r="O240" s="526">
        <f t="shared" si="463"/>
        <v>0</v>
      </c>
      <c r="P240" s="526">
        <f t="shared" si="463"/>
        <v>0</v>
      </c>
      <c r="Q240" s="526">
        <f t="shared" si="463"/>
        <v>0</v>
      </c>
      <c r="R240" s="526">
        <f t="shared" si="463"/>
        <v>0</v>
      </c>
      <c r="S240" s="526">
        <f t="shared" si="463"/>
        <v>0</v>
      </c>
      <c r="T240" s="526">
        <f t="shared" si="463"/>
        <v>0</v>
      </c>
      <c r="U240" s="526">
        <f t="shared" si="463"/>
        <v>0</v>
      </c>
      <c r="V240" s="526">
        <f t="shared" si="463"/>
        <v>0</v>
      </c>
      <c r="W240" s="526">
        <f t="shared" si="463"/>
        <v>0</v>
      </c>
      <c r="X240" s="526">
        <f t="shared" si="463"/>
        <v>0</v>
      </c>
      <c r="Y240" s="526">
        <f t="shared" si="463"/>
        <v>0</v>
      </c>
      <c r="Z240" s="526">
        <f t="shared" si="463"/>
        <v>0</v>
      </c>
      <c r="AA240" s="526">
        <f t="shared" si="463"/>
        <v>0</v>
      </c>
      <c r="AB240" s="526">
        <f t="shared" si="463"/>
        <v>0</v>
      </c>
      <c r="AC240" s="526">
        <f t="shared" si="463"/>
        <v>0</v>
      </c>
      <c r="AD240" s="526">
        <f t="shared" si="463"/>
        <v>0</v>
      </c>
      <c r="AE240" s="526">
        <f t="shared" si="463"/>
        <v>0</v>
      </c>
      <c r="AF240" s="526">
        <f t="shared" si="463"/>
        <v>0</v>
      </c>
      <c r="AG240" s="526">
        <f t="shared" si="463"/>
        <v>0</v>
      </c>
      <c r="AH240" s="526">
        <f t="shared" si="463"/>
        <v>0</v>
      </c>
      <c r="AI240" s="526">
        <f t="shared" si="463"/>
        <v>0</v>
      </c>
      <c r="AJ240" s="526">
        <f t="shared" ref="AJ240:BO240" si="464">AJ$232*AJ11</f>
        <v>0</v>
      </c>
      <c r="AK240" s="526">
        <f t="shared" si="464"/>
        <v>0</v>
      </c>
      <c r="AL240" s="526">
        <f t="shared" si="464"/>
        <v>0</v>
      </c>
      <c r="AM240" s="526">
        <f t="shared" si="464"/>
        <v>0</v>
      </c>
      <c r="AN240" s="526">
        <f t="shared" si="464"/>
        <v>0</v>
      </c>
      <c r="AO240" s="526">
        <f t="shared" si="464"/>
        <v>0</v>
      </c>
      <c r="AP240" s="526">
        <f t="shared" si="464"/>
        <v>0</v>
      </c>
      <c r="AQ240" s="526">
        <f t="shared" si="464"/>
        <v>0</v>
      </c>
      <c r="AR240" s="526">
        <f t="shared" si="464"/>
        <v>0</v>
      </c>
      <c r="AS240" s="526">
        <f t="shared" si="464"/>
        <v>0</v>
      </c>
      <c r="AT240" s="526">
        <f t="shared" si="464"/>
        <v>0</v>
      </c>
      <c r="AU240" s="526">
        <f t="shared" si="464"/>
        <v>0</v>
      </c>
      <c r="AV240" s="526">
        <f t="shared" si="464"/>
        <v>0</v>
      </c>
      <c r="AW240" s="526">
        <f t="shared" si="464"/>
        <v>0</v>
      </c>
      <c r="AX240" s="526">
        <f t="shared" si="464"/>
        <v>0</v>
      </c>
      <c r="AY240" s="526">
        <f t="shared" si="464"/>
        <v>0</v>
      </c>
      <c r="AZ240" s="526">
        <f t="shared" si="464"/>
        <v>0</v>
      </c>
      <c r="BA240" s="526">
        <f t="shared" si="464"/>
        <v>0</v>
      </c>
      <c r="BB240" s="526">
        <f t="shared" si="464"/>
        <v>0</v>
      </c>
      <c r="BC240" s="526">
        <f t="shared" si="464"/>
        <v>0</v>
      </c>
      <c r="BD240" s="526">
        <f t="shared" si="464"/>
        <v>0</v>
      </c>
      <c r="BE240" s="526">
        <f t="shared" si="464"/>
        <v>0</v>
      </c>
      <c r="BF240" s="526">
        <f t="shared" si="464"/>
        <v>0</v>
      </c>
      <c r="BG240" s="526">
        <f t="shared" si="464"/>
        <v>0</v>
      </c>
      <c r="BH240" s="526">
        <f t="shared" si="464"/>
        <v>0</v>
      </c>
      <c r="BI240" s="526">
        <f t="shared" si="464"/>
        <v>0</v>
      </c>
      <c r="BJ240" s="526">
        <f t="shared" si="464"/>
        <v>0</v>
      </c>
      <c r="BK240" s="526">
        <f t="shared" si="464"/>
        <v>0</v>
      </c>
      <c r="BL240" s="526">
        <f t="shared" si="464"/>
        <v>0</v>
      </c>
      <c r="BM240" s="526">
        <f t="shared" si="464"/>
        <v>0</v>
      </c>
      <c r="BN240" s="526">
        <f t="shared" si="464"/>
        <v>0</v>
      </c>
      <c r="BO240" s="526">
        <f t="shared" si="464"/>
        <v>0</v>
      </c>
      <c r="BP240" s="526">
        <f t="shared" ref="BP240:CU240" si="465">BP$232*BP11</f>
        <v>0</v>
      </c>
      <c r="BQ240" s="526">
        <f t="shared" si="465"/>
        <v>0</v>
      </c>
      <c r="BR240" s="526">
        <f t="shared" si="465"/>
        <v>0</v>
      </c>
      <c r="BS240" s="526">
        <f t="shared" si="465"/>
        <v>0</v>
      </c>
      <c r="BT240" s="526">
        <f t="shared" si="465"/>
        <v>0</v>
      </c>
      <c r="BU240" s="526">
        <f t="shared" si="465"/>
        <v>0</v>
      </c>
      <c r="BV240" s="526">
        <f t="shared" si="465"/>
        <v>0</v>
      </c>
      <c r="BW240" s="526">
        <f t="shared" si="465"/>
        <v>0</v>
      </c>
      <c r="BX240" s="526">
        <f t="shared" si="465"/>
        <v>0</v>
      </c>
      <c r="BY240" s="526">
        <f t="shared" si="465"/>
        <v>0</v>
      </c>
      <c r="BZ240" s="526">
        <f t="shared" si="465"/>
        <v>0</v>
      </c>
      <c r="CA240" s="526">
        <f t="shared" si="465"/>
        <v>0</v>
      </c>
      <c r="CB240" s="526">
        <f t="shared" si="465"/>
        <v>0</v>
      </c>
      <c r="CC240" s="526">
        <f t="shared" si="465"/>
        <v>0</v>
      </c>
      <c r="CD240" s="526">
        <f t="shared" si="465"/>
        <v>0</v>
      </c>
      <c r="CE240" s="526">
        <f t="shared" si="465"/>
        <v>0</v>
      </c>
      <c r="CF240" s="526">
        <f t="shared" si="465"/>
        <v>0</v>
      </c>
      <c r="CG240" s="526">
        <f t="shared" si="465"/>
        <v>0</v>
      </c>
      <c r="CH240" s="526">
        <f t="shared" si="465"/>
        <v>0</v>
      </c>
      <c r="CI240" s="526">
        <f t="shared" si="465"/>
        <v>0</v>
      </c>
      <c r="CJ240" s="526">
        <f t="shared" si="465"/>
        <v>0</v>
      </c>
      <c r="CK240" s="526">
        <f t="shared" si="465"/>
        <v>0</v>
      </c>
      <c r="CL240" s="526">
        <f t="shared" si="465"/>
        <v>0</v>
      </c>
      <c r="CM240" s="526">
        <f t="shared" si="465"/>
        <v>0</v>
      </c>
      <c r="CN240" s="526">
        <f t="shared" si="465"/>
        <v>0</v>
      </c>
      <c r="CO240" s="526">
        <f t="shared" si="465"/>
        <v>0</v>
      </c>
      <c r="CP240" s="526">
        <f t="shared" si="465"/>
        <v>0</v>
      </c>
      <c r="CQ240" s="526">
        <f t="shared" si="465"/>
        <v>0</v>
      </c>
      <c r="CR240" s="526">
        <f t="shared" si="465"/>
        <v>0</v>
      </c>
      <c r="CS240" s="526">
        <f t="shared" si="465"/>
        <v>0</v>
      </c>
      <c r="CT240" s="526">
        <f t="shared" si="465"/>
        <v>0</v>
      </c>
      <c r="CU240" s="526">
        <f t="shared" si="465"/>
        <v>0</v>
      </c>
      <c r="CV240" s="526">
        <f t="shared" ref="CV240:DG240" si="466">CV$232*CV11</f>
        <v>0</v>
      </c>
      <c r="CW240" s="526">
        <f t="shared" si="466"/>
        <v>0</v>
      </c>
      <c r="CX240" s="526">
        <f t="shared" si="466"/>
        <v>0</v>
      </c>
      <c r="CY240" s="526">
        <f t="shared" si="466"/>
        <v>0</v>
      </c>
      <c r="CZ240" s="526">
        <f t="shared" si="466"/>
        <v>0</v>
      </c>
      <c r="DA240" s="526">
        <f t="shared" si="466"/>
        <v>0</v>
      </c>
      <c r="DB240" s="526">
        <f t="shared" si="466"/>
        <v>0</v>
      </c>
      <c r="DC240" s="526">
        <f t="shared" si="466"/>
        <v>0</v>
      </c>
      <c r="DD240" s="526">
        <f t="shared" si="466"/>
        <v>0</v>
      </c>
      <c r="DE240" s="526">
        <f t="shared" si="466"/>
        <v>0</v>
      </c>
      <c r="DF240" s="526">
        <f t="shared" si="466"/>
        <v>0</v>
      </c>
      <c r="DG240" s="526">
        <f t="shared" si="466"/>
        <v>0</v>
      </c>
      <c r="DH240" s="526">
        <f t="shared" si="438"/>
        <v>0</v>
      </c>
      <c r="DI240" s="240"/>
      <c r="DJ240" s="21"/>
    </row>
    <row r="241" spans="2:114" x14ac:dyDescent="0.15">
      <c r="B241" s="10" t="s">
        <v>139</v>
      </c>
      <c r="C241" s="4" t="s">
        <v>894</v>
      </c>
      <c r="D241" s="526">
        <f t="shared" ref="D241:AI241" si="467">D$232*D12</f>
        <v>0</v>
      </c>
      <c r="E241" s="526">
        <f t="shared" si="467"/>
        <v>0</v>
      </c>
      <c r="F241" s="526">
        <f t="shared" si="467"/>
        <v>0</v>
      </c>
      <c r="G241" s="526">
        <f t="shared" si="467"/>
        <v>0</v>
      </c>
      <c r="H241" s="526">
        <f t="shared" si="467"/>
        <v>0</v>
      </c>
      <c r="I241" s="526">
        <f t="shared" si="467"/>
        <v>0</v>
      </c>
      <c r="J241" s="526">
        <f t="shared" si="467"/>
        <v>0</v>
      </c>
      <c r="K241" s="526">
        <f t="shared" si="467"/>
        <v>0</v>
      </c>
      <c r="L241" s="526">
        <f t="shared" si="467"/>
        <v>0</v>
      </c>
      <c r="M241" s="526">
        <f t="shared" si="467"/>
        <v>0</v>
      </c>
      <c r="N241" s="526">
        <f t="shared" si="467"/>
        <v>0</v>
      </c>
      <c r="O241" s="526">
        <f t="shared" si="467"/>
        <v>0</v>
      </c>
      <c r="P241" s="526">
        <f t="shared" si="467"/>
        <v>0</v>
      </c>
      <c r="Q241" s="526">
        <f t="shared" si="467"/>
        <v>0</v>
      </c>
      <c r="R241" s="526">
        <f t="shared" si="467"/>
        <v>0</v>
      </c>
      <c r="S241" s="526">
        <f t="shared" si="467"/>
        <v>0</v>
      </c>
      <c r="T241" s="526">
        <f t="shared" si="467"/>
        <v>0</v>
      </c>
      <c r="U241" s="526">
        <f t="shared" si="467"/>
        <v>0</v>
      </c>
      <c r="V241" s="526">
        <f t="shared" si="467"/>
        <v>0</v>
      </c>
      <c r="W241" s="526">
        <f t="shared" si="467"/>
        <v>0</v>
      </c>
      <c r="X241" s="526">
        <f t="shared" si="467"/>
        <v>0</v>
      </c>
      <c r="Y241" s="526">
        <f t="shared" si="467"/>
        <v>0</v>
      </c>
      <c r="Z241" s="526">
        <f t="shared" si="467"/>
        <v>0</v>
      </c>
      <c r="AA241" s="526">
        <f t="shared" si="467"/>
        <v>0</v>
      </c>
      <c r="AB241" s="526">
        <f t="shared" si="467"/>
        <v>0</v>
      </c>
      <c r="AC241" s="526">
        <f t="shared" si="467"/>
        <v>0</v>
      </c>
      <c r="AD241" s="526">
        <f t="shared" si="467"/>
        <v>0</v>
      </c>
      <c r="AE241" s="526">
        <f t="shared" si="467"/>
        <v>0</v>
      </c>
      <c r="AF241" s="526">
        <f t="shared" si="467"/>
        <v>0</v>
      </c>
      <c r="AG241" s="526">
        <f t="shared" si="467"/>
        <v>0</v>
      </c>
      <c r="AH241" s="526">
        <f t="shared" si="467"/>
        <v>0</v>
      </c>
      <c r="AI241" s="526">
        <f t="shared" si="467"/>
        <v>0</v>
      </c>
      <c r="AJ241" s="526">
        <f t="shared" ref="AJ241:BO241" si="468">AJ$232*AJ12</f>
        <v>0</v>
      </c>
      <c r="AK241" s="526">
        <f t="shared" si="468"/>
        <v>0</v>
      </c>
      <c r="AL241" s="526">
        <f t="shared" si="468"/>
        <v>0</v>
      </c>
      <c r="AM241" s="526">
        <f t="shared" si="468"/>
        <v>0</v>
      </c>
      <c r="AN241" s="526">
        <f t="shared" si="468"/>
        <v>0</v>
      </c>
      <c r="AO241" s="526">
        <f t="shared" si="468"/>
        <v>0</v>
      </c>
      <c r="AP241" s="526">
        <f t="shared" si="468"/>
        <v>0</v>
      </c>
      <c r="AQ241" s="526">
        <f t="shared" si="468"/>
        <v>0</v>
      </c>
      <c r="AR241" s="526">
        <f t="shared" si="468"/>
        <v>0</v>
      </c>
      <c r="AS241" s="526">
        <f t="shared" si="468"/>
        <v>0</v>
      </c>
      <c r="AT241" s="526">
        <f t="shared" si="468"/>
        <v>0</v>
      </c>
      <c r="AU241" s="526">
        <f t="shared" si="468"/>
        <v>0</v>
      </c>
      <c r="AV241" s="526">
        <f t="shared" si="468"/>
        <v>0</v>
      </c>
      <c r="AW241" s="526">
        <f t="shared" si="468"/>
        <v>0</v>
      </c>
      <c r="AX241" s="526">
        <f t="shared" si="468"/>
        <v>0</v>
      </c>
      <c r="AY241" s="526">
        <f t="shared" si="468"/>
        <v>0</v>
      </c>
      <c r="AZ241" s="526">
        <f t="shared" si="468"/>
        <v>0</v>
      </c>
      <c r="BA241" s="526">
        <f t="shared" si="468"/>
        <v>0</v>
      </c>
      <c r="BB241" s="526">
        <f t="shared" si="468"/>
        <v>0</v>
      </c>
      <c r="BC241" s="526">
        <f t="shared" si="468"/>
        <v>0</v>
      </c>
      <c r="BD241" s="526">
        <f t="shared" si="468"/>
        <v>0</v>
      </c>
      <c r="BE241" s="526">
        <f t="shared" si="468"/>
        <v>0</v>
      </c>
      <c r="BF241" s="526">
        <f t="shared" si="468"/>
        <v>0</v>
      </c>
      <c r="BG241" s="526">
        <f t="shared" si="468"/>
        <v>0</v>
      </c>
      <c r="BH241" s="526">
        <f t="shared" si="468"/>
        <v>0</v>
      </c>
      <c r="BI241" s="526">
        <f t="shared" si="468"/>
        <v>0</v>
      </c>
      <c r="BJ241" s="526">
        <f t="shared" si="468"/>
        <v>0</v>
      </c>
      <c r="BK241" s="526">
        <f t="shared" si="468"/>
        <v>0</v>
      </c>
      <c r="BL241" s="526">
        <f t="shared" si="468"/>
        <v>0</v>
      </c>
      <c r="BM241" s="526">
        <f t="shared" si="468"/>
        <v>0</v>
      </c>
      <c r="BN241" s="526">
        <f t="shared" si="468"/>
        <v>0</v>
      </c>
      <c r="BO241" s="526">
        <f t="shared" si="468"/>
        <v>0</v>
      </c>
      <c r="BP241" s="526">
        <f t="shared" ref="BP241:CU241" si="469">BP$232*BP12</f>
        <v>0</v>
      </c>
      <c r="BQ241" s="526">
        <f t="shared" si="469"/>
        <v>0</v>
      </c>
      <c r="BR241" s="526">
        <f t="shared" si="469"/>
        <v>0</v>
      </c>
      <c r="BS241" s="526">
        <f t="shared" si="469"/>
        <v>0</v>
      </c>
      <c r="BT241" s="526">
        <f t="shared" si="469"/>
        <v>0</v>
      </c>
      <c r="BU241" s="526">
        <f t="shared" si="469"/>
        <v>0</v>
      </c>
      <c r="BV241" s="526">
        <f t="shared" si="469"/>
        <v>0</v>
      </c>
      <c r="BW241" s="526">
        <f t="shared" si="469"/>
        <v>0</v>
      </c>
      <c r="BX241" s="526">
        <f t="shared" si="469"/>
        <v>0</v>
      </c>
      <c r="BY241" s="526">
        <f t="shared" si="469"/>
        <v>0</v>
      </c>
      <c r="BZ241" s="526">
        <f t="shared" si="469"/>
        <v>0</v>
      </c>
      <c r="CA241" s="526">
        <f t="shared" si="469"/>
        <v>0</v>
      </c>
      <c r="CB241" s="526">
        <f t="shared" si="469"/>
        <v>0</v>
      </c>
      <c r="CC241" s="526">
        <f t="shared" si="469"/>
        <v>0</v>
      </c>
      <c r="CD241" s="526">
        <f t="shared" si="469"/>
        <v>0</v>
      </c>
      <c r="CE241" s="526">
        <f t="shared" si="469"/>
        <v>0</v>
      </c>
      <c r="CF241" s="526">
        <f t="shared" si="469"/>
        <v>0</v>
      </c>
      <c r="CG241" s="526">
        <f t="shared" si="469"/>
        <v>0</v>
      </c>
      <c r="CH241" s="526">
        <f t="shared" si="469"/>
        <v>0</v>
      </c>
      <c r="CI241" s="526">
        <f t="shared" si="469"/>
        <v>0</v>
      </c>
      <c r="CJ241" s="526">
        <f t="shared" si="469"/>
        <v>0</v>
      </c>
      <c r="CK241" s="526">
        <f t="shared" si="469"/>
        <v>0</v>
      </c>
      <c r="CL241" s="526">
        <f t="shared" si="469"/>
        <v>0</v>
      </c>
      <c r="CM241" s="526">
        <f t="shared" si="469"/>
        <v>0</v>
      </c>
      <c r="CN241" s="526">
        <f t="shared" si="469"/>
        <v>0</v>
      </c>
      <c r="CO241" s="526">
        <f t="shared" si="469"/>
        <v>0</v>
      </c>
      <c r="CP241" s="526">
        <f t="shared" si="469"/>
        <v>0</v>
      </c>
      <c r="CQ241" s="526">
        <f t="shared" si="469"/>
        <v>0</v>
      </c>
      <c r="CR241" s="526">
        <f t="shared" si="469"/>
        <v>0</v>
      </c>
      <c r="CS241" s="526">
        <f t="shared" si="469"/>
        <v>0</v>
      </c>
      <c r="CT241" s="526">
        <f t="shared" si="469"/>
        <v>0</v>
      </c>
      <c r="CU241" s="526">
        <f t="shared" si="469"/>
        <v>0</v>
      </c>
      <c r="CV241" s="526">
        <f t="shared" ref="CV241:DG241" si="470">CV$232*CV12</f>
        <v>0</v>
      </c>
      <c r="CW241" s="526">
        <f t="shared" si="470"/>
        <v>0</v>
      </c>
      <c r="CX241" s="526">
        <f t="shared" si="470"/>
        <v>0</v>
      </c>
      <c r="CY241" s="526">
        <f t="shared" si="470"/>
        <v>0</v>
      </c>
      <c r="CZ241" s="526">
        <f t="shared" si="470"/>
        <v>0</v>
      </c>
      <c r="DA241" s="526">
        <f t="shared" si="470"/>
        <v>0</v>
      </c>
      <c r="DB241" s="526">
        <f t="shared" si="470"/>
        <v>0</v>
      </c>
      <c r="DC241" s="526">
        <f t="shared" si="470"/>
        <v>0</v>
      </c>
      <c r="DD241" s="526">
        <f t="shared" si="470"/>
        <v>0</v>
      </c>
      <c r="DE241" s="526">
        <f t="shared" si="470"/>
        <v>0</v>
      </c>
      <c r="DF241" s="526">
        <f t="shared" si="470"/>
        <v>0</v>
      </c>
      <c r="DG241" s="526">
        <f t="shared" si="470"/>
        <v>0</v>
      </c>
      <c r="DH241" s="526">
        <f t="shared" si="438"/>
        <v>0</v>
      </c>
      <c r="DI241" s="240"/>
      <c r="DJ241" s="21"/>
    </row>
    <row r="242" spans="2:114" x14ac:dyDescent="0.15">
      <c r="B242" s="10" t="s">
        <v>140</v>
      </c>
      <c r="C242" s="59" t="s">
        <v>895</v>
      </c>
      <c r="D242" s="526">
        <f t="shared" ref="D242:AI242" si="471">D$232*D13</f>
        <v>0</v>
      </c>
      <c r="E242" s="526">
        <f t="shared" si="471"/>
        <v>0</v>
      </c>
      <c r="F242" s="526">
        <f t="shared" si="471"/>
        <v>0</v>
      </c>
      <c r="G242" s="526">
        <f t="shared" si="471"/>
        <v>0</v>
      </c>
      <c r="H242" s="526">
        <f t="shared" si="471"/>
        <v>0</v>
      </c>
      <c r="I242" s="526">
        <f t="shared" si="471"/>
        <v>0</v>
      </c>
      <c r="J242" s="526">
        <f t="shared" si="471"/>
        <v>0</v>
      </c>
      <c r="K242" s="526">
        <f t="shared" si="471"/>
        <v>0</v>
      </c>
      <c r="L242" s="526">
        <f t="shared" si="471"/>
        <v>0</v>
      </c>
      <c r="M242" s="526">
        <f t="shared" si="471"/>
        <v>0</v>
      </c>
      <c r="N242" s="526">
        <f t="shared" si="471"/>
        <v>0</v>
      </c>
      <c r="O242" s="526">
        <f t="shared" si="471"/>
        <v>0</v>
      </c>
      <c r="P242" s="526">
        <f t="shared" si="471"/>
        <v>0</v>
      </c>
      <c r="Q242" s="526">
        <f t="shared" si="471"/>
        <v>0</v>
      </c>
      <c r="R242" s="526">
        <f t="shared" si="471"/>
        <v>0</v>
      </c>
      <c r="S242" s="526">
        <f t="shared" si="471"/>
        <v>0</v>
      </c>
      <c r="T242" s="526">
        <f t="shared" si="471"/>
        <v>0</v>
      </c>
      <c r="U242" s="526">
        <f t="shared" si="471"/>
        <v>0</v>
      </c>
      <c r="V242" s="526">
        <f t="shared" si="471"/>
        <v>0</v>
      </c>
      <c r="W242" s="526">
        <f t="shared" si="471"/>
        <v>0</v>
      </c>
      <c r="X242" s="526">
        <f t="shared" si="471"/>
        <v>0</v>
      </c>
      <c r="Y242" s="526">
        <f t="shared" si="471"/>
        <v>0</v>
      </c>
      <c r="Z242" s="526">
        <f t="shared" si="471"/>
        <v>0</v>
      </c>
      <c r="AA242" s="526">
        <f t="shared" si="471"/>
        <v>0</v>
      </c>
      <c r="AB242" s="526">
        <f t="shared" si="471"/>
        <v>0</v>
      </c>
      <c r="AC242" s="526">
        <f t="shared" si="471"/>
        <v>0</v>
      </c>
      <c r="AD242" s="526">
        <f t="shared" si="471"/>
        <v>0</v>
      </c>
      <c r="AE242" s="526">
        <f t="shared" si="471"/>
        <v>0</v>
      </c>
      <c r="AF242" s="526">
        <f t="shared" si="471"/>
        <v>0</v>
      </c>
      <c r="AG242" s="526">
        <f t="shared" si="471"/>
        <v>0</v>
      </c>
      <c r="AH242" s="526">
        <f t="shared" si="471"/>
        <v>0</v>
      </c>
      <c r="AI242" s="526">
        <f t="shared" si="471"/>
        <v>0</v>
      </c>
      <c r="AJ242" s="526">
        <f t="shared" ref="AJ242:BO242" si="472">AJ$232*AJ13</f>
        <v>0</v>
      </c>
      <c r="AK242" s="526">
        <f t="shared" si="472"/>
        <v>0</v>
      </c>
      <c r="AL242" s="526">
        <f t="shared" si="472"/>
        <v>0</v>
      </c>
      <c r="AM242" s="526">
        <f t="shared" si="472"/>
        <v>0</v>
      </c>
      <c r="AN242" s="526">
        <f t="shared" si="472"/>
        <v>0</v>
      </c>
      <c r="AO242" s="526">
        <f t="shared" si="472"/>
        <v>0</v>
      </c>
      <c r="AP242" s="526">
        <f t="shared" si="472"/>
        <v>0</v>
      </c>
      <c r="AQ242" s="526">
        <f t="shared" si="472"/>
        <v>0</v>
      </c>
      <c r="AR242" s="526">
        <f t="shared" si="472"/>
        <v>0</v>
      </c>
      <c r="AS242" s="526">
        <f t="shared" si="472"/>
        <v>0</v>
      </c>
      <c r="AT242" s="526">
        <f t="shared" si="472"/>
        <v>0</v>
      </c>
      <c r="AU242" s="526">
        <f t="shared" si="472"/>
        <v>0</v>
      </c>
      <c r="AV242" s="526">
        <f t="shared" si="472"/>
        <v>0</v>
      </c>
      <c r="AW242" s="526">
        <f t="shared" si="472"/>
        <v>0</v>
      </c>
      <c r="AX242" s="526">
        <f t="shared" si="472"/>
        <v>0</v>
      </c>
      <c r="AY242" s="526">
        <f t="shared" si="472"/>
        <v>0</v>
      </c>
      <c r="AZ242" s="526">
        <f t="shared" si="472"/>
        <v>0</v>
      </c>
      <c r="BA242" s="526">
        <f t="shared" si="472"/>
        <v>0</v>
      </c>
      <c r="BB242" s="526">
        <f t="shared" si="472"/>
        <v>0</v>
      </c>
      <c r="BC242" s="526">
        <f t="shared" si="472"/>
        <v>0</v>
      </c>
      <c r="BD242" s="526">
        <f t="shared" si="472"/>
        <v>0</v>
      </c>
      <c r="BE242" s="526">
        <f t="shared" si="472"/>
        <v>0</v>
      </c>
      <c r="BF242" s="526">
        <f t="shared" si="472"/>
        <v>0</v>
      </c>
      <c r="BG242" s="526">
        <f t="shared" si="472"/>
        <v>0</v>
      </c>
      <c r="BH242" s="526">
        <f t="shared" si="472"/>
        <v>0</v>
      </c>
      <c r="BI242" s="526">
        <f t="shared" si="472"/>
        <v>0</v>
      </c>
      <c r="BJ242" s="526">
        <f t="shared" si="472"/>
        <v>0</v>
      </c>
      <c r="BK242" s="526">
        <f t="shared" si="472"/>
        <v>0</v>
      </c>
      <c r="BL242" s="526">
        <f t="shared" si="472"/>
        <v>0</v>
      </c>
      <c r="BM242" s="526">
        <f t="shared" si="472"/>
        <v>0</v>
      </c>
      <c r="BN242" s="526">
        <f t="shared" si="472"/>
        <v>0</v>
      </c>
      <c r="BO242" s="526">
        <f t="shared" si="472"/>
        <v>0</v>
      </c>
      <c r="BP242" s="526">
        <f t="shared" ref="BP242:CU242" si="473">BP$232*BP13</f>
        <v>0</v>
      </c>
      <c r="BQ242" s="526">
        <f t="shared" si="473"/>
        <v>0</v>
      </c>
      <c r="BR242" s="526">
        <f t="shared" si="473"/>
        <v>0</v>
      </c>
      <c r="BS242" s="526">
        <f t="shared" si="473"/>
        <v>0</v>
      </c>
      <c r="BT242" s="526">
        <f t="shared" si="473"/>
        <v>0</v>
      </c>
      <c r="BU242" s="526">
        <f t="shared" si="473"/>
        <v>0</v>
      </c>
      <c r="BV242" s="526">
        <f t="shared" si="473"/>
        <v>0</v>
      </c>
      <c r="BW242" s="526">
        <f t="shared" si="473"/>
        <v>0</v>
      </c>
      <c r="BX242" s="526">
        <f t="shared" si="473"/>
        <v>0</v>
      </c>
      <c r="BY242" s="526">
        <f t="shared" si="473"/>
        <v>0</v>
      </c>
      <c r="BZ242" s="526">
        <f t="shared" si="473"/>
        <v>0</v>
      </c>
      <c r="CA242" s="526">
        <f t="shared" si="473"/>
        <v>0</v>
      </c>
      <c r="CB242" s="526">
        <f t="shared" si="473"/>
        <v>0</v>
      </c>
      <c r="CC242" s="526">
        <f t="shared" si="473"/>
        <v>0</v>
      </c>
      <c r="CD242" s="526">
        <f t="shared" si="473"/>
        <v>0</v>
      </c>
      <c r="CE242" s="526">
        <f t="shared" si="473"/>
        <v>0</v>
      </c>
      <c r="CF242" s="526">
        <f t="shared" si="473"/>
        <v>0</v>
      </c>
      <c r="CG242" s="526">
        <f t="shared" si="473"/>
        <v>0</v>
      </c>
      <c r="CH242" s="526">
        <f t="shared" si="473"/>
        <v>0</v>
      </c>
      <c r="CI242" s="526">
        <f t="shared" si="473"/>
        <v>0</v>
      </c>
      <c r="CJ242" s="526">
        <f t="shared" si="473"/>
        <v>0</v>
      </c>
      <c r="CK242" s="526">
        <f t="shared" si="473"/>
        <v>0</v>
      </c>
      <c r="CL242" s="526">
        <f t="shared" si="473"/>
        <v>0</v>
      </c>
      <c r="CM242" s="526">
        <f t="shared" si="473"/>
        <v>0</v>
      </c>
      <c r="CN242" s="526">
        <f t="shared" si="473"/>
        <v>0</v>
      </c>
      <c r="CO242" s="526">
        <f t="shared" si="473"/>
        <v>0</v>
      </c>
      <c r="CP242" s="526">
        <f t="shared" si="473"/>
        <v>0</v>
      </c>
      <c r="CQ242" s="526">
        <f t="shared" si="473"/>
        <v>0</v>
      </c>
      <c r="CR242" s="526">
        <f t="shared" si="473"/>
        <v>0</v>
      </c>
      <c r="CS242" s="526">
        <f t="shared" si="473"/>
        <v>0</v>
      </c>
      <c r="CT242" s="526">
        <f t="shared" si="473"/>
        <v>0</v>
      </c>
      <c r="CU242" s="526">
        <f t="shared" si="473"/>
        <v>0</v>
      </c>
      <c r="CV242" s="526">
        <f t="shared" ref="CV242:DG242" si="474">CV$232*CV13</f>
        <v>0</v>
      </c>
      <c r="CW242" s="526">
        <f t="shared" si="474"/>
        <v>0</v>
      </c>
      <c r="CX242" s="526">
        <f t="shared" si="474"/>
        <v>0</v>
      </c>
      <c r="CY242" s="526">
        <f t="shared" si="474"/>
        <v>0</v>
      </c>
      <c r="CZ242" s="526">
        <f t="shared" si="474"/>
        <v>0</v>
      </c>
      <c r="DA242" s="526">
        <f t="shared" si="474"/>
        <v>0</v>
      </c>
      <c r="DB242" s="526">
        <f t="shared" si="474"/>
        <v>0</v>
      </c>
      <c r="DC242" s="526">
        <f t="shared" si="474"/>
        <v>0</v>
      </c>
      <c r="DD242" s="526">
        <f t="shared" si="474"/>
        <v>0</v>
      </c>
      <c r="DE242" s="526">
        <f t="shared" si="474"/>
        <v>0</v>
      </c>
      <c r="DF242" s="526">
        <f t="shared" si="474"/>
        <v>0</v>
      </c>
      <c r="DG242" s="526">
        <f t="shared" si="474"/>
        <v>0</v>
      </c>
      <c r="DH242" s="526">
        <f t="shared" si="438"/>
        <v>0</v>
      </c>
      <c r="DI242" s="240"/>
      <c r="DJ242" s="21"/>
    </row>
    <row r="243" spans="2:114" x14ac:dyDescent="0.15">
      <c r="B243" s="10" t="s">
        <v>142</v>
      </c>
      <c r="C243" s="4" t="s">
        <v>275</v>
      </c>
      <c r="D243" s="685">
        <f t="shared" ref="D243:AI243" si="475">D$232*D14</f>
        <v>0</v>
      </c>
      <c r="E243" s="685">
        <f t="shared" si="475"/>
        <v>0</v>
      </c>
      <c r="F243" s="685">
        <f t="shared" si="475"/>
        <v>0</v>
      </c>
      <c r="G243" s="685">
        <f t="shared" si="475"/>
        <v>0</v>
      </c>
      <c r="H243" s="685">
        <f t="shared" si="475"/>
        <v>0</v>
      </c>
      <c r="I243" s="685">
        <f t="shared" si="475"/>
        <v>0</v>
      </c>
      <c r="J243" s="685">
        <f t="shared" si="475"/>
        <v>0</v>
      </c>
      <c r="K243" s="685">
        <f t="shared" si="475"/>
        <v>0</v>
      </c>
      <c r="L243" s="685">
        <f t="shared" si="475"/>
        <v>0</v>
      </c>
      <c r="M243" s="685">
        <f t="shared" si="475"/>
        <v>0</v>
      </c>
      <c r="N243" s="685">
        <f t="shared" si="475"/>
        <v>0</v>
      </c>
      <c r="O243" s="685">
        <f t="shared" si="475"/>
        <v>0</v>
      </c>
      <c r="P243" s="685">
        <f t="shared" si="475"/>
        <v>0</v>
      </c>
      <c r="Q243" s="685">
        <f t="shared" si="475"/>
        <v>0</v>
      </c>
      <c r="R243" s="685">
        <f t="shared" si="475"/>
        <v>0</v>
      </c>
      <c r="S243" s="685">
        <f t="shared" si="475"/>
        <v>0</v>
      </c>
      <c r="T243" s="685">
        <f t="shared" si="475"/>
        <v>0</v>
      </c>
      <c r="U243" s="685">
        <f t="shared" si="475"/>
        <v>0</v>
      </c>
      <c r="V243" s="685">
        <f t="shared" si="475"/>
        <v>0</v>
      </c>
      <c r="W243" s="685">
        <f t="shared" si="475"/>
        <v>0</v>
      </c>
      <c r="X243" s="685">
        <f t="shared" si="475"/>
        <v>0</v>
      </c>
      <c r="Y243" s="685">
        <f t="shared" si="475"/>
        <v>0</v>
      </c>
      <c r="Z243" s="685">
        <f t="shared" si="475"/>
        <v>0</v>
      </c>
      <c r="AA243" s="685">
        <f t="shared" si="475"/>
        <v>0</v>
      </c>
      <c r="AB243" s="685">
        <f t="shared" si="475"/>
        <v>0</v>
      </c>
      <c r="AC243" s="685">
        <f t="shared" si="475"/>
        <v>0</v>
      </c>
      <c r="AD243" s="685">
        <f t="shared" si="475"/>
        <v>0</v>
      </c>
      <c r="AE243" s="685">
        <f t="shared" si="475"/>
        <v>0</v>
      </c>
      <c r="AF243" s="685">
        <f t="shared" si="475"/>
        <v>0</v>
      </c>
      <c r="AG243" s="685">
        <f t="shared" si="475"/>
        <v>0</v>
      </c>
      <c r="AH243" s="685">
        <f t="shared" si="475"/>
        <v>0</v>
      </c>
      <c r="AI243" s="685">
        <f t="shared" si="475"/>
        <v>0</v>
      </c>
      <c r="AJ243" s="685">
        <f t="shared" ref="AJ243:BO243" si="476">AJ$232*AJ14</f>
        <v>0</v>
      </c>
      <c r="AK243" s="685">
        <f t="shared" si="476"/>
        <v>0</v>
      </c>
      <c r="AL243" s="685">
        <f t="shared" si="476"/>
        <v>0</v>
      </c>
      <c r="AM243" s="685">
        <f t="shared" si="476"/>
        <v>0</v>
      </c>
      <c r="AN243" s="685">
        <f t="shared" si="476"/>
        <v>0</v>
      </c>
      <c r="AO243" s="685">
        <f t="shared" si="476"/>
        <v>0</v>
      </c>
      <c r="AP243" s="685">
        <f t="shared" si="476"/>
        <v>0</v>
      </c>
      <c r="AQ243" s="685">
        <f t="shared" si="476"/>
        <v>0</v>
      </c>
      <c r="AR243" s="685">
        <f t="shared" si="476"/>
        <v>0</v>
      </c>
      <c r="AS243" s="685">
        <f t="shared" si="476"/>
        <v>0</v>
      </c>
      <c r="AT243" s="685">
        <f t="shared" si="476"/>
        <v>0</v>
      </c>
      <c r="AU243" s="685">
        <f t="shared" si="476"/>
        <v>0</v>
      </c>
      <c r="AV243" s="685">
        <f t="shared" si="476"/>
        <v>0</v>
      </c>
      <c r="AW243" s="685">
        <f t="shared" si="476"/>
        <v>0</v>
      </c>
      <c r="AX243" s="685">
        <f t="shared" si="476"/>
        <v>0</v>
      </c>
      <c r="AY243" s="685">
        <f t="shared" si="476"/>
        <v>0</v>
      </c>
      <c r="AZ243" s="685">
        <f t="shared" si="476"/>
        <v>0</v>
      </c>
      <c r="BA243" s="685">
        <f t="shared" si="476"/>
        <v>0</v>
      </c>
      <c r="BB243" s="685">
        <f t="shared" si="476"/>
        <v>0</v>
      </c>
      <c r="BC243" s="685">
        <f t="shared" si="476"/>
        <v>0</v>
      </c>
      <c r="BD243" s="685">
        <f t="shared" si="476"/>
        <v>0</v>
      </c>
      <c r="BE243" s="685">
        <f t="shared" si="476"/>
        <v>0</v>
      </c>
      <c r="BF243" s="685">
        <f t="shared" si="476"/>
        <v>0</v>
      </c>
      <c r="BG243" s="685">
        <f t="shared" si="476"/>
        <v>0</v>
      </c>
      <c r="BH243" s="685">
        <f t="shared" si="476"/>
        <v>0</v>
      </c>
      <c r="BI243" s="685">
        <f t="shared" si="476"/>
        <v>0</v>
      </c>
      <c r="BJ243" s="685">
        <f t="shared" si="476"/>
        <v>0</v>
      </c>
      <c r="BK243" s="685">
        <f t="shared" si="476"/>
        <v>0</v>
      </c>
      <c r="BL243" s="685">
        <f t="shared" si="476"/>
        <v>0</v>
      </c>
      <c r="BM243" s="685">
        <f t="shared" si="476"/>
        <v>0</v>
      </c>
      <c r="BN243" s="685">
        <f t="shared" si="476"/>
        <v>0</v>
      </c>
      <c r="BO243" s="685">
        <f t="shared" si="476"/>
        <v>0</v>
      </c>
      <c r="BP243" s="685">
        <f t="shared" ref="BP243:CU243" si="477">BP$232*BP14</f>
        <v>0</v>
      </c>
      <c r="BQ243" s="685">
        <f t="shared" si="477"/>
        <v>0</v>
      </c>
      <c r="BR243" s="685">
        <f t="shared" si="477"/>
        <v>0</v>
      </c>
      <c r="BS243" s="685">
        <f t="shared" si="477"/>
        <v>0</v>
      </c>
      <c r="BT243" s="685">
        <f t="shared" si="477"/>
        <v>0</v>
      </c>
      <c r="BU243" s="685">
        <f t="shared" si="477"/>
        <v>0</v>
      </c>
      <c r="BV243" s="685">
        <f t="shared" si="477"/>
        <v>0</v>
      </c>
      <c r="BW243" s="685">
        <f t="shared" si="477"/>
        <v>0</v>
      </c>
      <c r="BX243" s="685">
        <f t="shared" si="477"/>
        <v>0</v>
      </c>
      <c r="BY243" s="685">
        <f t="shared" si="477"/>
        <v>0</v>
      </c>
      <c r="BZ243" s="685">
        <f t="shared" si="477"/>
        <v>0</v>
      </c>
      <c r="CA243" s="685">
        <f t="shared" si="477"/>
        <v>0</v>
      </c>
      <c r="CB243" s="685">
        <f t="shared" si="477"/>
        <v>0</v>
      </c>
      <c r="CC243" s="685">
        <f t="shared" si="477"/>
        <v>0</v>
      </c>
      <c r="CD243" s="685">
        <f t="shared" si="477"/>
        <v>0</v>
      </c>
      <c r="CE243" s="685">
        <f t="shared" si="477"/>
        <v>0</v>
      </c>
      <c r="CF243" s="685">
        <f t="shared" si="477"/>
        <v>0</v>
      </c>
      <c r="CG243" s="685">
        <f t="shared" si="477"/>
        <v>0</v>
      </c>
      <c r="CH243" s="685">
        <f t="shared" si="477"/>
        <v>0</v>
      </c>
      <c r="CI243" s="685">
        <f t="shared" si="477"/>
        <v>0</v>
      </c>
      <c r="CJ243" s="685">
        <f t="shared" si="477"/>
        <v>0</v>
      </c>
      <c r="CK243" s="685">
        <f t="shared" si="477"/>
        <v>0</v>
      </c>
      <c r="CL243" s="685">
        <f t="shared" si="477"/>
        <v>0</v>
      </c>
      <c r="CM243" s="685">
        <f t="shared" si="477"/>
        <v>0</v>
      </c>
      <c r="CN243" s="685">
        <f t="shared" si="477"/>
        <v>0</v>
      </c>
      <c r="CO243" s="685">
        <f t="shared" si="477"/>
        <v>0</v>
      </c>
      <c r="CP243" s="685">
        <f t="shared" si="477"/>
        <v>0</v>
      </c>
      <c r="CQ243" s="685">
        <f t="shared" si="477"/>
        <v>0</v>
      </c>
      <c r="CR243" s="685">
        <f t="shared" si="477"/>
        <v>0</v>
      </c>
      <c r="CS243" s="685">
        <f t="shared" si="477"/>
        <v>0</v>
      </c>
      <c r="CT243" s="685">
        <f t="shared" si="477"/>
        <v>0</v>
      </c>
      <c r="CU243" s="685">
        <f t="shared" si="477"/>
        <v>0</v>
      </c>
      <c r="CV243" s="685">
        <f t="shared" ref="CV243:DG243" si="478">CV$232*CV14</f>
        <v>0</v>
      </c>
      <c r="CW243" s="685">
        <f t="shared" si="478"/>
        <v>0</v>
      </c>
      <c r="CX243" s="685">
        <f t="shared" si="478"/>
        <v>0</v>
      </c>
      <c r="CY243" s="685">
        <f t="shared" si="478"/>
        <v>0</v>
      </c>
      <c r="CZ243" s="685">
        <f t="shared" si="478"/>
        <v>0</v>
      </c>
      <c r="DA243" s="685">
        <f t="shared" si="478"/>
        <v>0</v>
      </c>
      <c r="DB243" s="685">
        <f t="shared" si="478"/>
        <v>0</v>
      </c>
      <c r="DC243" s="685">
        <f t="shared" si="478"/>
        <v>0</v>
      </c>
      <c r="DD243" s="685">
        <f t="shared" si="478"/>
        <v>0</v>
      </c>
      <c r="DE243" s="685">
        <f t="shared" si="478"/>
        <v>0</v>
      </c>
      <c r="DF243" s="685">
        <f t="shared" si="478"/>
        <v>0</v>
      </c>
      <c r="DG243" s="685">
        <f t="shared" si="478"/>
        <v>0</v>
      </c>
      <c r="DH243" s="526">
        <f t="shared" si="438"/>
        <v>0</v>
      </c>
      <c r="DI243" s="240"/>
      <c r="DJ243" s="21"/>
    </row>
    <row r="244" spans="2:114" x14ac:dyDescent="0.15">
      <c r="B244" s="10" t="s">
        <v>143</v>
      </c>
      <c r="C244" s="4" t="s">
        <v>896</v>
      </c>
      <c r="D244" s="526">
        <f t="shared" ref="D244:AI244" si="479">D$232*D15</f>
        <v>0</v>
      </c>
      <c r="E244" s="526">
        <f t="shared" si="479"/>
        <v>0</v>
      </c>
      <c r="F244" s="526">
        <f t="shared" si="479"/>
        <v>0</v>
      </c>
      <c r="G244" s="526">
        <f t="shared" si="479"/>
        <v>0</v>
      </c>
      <c r="H244" s="526">
        <f t="shared" si="479"/>
        <v>0</v>
      </c>
      <c r="I244" s="526">
        <f t="shared" si="479"/>
        <v>0</v>
      </c>
      <c r="J244" s="526">
        <f t="shared" si="479"/>
        <v>0</v>
      </c>
      <c r="K244" s="526">
        <f t="shared" si="479"/>
        <v>0</v>
      </c>
      <c r="L244" s="526">
        <f t="shared" si="479"/>
        <v>0</v>
      </c>
      <c r="M244" s="526">
        <f t="shared" si="479"/>
        <v>0</v>
      </c>
      <c r="N244" s="526">
        <f t="shared" si="479"/>
        <v>0</v>
      </c>
      <c r="O244" s="526">
        <f t="shared" si="479"/>
        <v>0</v>
      </c>
      <c r="P244" s="526">
        <f t="shared" si="479"/>
        <v>0</v>
      </c>
      <c r="Q244" s="526">
        <f t="shared" si="479"/>
        <v>0</v>
      </c>
      <c r="R244" s="526">
        <f t="shared" si="479"/>
        <v>0</v>
      </c>
      <c r="S244" s="526">
        <f t="shared" si="479"/>
        <v>0</v>
      </c>
      <c r="T244" s="526">
        <f t="shared" si="479"/>
        <v>0</v>
      </c>
      <c r="U244" s="526">
        <f t="shared" si="479"/>
        <v>0</v>
      </c>
      <c r="V244" s="526">
        <f t="shared" si="479"/>
        <v>0</v>
      </c>
      <c r="W244" s="526">
        <f t="shared" si="479"/>
        <v>0</v>
      </c>
      <c r="X244" s="526">
        <f t="shared" si="479"/>
        <v>0</v>
      </c>
      <c r="Y244" s="526">
        <f t="shared" si="479"/>
        <v>0</v>
      </c>
      <c r="Z244" s="526">
        <f t="shared" si="479"/>
        <v>0</v>
      </c>
      <c r="AA244" s="526">
        <f t="shared" si="479"/>
        <v>0</v>
      </c>
      <c r="AB244" s="526">
        <f t="shared" si="479"/>
        <v>0</v>
      </c>
      <c r="AC244" s="526">
        <f t="shared" si="479"/>
        <v>0</v>
      </c>
      <c r="AD244" s="526">
        <f t="shared" si="479"/>
        <v>0</v>
      </c>
      <c r="AE244" s="526">
        <f t="shared" si="479"/>
        <v>0</v>
      </c>
      <c r="AF244" s="526">
        <f t="shared" si="479"/>
        <v>0</v>
      </c>
      <c r="AG244" s="526">
        <f t="shared" si="479"/>
        <v>0</v>
      </c>
      <c r="AH244" s="526">
        <f t="shared" si="479"/>
        <v>0</v>
      </c>
      <c r="AI244" s="526">
        <f t="shared" si="479"/>
        <v>0</v>
      </c>
      <c r="AJ244" s="526">
        <f t="shared" ref="AJ244:BO244" si="480">AJ$232*AJ15</f>
        <v>0</v>
      </c>
      <c r="AK244" s="526">
        <f t="shared" si="480"/>
        <v>0</v>
      </c>
      <c r="AL244" s="526">
        <f t="shared" si="480"/>
        <v>0</v>
      </c>
      <c r="AM244" s="526">
        <f t="shared" si="480"/>
        <v>0</v>
      </c>
      <c r="AN244" s="526">
        <f t="shared" si="480"/>
        <v>0</v>
      </c>
      <c r="AO244" s="526">
        <f t="shared" si="480"/>
        <v>0</v>
      </c>
      <c r="AP244" s="526">
        <f t="shared" si="480"/>
        <v>0</v>
      </c>
      <c r="AQ244" s="526">
        <f t="shared" si="480"/>
        <v>0</v>
      </c>
      <c r="AR244" s="526">
        <f t="shared" si="480"/>
        <v>0</v>
      </c>
      <c r="AS244" s="526">
        <f t="shared" si="480"/>
        <v>0</v>
      </c>
      <c r="AT244" s="526">
        <f t="shared" si="480"/>
        <v>0</v>
      </c>
      <c r="AU244" s="526">
        <f t="shared" si="480"/>
        <v>0</v>
      </c>
      <c r="AV244" s="526">
        <f t="shared" si="480"/>
        <v>0</v>
      </c>
      <c r="AW244" s="526">
        <f t="shared" si="480"/>
        <v>0</v>
      </c>
      <c r="AX244" s="526">
        <f t="shared" si="480"/>
        <v>0</v>
      </c>
      <c r="AY244" s="526">
        <f t="shared" si="480"/>
        <v>0</v>
      </c>
      <c r="AZ244" s="526">
        <f t="shared" si="480"/>
        <v>0</v>
      </c>
      <c r="BA244" s="526">
        <f t="shared" si="480"/>
        <v>0</v>
      </c>
      <c r="BB244" s="526">
        <f t="shared" si="480"/>
        <v>0</v>
      </c>
      <c r="BC244" s="526">
        <f t="shared" si="480"/>
        <v>0</v>
      </c>
      <c r="BD244" s="526">
        <f t="shared" si="480"/>
        <v>0</v>
      </c>
      <c r="BE244" s="526">
        <f t="shared" si="480"/>
        <v>0</v>
      </c>
      <c r="BF244" s="526">
        <f t="shared" si="480"/>
        <v>0</v>
      </c>
      <c r="BG244" s="526">
        <f t="shared" si="480"/>
        <v>0</v>
      </c>
      <c r="BH244" s="526">
        <f t="shared" si="480"/>
        <v>0</v>
      </c>
      <c r="BI244" s="526">
        <f t="shared" si="480"/>
        <v>0</v>
      </c>
      <c r="BJ244" s="526">
        <f t="shared" si="480"/>
        <v>0</v>
      </c>
      <c r="BK244" s="526">
        <f t="shared" si="480"/>
        <v>0</v>
      </c>
      <c r="BL244" s="526">
        <f t="shared" si="480"/>
        <v>0</v>
      </c>
      <c r="BM244" s="526">
        <f t="shared" si="480"/>
        <v>0</v>
      </c>
      <c r="BN244" s="526">
        <f t="shared" si="480"/>
        <v>0</v>
      </c>
      <c r="BO244" s="526">
        <f t="shared" si="480"/>
        <v>0</v>
      </c>
      <c r="BP244" s="526">
        <f t="shared" ref="BP244:CU244" si="481">BP$232*BP15</f>
        <v>0</v>
      </c>
      <c r="BQ244" s="526">
        <f t="shared" si="481"/>
        <v>0</v>
      </c>
      <c r="BR244" s="526">
        <f t="shared" si="481"/>
        <v>0</v>
      </c>
      <c r="BS244" s="526">
        <f t="shared" si="481"/>
        <v>0</v>
      </c>
      <c r="BT244" s="526">
        <f t="shared" si="481"/>
        <v>0</v>
      </c>
      <c r="BU244" s="526">
        <f t="shared" si="481"/>
        <v>0</v>
      </c>
      <c r="BV244" s="526">
        <f t="shared" si="481"/>
        <v>0</v>
      </c>
      <c r="BW244" s="526">
        <f t="shared" si="481"/>
        <v>0</v>
      </c>
      <c r="BX244" s="526">
        <f t="shared" si="481"/>
        <v>0</v>
      </c>
      <c r="BY244" s="526">
        <f t="shared" si="481"/>
        <v>0</v>
      </c>
      <c r="BZ244" s="526">
        <f t="shared" si="481"/>
        <v>0</v>
      </c>
      <c r="CA244" s="526">
        <f t="shared" si="481"/>
        <v>0</v>
      </c>
      <c r="CB244" s="526">
        <f t="shared" si="481"/>
        <v>0</v>
      </c>
      <c r="CC244" s="526">
        <f t="shared" si="481"/>
        <v>0</v>
      </c>
      <c r="CD244" s="526">
        <f t="shared" si="481"/>
        <v>0</v>
      </c>
      <c r="CE244" s="526">
        <f t="shared" si="481"/>
        <v>0</v>
      </c>
      <c r="CF244" s="526">
        <f t="shared" si="481"/>
        <v>0</v>
      </c>
      <c r="CG244" s="526">
        <f t="shared" si="481"/>
        <v>0</v>
      </c>
      <c r="CH244" s="526">
        <f t="shared" si="481"/>
        <v>0</v>
      </c>
      <c r="CI244" s="526">
        <f t="shared" si="481"/>
        <v>0</v>
      </c>
      <c r="CJ244" s="526">
        <f t="shared" si="481"/>
        <v>0</v>
      </c>
      <c r="CK244" s="526">
        <f t="shared" si="481"/>
        <v>0</v>
      </c>
      <c r="CL244" s="526">
        <f t="shared" si="481"/>
        <v>0</v>
      </c>
      <c r="CM244" s="526">
        <f t="shared" si="481"/>
        <v>0</v>
      </c>
      <c r="CN244" s="526">
        <f t="shared" si="481"/>
        <v>0</v>
      </c>
      <c r="CO244" s="526">
        <f t="shared" si="481"/>
        <v>0</v>
      </c>
      <c r="CP244" s="526">
        <f t="shared" si="481"/>
        <v>0</v>
      </c>
      <c r="CQ244" s="526">
        <f t="shared" si="481"/>
        <v>0</v>
      </c>
      <c r="CR244" s="526">
        <f t="shared" si="481"/>
        <v>0</v>
      </c>
      <c r="CS244" s="526">
        <f t="shared" si="481"/>
        <v>0</v>
      </c>
      <c r="CT244" s="526">
        <f t="shared" si="481"/>
        <v>0</v>
      </c>
      <c r="CU244" s="526">
        <f t="shared" si="481"/>
        <v>0</v>
      </c>
      <c r="CV244" s="526">
        <f t="shared" ref="CV244:DG244" si="482">CV$232*CV15</f>
        <v>0</v>
      </c>
      <c r="CW244" s="526">
        <f t="shared" si="482"/>
        <v>0</v>
      </c>
      <c r="CX244" s="526">
        <f t="shared" si="482"/>
        <v>0</v>
      </c>
      <c r="CY244" s="526">
        <f t="shared" si="482"/>
        <v>0</v>
      </c>
      <c r="CZ244" s="526">
        <f t="shared" si="482"/>
        <v>0</v>
      </c>
      <c r="DA244" s="526">
        <f t="shared" si="482"/>
        <v>0</v>
      </c>
      <c r="DB244" s="526">
        <f t="shared" si="482"/>
        <v>0</v>
      </c>
      <c r="DC244" s="526">
        <f t="shared" si="482"/>
        <v>0</v>
      </c>
      <c r="DD244" s="526">
        <f t="shared" si="482"/>
        <v>0</v>
      </c>
      <c r="DE244" s="526">
        <f t="shared" si="482"/>
        <v>0</v>
      </c>
      <c r="DF244" s="526">
        <f t="shared" si="482"/>
        <v>0</v>
      </c>
      <c r="DG244" s="526">
        <f t="shared" si="482"/>
        <v>0</v>
      </c>
      <c r="DH244" s="526">
        <f t="shared" si="438"/>
        <v>0</v>
      </c>
      <c r="DI244" s="240"/>
      <c r="DJ244" s="21"/>
    </row>
    <row r="245" spans="2:114" x14ac:dyDescent="0.15">
      <c r="B245" s="10" t="s">
        <v>144</v>
      </c>
      <c r="C245" s="4" t="s">
        <v>897</v>
      </c>
      <c r="D245" s="526">
        <f t="shared" ref="D245:AI245" si="483">D$232*D16</f>
        <v>0</v>
      </c>
      <c r="E245" s="526">
        <f t="shared" si="483"/>
        <v>0</v>
      </c>
      <c r="F245" s="526">
        <f t="shared" si="483"/>
        <v>0</v>
      </c>
      <c r="G245" s="526">
        <f t="shared" si="483"/>
        <v>0</v>
      </c>
      <c r="H245" s="526">
        <f t="shared" si="483"/>
        <v>0</v>
      </c>
      <c r="I245" s="526">
        <f t="shared" si="483"/>
        <v>0</v>
      </c>
      <c r="J245" s="526">
        <f t="shared" si="483"/>
        <v>0</v>
      </c>
      <c r="K245" s="526">
        <f t="shared" si="483"/>
        <v>0</v>
      </c>
      <c r="L245" s="526">
        <f t="shared" si="483"/>
        <v>0</v>
      </c>
      <c r="M245" s="526">
        <f t="shared" si="483"/>
        <v>0</v>
      </c>
      <c r="N245" s="526">
        <f t="shared" si="483"/>
        <v>0</v>
      </c>
      <c r="O245" s="526">
        <f t="shared" si="483"/>
        <v>0</v>
      </c>
      <c r="P245" s="526">
        <f t="shared" si="483"/>
        <v>0</v>
      </c>
      <c r="Q245" s="526">
        <f t="shared" si="483"/>
        <v>0</v>
      </c>
      <c r="R245" s="526">
        <f t="shared" si="483"/>
        <v>0</v>
      </c>
      <c r="S245" s="526">
        <f t="shared" si="483"/>
        <v>0</v>
      </c>
      <c r="T245" s="526">
        <f t="shared" si="483"/>
        <v>0</v>
      </c>
      <c r="U245" s="526">
        <f t="shared" si="483"/>
        <v>0</v>
      </c>
      <c r="V245" s="526">
        <f t="shared" si="483"/>
        <v>0</v>
      </c>
      <c r="W245" s="526">
        <f t="shared" si="483"/>
        <v>0</v>
      </c>
      <c r="X245" s="526">
        <f t="shared" si="483"/>
        <v>0</v>
      </c>
      <c r="Y245" s="526">
        <f t="shared" si="483"/>
        <v>0</v>
      </c>
      <c r="Z245" s="526">
        <f t="shared" si="483"/>
        <v>0</v>
      </c>
      <c r="AA245" s="526">
        <f t="shared" si="483"/>
        <v>0</v>
      </c>
      <c r="AB245" s="526">
        <f t="shared" si="483"/>
        <v>0</v>
      </c>
      <c r="AC245" s="526">
        <f t="shared" si="483"/>
        <v>0</v>
      </c>
      <c r="AD245" s="526">
        <f t="shared" si="483"/>
        <v>0</v>
      </c>
      <c r="AE245" s="526">
        <f t="shared" si="483"/>
        <v>0</v>
      </c>
      <c r="AF245" s="526">
        <f t="shared" si="483"/>
        <v>0</v>
      </c>
      <c r="AG245" s="526">
        <f t="shared" si="483"/>
        <v>0</v>
      </c>
      <c r="AH245" s="526">
        <f t="shared" si="483"/>
        <v>0</v>
      </c>
      <c r="AI245" s="526">
        <f t="shared" si="483"/>
        <v>0</v>
      </c>
      <c r="AJ245" s="526">
        <f t="shared" ref="AJ245:BO245" si="484">AJ$232*AJ16</f>
        <v>0</v>
      </c>
      <c r="AK245" s="526">
        <f t="shared" si="484"/>
        <v>0</v>
      </c>
      <c r="AL245" s="526">
        <f t="shared" si="484"/>
        <v>0</v>
      </c>
      <c r="AM245" s="526">
        <f t="shared" si="484"/>
        <v>0</v>
      </c>
      <c r="AN245" s="526">
        <f t="shared" si="484"/>
        <v>0</v>
      </c>
      <c r="AO245" s="526">
        <f t="shared" si="484"/>
        <v>0</v>
      </c>
      <c r="AP245" s="526">
        <f t="shared" si="484"/>
        <v>0</v>
      </c>
      <c r="AQ245" s="526">
        <f t="shared" si="484"/>
        <v>0</v>
      </c>
      <c r="AR245" s="526">
        <f t="shared" si="484"/>
        <v>0</v>
      </c>
      <c r="AS245" s="526">
        <f t="shared" si="484"/>
        <v>0</v>
      </c>
      <c r="AT245" s="526">
        <f t="shared" si="484"/>
        <v>0</v>
      </c>
      <c r="AU245" s="526">
        <f t="shared" si="484"/>
        <v>0</v>
      </c>
      <c r="AV245" s="526">
        <f t="shared" si="484"/>
        <v>0</v>
      </c>
      <c r="AW245" s="526">
        <f t="shared" si="484"/>
        <v>0</v>
      </c>
      <c r="AX245" s="526">
        <f t="shared" si="484"/>
        <v>0</v>
      </c>
      <c r="AY245" s="526">
        <f t="shared" si="484"/>
        <v>0</v>
      </c>
      <c r="AZ245" s="526">
        <f t="shared" si="484"/>
        <v>0</v>
      </c>
      <c r="BA245" s="526">
        <f t="shared" si="484"/>
        <v>0</v>
      </c>
      <c r="BB245" s="526">
        <f t="shared" si="484"/>
        <v>0</v>
      </c>
      <c r="BC245" s="526">
        <f t="shared" si="484"/>
        <v>0</v>
      </c>
      <c r="BD245" s="526">
        <f t="shared" si="484"/>
        <v>0</v>
      </c>
      <c r="BE245" s="526">
        <f t="shared" si="484"/>
        <v>0</v>
      </c>
      <c r="BF245" s="526">
        <f t="shared" si="484"/>
        <v>0</v>
      </c>
      <c r="BG245" s="526">
        <f t="shared" si="484"/>
        <v>0</v>
      </c>
      <c r="BH245" s="526">
        <f t="shared" si="484"/>
        <v>0</v>
      </c>
      <c r="BI245" s="526">
        <f t="shared" si="484"/>
        <v>0</v>
      </c>
      <c r="BJ245" s="526">
        <f t="shared" si="484"/>
        <v>0</v>
      </c>
      <c r="BK245" s="526">
        <f t="shared" si="484"/>
        <v>0</v>
      </c>
      <c r="BL245" s="526">
        <f t="shared" si="484"/>
        <v>0</v>
      </c>
      <c r="BM245" s="526">
        <f t="shared" si="484"/>
        <v>0</v>
      </c>
      <c r="BN245" s="526">
        <f t="shared" si="484"/>
        <v>0</v>
      </c>
      <c r="BO245" s="526">
        <f t="shared" si="484"/>
        <v>0</v>
      </c>
      <c r="BP245" s="526">
        <f t="shared" ref="BP245:CU245" si="485">BP$232*BP16</f>
        <v>0</v>
      </c>
      <c r="BQ245" s="526">
        <f t="shared" si="485"/>
        <v>0</v>
      </c>
      <c r="BR245" s="526">
        <f t="shared" si="485"/>
        <v>0</v>
      </c>
      <c r="BS245" s="526">
        <f t="shared" si="485"/>
        <v>0</v>
      </c>
      <c r="BT245" s="526">
        <f t="shared" si="485"/>
        <v>0</v>
      </c>
      <c r="BU245" s="526">
        <f t="shared" si="485"/>
        <v>0</v>
      </c>
      <c r="BV245" s="526">
        <f t="shared" si="485"/>
        <v>0</v>
      </c>
      <c r="BW245" s="526">
        <f t="shared" si="485"/>
        <v>0</v>
      </c>
      <c r="BX245" s="526">
        <f t="shared" si="485"/>
        <v>0</v>
      </c>
      <c r="BY245" s="526">
        <f t="shared" si="485"/>
        <v>0</v>
      </c>
      <c r="BZ245" s="526">
        <f t="shared" si="485"/>
        <v>0</v>
      </c>
      <c r="CA245" s="526">
        <f t="shared" si="485"/>
        <v>0</v>
      </c>
      <c r="CB245" s="526">
        <f t="shared" si="485"/>
        <v>0</v>
      </c>
      <c r="CC245" s="526">
        <f t="shared" si="485"/>
        <v>0</v>
      </c>
      <c r="CD245" s="526">
        <f t="shared" si="485"/>
        <v>0</v>
      </c>
      <c r="CE245" s="526">
        <f t="shared" si="485"/>
        <v>0</v>
      </c>
      <c r="CF245" s="526">
        <f t="shared" si="485"/>
        <v>0</v>
      </c>
      <c r="CG245" s="526">
        <f t="shared" si="485"/>
        <v>0</v>
      </c>
      <c r="CH245" s="526">
        <f t="shared" si="485"/>
        <v>0</v>
      </c>
      <c r="CI245" s="526">
        <f t="shared" si="485"/>
        <v>0</v>
      </c>
      <c r="CJ245" s="526">
        <f t="shared" si="485"/>
        <v>0</v>
      </c>
      <c r="CK245" s="526">
        <f t="shared" si="485"/>
        <v>0</v>
      </c>
      <c r="CL245" s="526">
        <f t="shared" si="485"/>
        <v>0</v>
      </c>
      <c r="CM245" s="526">
        <f t="shared" si="485"/>
        <v>0</v>
      </c>
      <c r="CN245" s="526">
        <f t="shared" si="485"/>
        <v>0</v>
      </c>
      <c r="CO245" s="526">
        <f t="shared" si="485"/>
        <v>0</v>
      </c>
      <c r="CP245" s="526">
        <f t="shared" si="485"/>
        <v>0</v>
      </c>
      <c r="CQ245" s="526">
        <f t="shared" si="485"/>
        <v>0</v>
      </c>
      <c r="CR245" s="526">
        <f t="shared" si="485"/>
        <v>0</v>
      </c>
      <c r="CS245" s="526">
        <f t="shared" si="485"/>
        <v>0</v>
      </c>
      <c r="CT245" s="526">
        <f t="shared" si="485"/>
        <v>0</v>
      </c>
      <c r="CU245" s="526">
        <f t="shared" si="485"/>
        <v>0</v>
      </c>
      <c r="CV245" s="526">
        <f t="shared" ref="CV245:DG245" si="486">CV$232*CV16</f>
        <v>0</v>
      </c>
      <c r="CW245" s="526">
        <f t="shared" si="486"/>
        <v>0</v>
      </c>
      <c r="CX245" s="526">
        <f t="shared" si="486"/>
        <v>0</v>
      </c>
      <c r="CY245" s="526">
        <f t="shared" si="486"/>
        <v>0</v>
      </c>
      <c r="CZ245" s="526">
        <f t="shared" si="486"/>
        <v>0</v>
      </c>
      <c r="DA245" s="526">
        <f t="shared" si="486"/>
        <v>0</v>
      </c>
      <c r="DB245" s="526">
        <f t="shared" si="486"/>
        <v>0</v>
      </c>
      <c r="DC245" s="526">
        <f t="shared" si="486"/>
        <v>0</v>
      </c>
      <c r="DD245" s="526">
        <f t="shared" si="486"/>
        <v>0</v>
      </c>
      <c r="DE245" s="526">
        <f t="shared" si="486"/>
        <v>0</v>
      </c>
      <c r="DF245" s="526">
        <f t="shared" si="486"/>
        <v>0</v>
      </c>
      <c r="DG245" s="526">
        <f t="shared" si="486"/>
        <v>0</v>
      </c>
      <c r="DH245" s="526">
        <f t="shared" si="438"/>
        <v>0</v>
      </c>
      <c r="DI245" s="240"/>
      <c r="DJ245" s="21"/>
    </row>
    <row r="246" spans="2:114" x14ac:dyDescent="0.15">
      <c r="B246" s="10" t="s">
        <v>150</v>
      </c>
      <c r="C246" s="4" t="s">
        <v>898</v>
      </c>
      <c r="D246" s="526">
        <f t="shared" ref="D246:AI246" si="487">D$232*D17</f>
        <v>0</v>
      </c>
      <c r="E246" s="526">
        <f t="shared" si="487"/>
        <v>0</v>
      </c>
      <c r="F246" s="526">
        <f t="shared" si="487"/>
        <v>0</v>
      </c>
      <c r="G246" s="526">
        <f t="shared" si="487"/>
        <v>0</v>
      </c>
      <c r="H246" s="526">
        <f t="shared" si="487"/>
        <v>0</v>
      </c>
      <c r="I246" s="526">
        <f t="shared" si="487"/>
        <v>0</v>
      </c>
      <c r="J246" s="526">
        <f t="shared" si="487"/>
        <v>0</v>
      </c>
      <c r="K246" s="526">
        <f t="shared" si="487"/>
        <v>0</v>
      </c>
      <c r="L246" s="526">
        <f t="shared" si="487"/>
        <v>0</v>
      </c>
      <c r="M246" s="526">
        <f t="shared" si="487"/>
        <v>0</v>
      </c>
      <c r="N246" s="526">
        <f t="shared" si="487"/>
        <v>0</v>
      </c>
      <c r="O246" s="526">
        <f t="shared" si="487"/>
        <v>0</v>
      </c>
      <c r="P246" s="526">
        <f t="shared" si="487"/>
        <v>0</v>
      </c>
      <c r="Q246" s="526">
        <f t="shared" si="487"/>
        <v>0</v>
      </c>
      <c r="R246" s="526">
        <f t="shared" si="487"/>
        <v>0</v>
      </c>
      <c r="S246" s="526">
        <f t="shared" si="487"/>
        <v>0</v>
      </c>
      <c r="T246" s="526">
        <f t="shared" si="487"/>
        <v>0</v>
      </c>
      <c r="U246" s="526">
        <f t="shared" si="487"/>
        <v>0</v>
      </c>
      <c r="V246" s="526">
        <f t="shared" si="487"/>
        <v>0</v>
      </c>
      <c r="W246" s="526">
        <f t="shared" si="487"/>
        <v>0</v>
      </c>
      <c r="X246" s="526">
        <f t="shared" si="487"/>
        <v>0</v>
      </c>
      <c r="Y246" s="526">
        <f t="shared" si="487"/>
        <v>0</v>
      </c>
      <c r="Z246" s="526">
        <f t="shared" si="487"/>
        <v>0</v>
      </c>
      <c r="AA246" s="526">
        <f t="shared" si="487"/>
        <v>0</v>
      </c>
      <c r="AB246" s="526">
        <f t="shared" si="487"/>
        <v>0</v>
      </c>
      <c r="AC246" s="526">
        <f t="shared" si="487"/>
        <v>0</v>
      </c>
      <c r="AD246" s="526">
        <f t="shared" si="487"/>
        <v>0</v>
      </c>
      <c r="AE246" s="526">
        <f t="shared" si="487"/>
        <v>0</v>
      </c>
      <c r="AF246" s="526">
        <f t="shared" si="487"/>
        <v>0</v>
      </c>
      <c r="AG246" s="526">
        <f t="shared" si="487"/>
        <v>0</v>
      </c>
      <c r="AH246" s="526">
        <f t="shared" si="487"/>
        <v>0</v>
      </c>
      <c r="AI246" s="526">
        <f t="shared" si="487"/>
        <v>0</v>
      </c>
      <c r="AJ246" s="526">
        <f t="shared" ref="AJ246:BO246" si="488">AJ$232*AJ17</f>
        <v>0</v>
      </c>
      <c r="AK246" s="526">
        <f t="shared" si="488"/>
        <v>0</v>
      </c>
      <c r="AL246" s="526">
        <f t="shared" si="488"/>
        <v>0</v>
      </c>
      <c r="AM246" s="526">
        <f t="shared" si="488"/>
        <v>0</v>
      </c>
      <c r="AN246" s="526">
        <f t="shared" si="488"/>
        <v>0</v>
      </c>
      <c r="AO246" s="526">
        <f t="shared" si="488"/>
        <v>0</v>
      </c>
      <c r="AP246" s="526">
        <f t="shared" si="488"/>
        <v>0</v>
      </c>
      <c r="AQ246" s="526">
        <f t="shared" si="488"/>
        <v>0</v>
      </c>
      <c r="AR246" s="526">
        <f t="shared" si="488"/>
        <v>0</v>
      </c>
      <c r="AS246" s="526">
        <f t="shared" si="488"/>
        <v>0</v>
      </c>
      <c r="AT246" s="526">
        <f t="shared" si="488"/>
        <v>0</v>
      </c>
      <c r="AU246" s="526">
        <f t="shared" si="488"/>
        <v>0</v>
      </c>
      <c r="AV246" s="526">
        <f t="shared" si="488"/>
        <v>0</v>
      </c>
      <c r="AW246" s="526">
        <f t="shared" si="488"/>
        <v>0</v>
      </c>
      <c r="AX246" s="526">
        <f t="shared" si="488"/>
        <v>0</v>
      </c>
      <c r="AY246" s="526">
        <f t="shared" si="488"/>
        <v>0</v>
      </c>
      <c r="AZ246" s="526">
        <f t="shared" si="488"/>
        <v>0</v>
      </c>
      <c r="BA246" s="526">
        <f t="shared" si="488"/>
        <v>0</v>
      </c>
      <c r="BB246" s="526">
        <f t="shared" si="488"/>
        <v>0</v>
      </c>
      <c r="BC246" s="526">
        <f t="shared" si="488"/>
        <v>0</v>
      </c>
      <c r="BD246" s="526">
        <f t="shared" si="488"/>
        <v>0</v>
      </c>
      <c r="BE246" s="526">
        <f t="shared" si="488"/>
        <v>0</v>
      </c>
      <c r="BF246" s="526">
        <f t="shared" si="488"/>
        <v>0</v>
      </c>
      <c r="BG246" s="526">
        <f t="shared" si="488"/>
        <v>0</v>
      </c>
      <c r="BH246" s="526">
        <f t="shared" si="488"/>
        <v>0</v>
      </c>
      <c r="BI246" s="526">
        <f t="shared" si="488"/>
        <v>0</v>
      </c>
      <c r="BJ246" s="526">
        <f t="shared" si="488"/>
        <v>0</v>
      </c>
      <c r="BK246" s="526">
        <f t="shared" si="488"/>
        <v>0</v>
      </c>
      <c r="BL246" s="526">
        <f t="shared" si="488"/>
        <v>0</v>
      </c>
      <c r="BM246" s="526">
        <f t="shared" si="488"/>
        <v>0</v>
      </c>
      <c r="BN246" s="526">
        <f t="shared" si="488"/>
        <v>0</v>
      </c>
      <c r="BO246" s="526">
        <f t="shared" si="488"/>
        <v>0</v>
      </c>
      <c r="BP246" s="526">
        <f t="shared" ref="BP246:CU246" si="489">BP$232*BP17</f>
        <v>0</v>
      </c>
      <c r="BQ246" s="526">
        <f t="shared" si="489"/>
        <v>0</v>
      </c>
      <c r="BR246" s="526">
        <f t="shared" si="489"/>
        <v>0</v>
      </c>
      <c r="BS246" s="526">
        <f t="shared" si="489"/>
        <v>0</v>
      </c>
      <c r="BT246" s="526">
        <f t="shared" si="489"/>
        <v>0</v>
      </c>
      <c r="BU246" s="526">
        <f t="shared" si="489"/>
        <v>0</v>
      </c>
      <c r="BV246" s="526">
        <f t="shared" si="489"/>
        <v>0</v>
      </c>
      <c r="BW246" s="526">
        <f t="shared" si="489"/>
        <v>0</v>
      </c>
      <c r="BX246" s="526">
        <f t="shared" si="489"/>
        <v>0</v>
      </c>
      <c r="BY246" s="526">
        <f t="shared" si="489"/>
        <v>0</v>
      </c>
      <c r="BZ246" s="526">
        <f t="shared" si="489"/>
        <v>0</v>
      </c>
      <c r="CA246" s="526">
        <f t="shared" si="489"/>
        <v>0</v>
      </c>
      <c r="CB246" s="526">
        <f t="shared" si="489"/>
        <v>0</v>
      </c>
      <c r="CC246" s="526">
        <f t="shared" si="489"/>
        <v>0</v>
      </c>
      <c r="CD246" s="526">
        <f t="shared" si="489"/>
        <v>0</v>
      </c>
      <c r="CE246" s="526">
        <f t="shared" si="489"/>
        <v>0</v>
      </c>
      <c r="CF246" s="526">
        <f t="shared" si="489"/>
        <v>0</v>
      </c>
      <c r="CG246" s="526">
        <f t="shared" si="489"/>
        <v>0</v>
      </c>
      <c r="CH246" s="526">
        <f t="shared" si="489"/>
        <v>0</v>
      </c>
      <c r="CI246" s="526">
        <f t="shared" si="489"/>
        <v>0</v>
      </c>
      <c r="CJ246" s="526">
        <f t="shared" si="489"/>
        <v>0</v>
      </c>
      <c r="CK246" s="526">
        <f t="shared" si="489"/>
        <v>0</v>
      </c>
      <c r="CL246" s="526">
        <f t="shared" si="489"/>
        <v>0</v>
      </c>
      <c r="CM246" s="526">
        <f t="shared" si="489"/>
        <v>0</v>
      </c>
      <c r="CN246" s="526">
        <f t="shared" si="489"/>
        <v>0</v>
      </c>
      <c r="CO246" s="526">
        <f t="shared" si="489"/>
        <v>0</v>
      </c>
      <c r="CP246" s="526">
        <f t="shared" si="489"/>
        <v>0</v>
      </c>
      <c r="CQ246" s="526">
        <f t="shared" si="489"/>
        <v>0</v>
      </c>
      <c r="CR246" s="526">
        <f t="shared" si="489"/>
        <v>0</v>
      </c>
      <c r="CS246" s="526">
        <f t="shared" si="489"/>
        <v>0</v>
      </c>
      <c r="CT246" s="526">
        <f t="shared" si="489"/>
        <v>0</v>
      </c>
      <c r="CU246" s="526">
        <f t="shared" si="489"/>
        <v>0</v>
      </c>
      <c r="CV246" s="526">
        <f t="shared" ref="CV246:DG246" si="490">CV$232*CV17</f>
        <v>0</v>
      </c>
      <c r="CW246" s="526">
        <f t="shared" si="490"/>
        <v>0</v>
      </c>
      <c r="CX246" s="526">
        <f t="shared" si="490"/>
        <v>0</v>
      </c>
      <c r="CY246" s="526">
        <f t="shared" si="490"/>
        <v>0</v>
      </c>
      <c r="CZ246" s="526">
        <f t="shared" si="490"/>
        <v>0</v>
      </c>
      <c r="DA246" s="526">
        <f t="shared" si="490"/>
        <v>0</v>
      </c>
      <c r="DB246" s="526">
        <f t="shared" si="490"/>
        <v>0</v>
      </c>
      <c r="DC246" s="526">
        <f t="shared" si="490"/>
        <v>0</v>
      </c>
      <c r="DD246" s="526">
        <f t="shared" si="490"/>
        <v>0</v>
      </c>
      <c r="DE246" s="526">
        <f t="shared" si="490"/>
        <v>0</v>
      </c>
      <c r="DF246" s="526">
        <f t="shared" si="490"/>
        <v>0</v>
      </c>
      <c r="DG246" s="526">
        <f t="shared" si="490"/>
        <v>0</v>
      </c>
      <c r="DH246" s="526">
        <f t="shared" si="438"/>
        <v>0</v>
      </c>
      <c r="DI246" s="240"/>
      <c r="DJ246" s="21"/>
    </row>
    <row r="247" spans="2:114" x14ac:dyDescent="0.15">
      <c r="B247" s="10" t="s">
        <v>151</v>
      </c>
      <c r="C247" s="59" t="s">
        <v>899</v>
      </c>
      <c r="D247" s="553">
        <f t="shared" ref="D247:AI247" si="491">D$232*D18</f>
        <v>0</v>
      </c>
      <c r="E247" s="553">
        <f t="shared" si="491"/>
        <v>0</v>
      </c>
      <c r="F247" s="553">
        <f t="shared" si="491"/>
        <v>0</v>
      </c>
      <c r="G247" s="553">
        <f t="shared" si="491"/>
        <v>0</v>
      </c>
      <c r="H247" s="553">
        <f t="shared" si="491"/>
        <v>0</v>
      </c>
      <c r="I247" s="553">
        <f t="shared" si="491"/>
        <v>0</v>
      </c>
      <c r="J247" s="553">
        <f t="shared" si="491"/>
        <v>0</v>
      </c>
      <c r="K247" s="553">
        <f t="shared" si="491"/>
        <v>0</v>
      </c>
      <c r="L247" s="553">
        <f t="shared" si="491"/>
        <v>0</v>
      </c>
      <c r="M247" s="553">
        <f t="shared" si="491"/>
        <v>0</v>
      </c>
      <c r="N247" s="553">
        <f t="shared" si="491"/>
        <v>0</v>
      </c>
      <c r="O247" s="553">
        <f t="shared" si="491"/>
        <v>0</v>
      </c>
      <c r="P247" s="553">
        <f t="shared" si="491"/>
        <v>0</v>
      </c>
      <c r="Q247" s="553">
        <f t="shared" si="491"/>
        <v>0</v>
      </c>
      <c r="R247" s="553">
        <f t="shared" si="491"/>
        <v>0</v>
      </c>
      <c r="S247" s="553">
        <f t="shared" si="491"/>
        <v>0</v>
      </c>
      <c r="T247" s="553">
        <f t="shared" si="491"/>
        <v>0</v>
      </c>
      <c r="U247" s="553">
        <f t="shared" si="491"/>
        <v>0</v>
      </c>
      <c r="V247" s="553">
        <f t="shared" si="491"/>
        <v>0</v>
      </c>
      <c r="W247" s="553">
        <f t="shared" si="491"/>
        <v>0</v>
      </c>
      <c r="X247" s="553">
        <f t="shared" si="491"/>
        <v>0</v>
      </c>
      <c r="Y247" s="553">
        <f t="shared" si="491"/>
        <v>0</v>
      </c>
      <c r="Z247" s="553">
        <f t="shared" si="491"/>
        <v>0</v>
      </c>
      <c r="AA247" s="553">
        <f t="shared" si="491"/>
        <v>0</v>
      </c>
      <c r="AB247" s="553">
        <f t="shared" si="491"/>
        <v>0</v>
      </c>
      <c r="AC247" s="553">
        <f t="shared" si="491"/>
        <v>0</v>
      </c>
      <c r="AD247" s="553">
        <f t="shared" si="491"/>
        <v>0</v>
      </c>
      <c r="AE247" s="553">
        <f t="shared" si="491"/>
        <v>0</v>
      </c>
      <c r="AF247" s="553">
        <f t="shared" si="491"/>
        <v>0</v>
      </c>
      <c r="AG247" s="553">
        <f t="shared" si="491"/>
        <v>0</v>
      </c>
      <c r="AH247" s="553">
        <f t="shared" si="491"/>
        <v>0</v>
      </c>
      <c r="AI247" s="553">
        <f t="shared" si="491"/>
        <v>0</v>
      </c>
      <c r="AJ247" s="553">
        <f t="shared" ref="AJ247:BO247" si="492">AJ$232*AJ18</f>
        <v>0</v>
      </c>
      <c r="AK247" s="553">
        <f t="shared" si="492"/>
        <v>0</v>
      </c>
      <c r="AL247" s="553">
        <f t="shared" si="492"/>
        <v>0</v>
      </c>
      <c r="AM247" s="553">
        <f t="shared" si="492"/>
        <v>0</v>
      </c>
      <c r="AN247" s="553">
        <f t="shared" si="492"/>
        <v>0</v>
      </c>
      <c r="AO247" s="553">
        <f t="shared" si="492"/>
        <v>0</v>
      </c>
      <c r="AP247" s="553">
        <f t="shared" si="492"/>
        <v>0</v>
      </c>
      <c r="AQ247" s="553">
        <f t="shared" si="492"/>
        <v>0</v>
      </c>
      <c r="AR247" s="553">
        <f t="shared" si="492"/>
        <v>0</v>
      </c>
      <c r="AS247" s="553">
        <f t="shared" si="492"/>
        <v>0</v>
      </c>
      <c r="AT247" s="553">
        <f t="shared" si="492"/>
        <v>0</v>
      </c>
      <c r="AU247" s="553">
        <f t="shared" si="492"/>
        <v>0</v>
      </c>
      <c r="AV247" s="553">
        <f t="shared" si="492"/>
        <v>0</v>
      </c>
      <c r="AW247" s="553">
        <f t="shared" si="492"/>
        <v>0</v>
      </c>
      <c r="AX247" s="553">
        <f t="shared" si="492"/>
        <v>0</v>
      </c>
      <c r="AY247" s="553">
        <f t="shared" si="492"/>
        <v>0</v>
      </c>
      <c r="AZ247" s="553">
        <f t="shared" si="492"/>
        <v>0</v>
      </c>
      <c r="BA247" s="553">
        <f t="shared" si="492"/>
        <v>0</v>
      </c>
      <c r="BB247" s="553">
        <f t="shared" si="492"/>
        <v>0</v>
      </c>
      <c r="BC247" s="553">
        <f t="shared" si="492"/>
        <v>0</v>
      </c>
      <c r="BD247" s="553">
        <f t="shared" si="492"/>
        <v>0</v>
      </c>
      <c r="BE247" s="553">
        <f t="shared" si="492"/>
        <v>0</v>
      </c>
      <c r="BF247" s="553">
        <f t="shared" si="492"/>
        <v>0</v>
      </c>
      <c r="BG247" s="553">
        <f t="shared" si="492"/>
        <v>0</v>
      </c>
      <c r="BH247" s="553">
        <f t="shared" si="492"/>
        <v>0</v>
      </c>
      <c r="BI247" s="553">
        <f t="shared" si="492"/>
        <v>0</v>
      </c>
      <c r="BJ247" s="553">
        <f t="shared" si="492"/>
        <v>0</v>
      </c>
      <c r="BK247" s="553">
        <f t="shared" si="492"/>
        <v>0</v>
      </c>
      <c r="BL247" s="553">
        <f t="shared" si="492"/>
        <v>0</v>
      </c>
      <c r="BM247" s="553">
        <f t="shared" si="492"/>
        <v>0</v>
      </c>
      <c r="BN247" s="553">
        <f t="shared" si="492"/>
        <v>0</v>
      </c>
      <c r="BO247" s="553">
        <f t="shared" si="492"/>
        <v>0</v>
      </c>
      <c r="BP247" s="553">
        <f t="shared" ref="BP247:CU247" si="493">BP$232*BP18</f>
        <v>0</v>
      </c>
      <c r="BQ247" s="553">
        <f t="shared" si="493"/>
        <v>0</v>
      </c>
      <c r="BR247" s="553">
        <f t="shared" si="493"/>
        <v>0</v>
      </c>
      <c r="BS247" s="553">
        <f t="shared" si="493"/>
        <v>0</v>
      </c>
      <c r="BT247" s="553">
        <f t="shared" si="493"/>
        <v>0</v>
      </c>
      <c r="BU247" s="553">
        <f t="shared" si="493"/>
        <v>0</v>
      </c>
      <c r="BV247" s="553">
        <f t="shared" si="493"/>
        <v>0</v>
      </c>
      <c r="BW247" s="553">
        <f t="shared" si="493"/>
        <v>0</v>
      </c>
      <c r="BX247" s="553">
        <f t="shared" si="493"/>
        <v>0</v>
      </c>
      <c r="BY247" s="553">
        <f t="shared" si="493"/>
        <v>0</v>
      </c>
      <c r="BZ247" s="553">
        <f t="shared" si="493"/>
        <v>0</v>
      </c>
      <c r="CA247" s="553">
        <f t="shared" si="493"/>
        <v>0</v>
      </c>
      <c r="CB247" s="553">
        <f t="shared" si="493"/>
        <v>0</v>
      </c>
      <c r="CC247" s="553">
        <f t="shared" si="493"/>
        <v>0</v>
      </c>
      <c r="CD247" s="553">
        <f t="shared" si="493"/>
        <v>0</v>
      </c>
      <c r="CE247" s="553">
        <f t="shared" si="493"/>
        <v>0</v>
      </c>
      <c r="CF247" s="553">
        <f t="shared" si="493"/>
        <v>0</v>
      </c>
      <c r="CG247" s="553">
        <f t="shared" si="493"/>
        <v>0</v>
      </c>
      <c r="CH247" s="553">
        <f t="shared" si="493"/>
        <v>0</v>
      </c>
      <c r="CI247" s="553">
        <f t="shared" si="493"/>
        <v>0</v>
      </c>
      <c r="CJ247" s="553">
        <f t="shared" si="493"/>
        <v>0</v>
      </c>
      <c r="CK247" s="553">
        <f t="shared" si="493"/>
        <v>0</v>
      </c>
      <c r="CL247" s="553">
        <f t="shared" si="493"/>
        <v>0</v>
      </c>
      <c r="CM247" s="553">
        <f t="shared" si="493"/>
        <v>0</v>
      </c>
      <c r="CN247" s="553">
        <f t="shared" si="493"/>
        <v>0</v>
      </c>
      <c r="CO247" s="553">
        <f t="shared" si="493"/>
        <v>0</v>
      </c>
      <c r="CP247" s="553">
        <f t="shared" si="493"/>
        <v>0</v>
      </c>
      <c r="CQ247" s="553">
        <f t="shared" si="493"/>
        <v>0</v>
      </c>
      <c r="CR247" s="553">
        <f t="shared" si="493"/>
        <v>0</v>
      </c>
      <c r="CS247" s="553">
        <f t="shared" si="493"/>
        <v>0</v>
      </c>
      <c r="CT247" s="553">
        <f t="shared" si="493"/>
        <v>0</v>
      </c>
      <c r="CU247" s="553">
        <f t="shared" si="493"/>
        <v>0</v>
      </c>
      <c r="CV247" s="553">
        <f t="shared" ref="CV247:DG247" si="494">CV$232*CV18</f>
        <v>0</v>
      </c>
      <c r="CW247" s="553">
        <f t="shared" si="494"/>
        <v>0</v>
      </c>
      <c r="CX247" s="553">
        <f t="shared" si="494"/>
        <v>0</v>
      </c>
      <c r="CY247" s="553">
        <f t="shared" si="494"/>
        <v>0</v>
      </c>
      <c r="CZ247" s="553">
        <f t="shared" si="494"/>
        <v>0</v>
      </c>
      <c r="DA247" s="553">
        <f t="shared" si="494"/>
        <v>0</v>
      </c>
      <c r="DB247" s="553">
        <f t="shared" si="494"/>
        <v>0</v>
      </c>
      <c r="DC247" s="553">
        <f t="shared" si="494"/>
        <v>0</v>
      </c>
      <c r="DD247" s="553">
        <f t="shared" si="494"/>
        <v>0</v>
      </c>
      <c r="DE247" s="553">
        <f t="shared" si="494"/>
        <v>0</v>
      </c>
      <c r="DF247" s="553">
        <f t="shared" si="494"/>
        <v>0</v>
      </c>
      <c r="DG247" s="553">
        <f t="shared" si="494"/>
        <v>0</v>
      </c>
      <c r="DH247" s="526">
        <f t="shared" si="438"/>
        <v>0</v>
      </c>
      <c r="DI247" s="240"/>
      <c r="DJ247" s="21"/>
    </row>
    <row r="248" spans="2:114" x14ac:dyDescent="0.15">
      <c r="B248" s="10" t="s">
        <v>153</v>
      </c>
      <c r="C248" s="4" t="s">
        <v>900</v>
      </c>
      <c r="D248" s="526">
        <f t="shared" ref="D248:AI248" si="495">D$232*D19</f>
        <v>0</v>
      </c>
      <c r="E248" s="526">
        <f t="shared" si="495"/>
        <v>0</v>
      </c>
      <c r="F248" s="526">
        <f t="shared" si="495"/>
        <v>0</v>
      </c>
      <c r="G248" s="526">
        <f t="shared" si="495"/>
        <v>0</v>
      </c>
      <c r="H248" s="526">
        <f t="shared" si="495"/>
        <v>0</v>
      </c>
      <c r="I248" s="526">
        <f t="shared" si="495"/>
        <v>0</v>
      </c>
      <c r="J248" s="526">
        <f t="shared" si="495"/>
        <v>0</v>
      </c>
      <c r="K248" s="526">
        <f t="shared" si="495"/>
        <v>0</v>
      </c>
      <c r="L248" s="526">
        <f t="shared" si="495"/>
        <v>0</v>
      </c>
      <c r="M248" s="526">
        <f t="shared" si="495"/>
        <v>0</v>
      </c>
      <c r="N248" s="526">
        <f t="shared" si="495"/>
        <v>0</v>
      </c>
      <c r="O248" s="526">
        <f t="shared" si="495"/>
        <v>0</v>
      </c>
      <c r="P248" s="526">
        <f t="shared" si="495"/>
        <v>0</v>
      </c>
      <c r="Q248" s="526">
        <f t="shared" si="495"/>
        <v>0</v>
      </c>
      <c r="R248" s="526">
        <f t="shared" si="495"/>
        <v>0</v>
      </c>
      <c r="S248" s="526">
        <f t="shared" si="495"/>
        <v>0</v>
      </c>
      <c r="T248" s="526">
        <f t="shared" si="495"/>
        <v>0</v>
      </c>
      <c r="U248" s="526">
        <f t="shared" si="495"/>
        <v>0</v>
      </c>
      <c r="V248" s="526">
        <f t="shared" si="495"/>
        <v>0</v>
      </c>
      <c r="W248" s="526">
        <f t="shared" si="495"/>
        <v>0</v>
      </c>
      <c r="X248" s="526">
        <f t="shared" si="495"/>
        <v>0</v>
      </c>
      <c r="Y248" s="526">
        <f t="shared" si="495"/>
        <v>0</v>
      </c>
      <c r="Z248" s="526">
        <f t="shared" si="495"/>
        <v>0</v>
      </c>
      <c r="AA248" s="526">
        <f t="shared" si="495"/>
        <v>0</v>
      </c>
      <c r="AB248" s="526">
        <f t="shared" si="495"/>
        <v>0</v>
      </c>
      <c r="AC248" s="526">
        <f t="shared" si="495"/>
        <v>0</v>
      </c>
      <c r="AD248" s="526">
        <f t="shared" si="495"/>
        <v>0</v>
      </c>
      <c r="AE248" s="526">
        <f t="shared" si="495"/>
        <v>0</v>
      </c>
      <c r="AF248" s="526">
        <f t="shared" si="495"/>
        <v>0</v>
      </c>
      <c r="AG248" s="526">
        <f t="shared" si="495"/>
        <v>0</v>
      </c>
      <c r="AH248" s="526">
        <f t="shared" si="495"/>
        <v>0</v>
      </c>
      <c r="AI248" s="526">
        <f t="shared" si="495"/>
        <v>0</v>
      </c>
      <c r="AJ248" s="526">
        <f t="shared" ref="AJ248:BO248" si="496">AJ$232*AJ19</f>
        <v>0</v>
      </c>
      <c r="AK248" s="526">
        <f t="shared" si="496"/>
        <v>0</v>
      </c>
      <c r="AL248" s="526">
        <f t="shared" si="496"/>
        <v>0</v>
      </c>
      <c r="AM248" s="526">
        <f t="shared" si="496"/>
        <v>0</v>
      </c>
      <c r="AN248" s="526">
        <f t="shared" si="496"/>
        <v>0</v>
      </c>
      <c r="AO248" s="526">
        <f t="shared" si="496"/>
        <v>0</v>
      </c>
      <c r="AP248" s="526">
        <f t="shared" si="496"/>
        <v>0</v>
      </c>
      <c r="AQ248" s="526">
        <f t="shared" si="496"/>
        <v>0</v>
      </c>
      <c r="AR248" s="526">
        <f t="shared" si="496"/>
        <v>0</v>
      </c>
      <c r="AS248" s="526">
        <f t="shared" si="496"/>
        <v>0</v>
      </c>
      <c r="AT248" s="526">
        <f t="shared" si="496"/>
        <v>0</v>
      </c>
      <c r="AU248" s="526">
        <f t="shared" si="496"/>
        <v>0</v>
      </c>
      <c r="AV248" s="526">
        <f t="shared" si="496"/>
        <v>0</v>
      </c>
      <c r="AW248" s="526">
        <f t="shared" si="496"/>
        <v>0</v>
      </c>
      <c r="AX248" s="526">
        <f t="shared" si="496"/>
        <v>0</v>
      </c>
      <c r="AY248" s="526">
        <f t="shared" si="496"/>
        <v>0</v>
      </c>
      <c r="AZ248" s="526">
        <f t="shared" si="496"/>
        <v>0</v>
      </c>
      <c r="BA248" s="526">
        <f t="shared" si="496"/>
        <v>0</v>
      </c>
      <c r="BB248" s="526">
        <f t="shared" si="496"/>
        <v>0</v>
      </c>
      <c r="BC248" s="526">
        <f t="shared" si="496"/>
        <v>0</v>
      </c>
      <c r="BD248" s="526">
        <f t="shared" si="496"/>
        <v>0</v>
      </c>
      <c r="BE248" s="526">
        <f t="shared" si="496"/>
        <v>0</v>
      </c>
      <c r="BF248" s="526">
        <f t="shared" si="496"/>
        <v>0</v>
      </c>
      <c r="BG248" s="526">
        <f t="shared" si="496"/>
        <v>0</v>
      </c>
      <c r="BH248" s="526">
        <f t="shared" si="496"/>
        <v>0</v>
      </c>
      <c r="BI248" s="526">
        <f t="shared" si="496"/>
        <v>0</v>
      </c>
      <c r="BJ248" s="526">
        <f t="shared" si="496"/>
        <v>0</v>
      </c>
      <c r="BK248" s="526">
        <f t="shared" si="496"/>
        <v>0</v>
      </c>
      <c r="BL248" s="526">
        <f t="shared" si="496"/>
        <v>0</v>
      </c>
      <c r="BM248" s="526">
        <f t="shared" si="496"/>
        <v>0</v>
      </c>
      <c r="BN248" s="526">
        <f t="shared" si="496"/>
        <v>0</v>
      </c>
      <c r="BO248" s="526">
        <f t="shared" si="496"/>
        <v>0</v>
      </c>
      <c r="BP248" s="526">
        <f t="shared" ref="BP248:CU248" si="497">BP$232*BP19</f>
        <v>0</v>
      </c>
      <c r="BQ248" s="526">
        <f t="shared" si="497"/>
        <v>0</v>
      </c>
      <c r="BR248" s="526">
        <f t="shared" si="497"/>
        <v>0</v>
      </c>
      <c r="BS248" s="526">
        <f t="shared" si="497"/>
        <v>0</v>
      </c>
      <c r="BT248" s="526">
        <f t="shared" si="497"/>
        <v>0</v>
      </c>
      <c r="BU248" s="526">
        <f t="shared" si="497"/>
        <v>0</v>
      </c>
      <c r="BV248" s="526">
        <f t="shared" si="497"/>
        <v>0</v>
      </c>
      <c r="BW248" s="526">
        <f t="shared" si="497"/>
        <v>0</v>
      </c>
      <c r="BX248" s="526">
        <f t="shared" si="497"/>
        <v>0</v>
      </c>
      <c r="BY248" s="526">
        <f t="shared" si="497"/>
        <v>0</v>
      </c>
      <c r="BZ248" s="526">
        <f t="shared" si="497"/>
        <v>0</v>
      </c>
      <c r="CA248" s="526">
        <f t="shared" si="497"/>
        <v>0</v>
      </c>
      <c r="CB248" s="526">
        <f t="shared" si="497"/>
        <v>0</v>
      </c>
      <c r="CC248" s="526">
        <f t="shared" si="497"/>
        <v>0</v>
      </c>
      <c r="CD248" s="526">
        <f t="shared" si="497"/>
        <v>0</v>
      </c>
      <c r="CE248" s="526">
        <f t="shared" si="497"/>
        <v>0</v>
      </c>
      <c r="CF248" s="526">
        <f t="shared" si="497"/>
        <v>0</v>
      </c>
      <c r="CG248" s="526">
        <f t="shared" si="497"/>
        <v>0</v>
      </c>
      <c r="CH248" s="526">
        <f t="shared" si="497"/>
        <v>0</v>
      </c>
      <c r="CI248" s="526">
        <f t="shared" si="497"/>
        <v>0</v>
      </c>
      <c r="CJ248" s="526">
        <f t="shared" si="497"/>
        <v>0</v>
      </c>
      <c r="CK248" s="526">
        <f t="shared" si="497"/>
        <v>0</v>
      </c>
      <c r="CL248" s="526">
        <f t="shared" si="497"/>
        <v>0</v>
      </c>
      <c r="CM248" s="526">
        <f t="shared" si="497"/>
        <v>0</v>
      </c>
      <c r="CN248" s="526">
        <f t="shared" si="497"/>
        <v>0</v>
      </c>
      <c r="CO248" s="526">
        <f t="shared" si="497"/>
        <v>0</v>
      </c>
      <c r="CP248" s="526">
        <f t="shared" si="497"/>
        <v>0</v>
      </c>
      <c r="CQ248" s="526">
        <f t="shared" si="497"/>
        <v>0</v>
      </c>
      <c r="CR248" s="526">
        <f t="shared" si="497"/>
        <v>0</v>
      </c>
      <c r="CS248" s="526">
        <f t="shared" si="497"/>
        <v>0</v>
      </c>
      <c r="CT248" s="526">
        <f t="shared" si="497"/>
        <v>0</v>
      </c>
      <c r="CU248" s="526">
        <f t="shared" si="497"/>
        <v>0</v>
      </c>
      <c r="CV248" s="526">
        <f t="shared" ref="CV248:DG248" si="498">CV$232*CV19</f>
        <v>0</v>
      </c>
      <c r="CW248" s="526">
        <f t="shared" si="498"/>
        <v>0</v>
      </c>
      <c r="CX248" s="526">
        <f t="shared" si="498"/>
        <v>0</v>
      </c>
      <c r="CY248" s="526">
        <f t="shared" si="498"/>
        <v>0</v>
      </c>
      <c r="CZ248" s="526">
        <f t="shared" si="498"/>
        <v>0</v>
      </c>
      <c r="DA248" s="526">
        <f t="shared" si="498"/>
        <v>0</v>
      </c>
      <c r="DB248" s="526">
        <f t="shared" si="498"/>
        <v>0</v>
      </c>
      <c r="DC248" s="526">
        <f t="shared" si="498"/>
        <v>0</v>
      </c>
      <c r="DD248" s="526">
        <f t="shared" si="498"/>
        <v>0</v>
      </c>
      <c r="DE248" s="526">
        <f t="shared" si="498"/>
        <v>0</v>
      </c>
      <c r="DF248" s="526">
        <f t="shared" si="498"/>
        <v>0</v>
      </c>
      <c r="DG248" s="526">
        <f t="shared" si="498"/>
        <v>0</v>
      </c>
      <c r="DH248" s="526">
        <f t="shared" si="438"/>
        <v>0</v>
      </c>
      <c r="DI248" s="240"/>
      <c r="DJ248" s="21"/>
    </row>
    <row r="249" spans="2:114" x14ac:dyDescent="0.15">
      <c r="B249" s="10" t="s">
        <v>154</v>
      </c>
      <c r="C249" s="4" t="s">
        <v>901</v>
      </c>
      <c r="D249" s="526">
        <f t="shared" ref="D249:AI249" si="499">D$232*D20</f>
        <v>0</v>
      </c>
      <c r="E249" s="526">
        <f t="shared" si="499"/>
        <v>0</v>
      </c>
      <c r="F249" s="526">
        <f t="shared" si="499"/>
        <v>0</v>
      </c>
      <c r="G249" s="526">
        <f t="shared" si="499"/>
        <v>0</v>
      </c>
      <c r="H249" s="526">
        <f t="shared" si="499"/>
        <v>0</v>
      </c>
      <c r="I249" s="526">
        <f t="shared" si="499"/>
        <v>0</v>
      </c>
      <c r="J249" s="526">
        <f t="shared" si="499"/>
        <v>0</v>
      </c>
      <c r="K249" s="526">
        <f t="shared" si="499"/>
        <v>0</v>
      </c>
      <c r="L249" s="526">
        <f t="shared" si="499"/>
        <v>0</v>
      </c>
      <c r="M249" s="526">
        <f t="shared" si="499"/>
        <v>0</v>
      </c>
      <c r="N249" s="526">
        <f t="shared" si="499"/>
        <v>0</v>
      </c>
      <c r="O249" s="526">
        <f t="shared" si="499"/>
        <v>0</v>
      </c>
      <c r="P249" s="526">
        <f t="shared" si="499"/>
        <v>0</v>
      </c>
      <c r="Q249" s="526">
        <f t="shared" si="499"/>
        <v>0</v>
      </c>
      <c r="R249" s="526">
        <f t="shared" si="499"/>
        <v>0</v>
      </c>
      <c r="S249" s="526">
        <f t="shared" si="499"/>
        <v>0</v>
      </c>
      <c r="T249" s="526">
        <f t="shared" si="499"/>
        <v>0</v>
      </c>
      <c r="U249" s="526">
        <f t="shared" si="499"/>
        <v>0</v>
      </c>
      <c r="V249" s="526">
        <f t="shared" si="499"/>
        <v>0</v>
      </c>
      <c r="W249" s="526">
        <f t="shared" si="499"/>
        <v>0</v>
      </c>
      <c r="X249" s="526">
        <f t="shared" si="499"/>
        <v>0</v>
      </c>
      <c r="Y249" s="526">
        <f t="shared" si="499"/>
        <v>0</v>
      </c>
      <c r="Z249" s="526">
        <f t="shared" si="499"/>
        <v>0</v>
      </c>
      <c r="AA249" s="526">
        <f t="shared" si="499"/>
        <v>0</v>
      </c>
      <c r="AB249" s="526">
        <f t="shared" si="499"/>
        <v>0</v>
      </c>
      <c r="AC249" s="526">
        <f t="shared" si="499"/>
        <v>0</v>
      </c>
      <c r="AD249" s="526">
        <f t="shared" si="499"/>
        <v>0</v>
      </c>
      <c r="AE249" s="526">
        <f t="shared" si="499"/>
        <v>0</v>
      </c>
      <c r="AF249" s="526">
        <f t="shared" si="499"/>
        <v>0</v>
      </c>
      <c r="AG249" s="526">
        <f t="shared" si="499"/>
        <v>0</v>
      </c>
      <c r="AH249" s="526">
        <f t="shared" si="499"/>
        <v>0</v>
      </c>
      <c r="AI249" s="526">
        <f t="shared" si="499"/>
        <v>0</v>
      </c>
      <c r="AJ249" s="526">
        <f t="shared" ref="AJ249:BO249" si="500">AJ$232*AJ20</f>
        <v>0</v>
      </c>
      <c r="AK249" s="526">
        <f t="shared" si="500"/>
        <v>0</v>
      </c>
      <c r="AL249" s="526">
        <f t="shared" si="500"/>
        <v>0</v>
      </c>
      <c r="AM249" s="526">
        <f t="shared" si="500"/>
        <v>0</v>
      </c>
      <c r="AN249" s="526">
        <f t="shared" si="500"/>
        <v>0</v>
      </c>
      <c r="AO249" s="526">
        <f t="shared" si="500"/>
        <v>0</v>
      </c>
      <c r="AP249" s="526">
        <f t="shared" si="500"/>
        <v>0</v>
      </c>
      <c r="AQ249" s="526">
        <f t="shared" si="500"/>
        <v>0</v>
      </c>
      <c r="AR249" s="526">
        <f t="shared" si="500"/>
        <v>0</v>
      </c>
      <c r="AS249" s="526">
        <f t="shared" si="500"/>
        <v>0</v>
      </c>
      <c r="AT249" s="526">
        <f t="shared" si="500"/>
        <v>0</v>
      </c>
      <c r="AU249" s="526">
        <f t="shared" si="500"/>
        <v>0</v>
      </c>
      <c r="AV249" s="526">
        <f t="shared" si="500"/>
        <v>0</v>
      </c>
      <c r="AW249" s="526">
        <f t="shared" si="500"/>
        <v>0</v>
      </c>
      <c r="AX249" s="526">
        <f t="shared" si="500"/>
        <v>0</v>
      </c>
      <c r="AY249" s="526">
        <f t="shared" si="500"/>
        <v>0</v>
      </c>
      <c r="AZ249" s="526">
        <f t="shared" si="500"/>
        <v>0</v>
      </c>
      <c r="BA249" s="526">
        <f t="shared" si="500"/>
        <v>0</v>
      </c>
      <c r="BB249" s="526">
        <f t="shared" si="500"/>
        <v>0</v>
      </c>
      <c r="BC249" s="526">
        <f t="shared" si="500"/>
        <v>0</v>
      </c>
      <c r="BD249" s="526">
        <f t="shared" si="500"/>
        <v>0</v>
      </c>
      <c r="BE249" s="526">
        <f t="shared" si="500"/>
        <v>0</v>
      </c>
      <c r="BF249" s="526">
        <f t="shared" si="500"/>
        <v>0</v>
      </c>
      <c r="BG249" s="526">
        <f t="shared" si="500"/>
        <v>0</v>
      </c>
      <c r="BH249" s="526">
        <f t="shared" si="500"/>
        <v>0</v>
      </c>
      <c r="BI249" s="526">
        <f t="shared" si="500"/>
        <v>0</v>
      </c>
      <c r="BJ249" s="526">
        <f t="shared" si="500"/>
        <v>0</v>
      </c>
      <c r="BK249" s="526">
        <f t="shared" si="500"/>
        <v>0</v>
      </c>
      <c r="BL249" s="526">
        <f t="shared" si="500"/>
        <v>0</v>
      </c>
      <c r="BM249" s="526">
        <f t="shared" si="500"/>
        <v>0</v>
      </c>
      <c r="BN249" s="526">
        <f t="shared" si="500"/>
        <v>0</v>
      </c>
      <c r="BO249" s="526">
        <f t="shared" si="500"/>
        <v>0</v>
      </c>
      <c r="BP249" s="526">
        <f t="shared" ref="BP249:CU249" si="501">BP$232*BP20</f>
        <v>0</v>
      </c>
      <c r="BQ249" s="526">
        <f t="shared" si="501"/>
        <v>0</v>
      </c>
      <c r="BR249" s="526">
        <f t="shared" si="501"/>
        <v>0</v>
      </c>
      <c r="BS249" s="526">
        <f t="shared" si="501"/>
        <v>0</v>
      </c>
      <c r="BT249" s="526">
        <f t="shared" si="501"/>
        <v>0</v>
      </c>
      <c r="BU249" s="526">
        <f t="shared" si="501"/>
        <v>0</v>
      </c>
      <c r="BV249" s="526">
        <f t="shared" si="501"/>
        <v>0</v>
      </c>
      <c r="BW249" s="526">
        <f t="shared" si="501"/>
        <v>0</v>
      </c>
      <c r="BX249" s="526">
        <f t="shared" si="501"/>
        <v>0</v>
      </c>
      <c r="BY249" s="526">
        <f t="shared" si="501"/>
        <v>0</v>
      </c>
      <c r="BZ249" s="526">
        <f t="shared" si="501"/>
        <v>0</v>
      </c>
      <c r="CA249" s="526">
        <f t="shared" si="501"/>
        <v>0</v>
      </c>
      <c r="CB249" s="526">
        <f t="shared" si="501"/>
        <v>0</v>
      </c>
      <c r="CC249" s="526">
        <f t="shared" si="501"/>
        <v>0</v>
      </c>
      <c r="CD249" s="526">
        <f t="shared" si="501"/>
        <v>0</v>
      </c>
      <c r="CE249" s="526">
        <f t="shared" si="501"/>
        <v>0</v>
      </c>
      <c r="CF249" s="526">
        <f t="shared" si="501"/>
        <v>0</v>
      </c>
      <c r="CG249" s="526">
        <f t="shared" si="501"/>
        <v>0</v>
      </c>
      <c r="CH249" s="526">
        <f t="shared" si="501"/>
        <v>0</v>
      </c>
      <c r="CI249" s="526">
        <f t="shared" si="501"/>
        <v>0</v>
      </c>
      <c r="CJ249" s="526">
        <f t="shared" si="501"/>
        <v>0</v>
      </c>
      <c r="CK249" s="526">
        <f t="shared" si="501"/>
        <v>0</v>
      </c>
      <c r="CL249" s="526">
        <f t="shared" si="501"/>
        <v>0</v>
      </c>
      <c r="CM249" s="526">
        <f t="shared" si="501"/>
        <v>0</v>
      </c>
      <c r="CN249" s="526">
        <f t="shared" si="501"/>
        <v>0</v>
      </c>
      <c r="CO249" s="526">
        <f t="shared" si="501"/>
        <v>0</v>
      </c>
      <c r="CP249" s="526">
        <f t="shared" si="501"/>
        <v>0</v>
      </c>
      <c r="CQ249" s="526">
        <f t="shared" si="501"/>
        <v>0</v>
      </c>
      <c r="CR249" s="526">
        <f t="shared" si="501"/>
        <v>0</v>
      </c>
      <c r="CS249" s="526">
        <f t="shared" si="501"/>
        <v>0</v>
      </c>
      <c r="CT249" s="526">
        <f t="shared" si="501"/>
        <v>0</v>
      </c>
      <c r="CU249" s="526">
        <f t="shared" si="501"/>
        <v>0</v>
      </c>
      <c r="CV249" s="526">
        <f t="shared" ref="CV249:DG249" si="502">CV$232*CV20</f>
        <v>0</v>
      </c>
      <c r="CW249" s="526">
        <f t="shared" si="502"/>
        <v>0</v>
      </c>
      <c r="CX249" s="526">
        <f t="shared" si="502"/>
        <v>0</v>
      </c>
      <c r="CY249" s="526">
        <f t="shared" si="502"/>
        <v>0</v>
      </c>
      <c r="CZ249" s="526">
        <f t="shared" si="502"/>
        <v>0</v>
      </c>
      <c r="DA249" s="526">
        <f t="shared" si="502"/>
        <v>0</v>
      </c>
      <c r="DB249" s="526">
        <f t="shared" si="502"/>
        <v>0</v>
      </c>
      <c r="DC249" s="526">
        <f t="shared" si="502"/>
        <v>0</v>
      </c>
      <c r="DD249" s="526">
        <f t="shared" si="502"/>
        <v>0</v>
      </c>
      <c r="DE249" s="526">
        <f t="shared" si="502"/>
        <v>0</v>
      </c>
      <c r="DF249" s="526">
        <f t="shared" si="502"/>
        <v>0</v>
      </c>
      <c r="DG249" s="526">
        <f t="shared" si="502"/>
        <v>0</v>
      </c>
      <c r="DH249" s="526">
        <f t="shared" si="438"/>
        <v>0</v>
      </c>
      <c r="DI249" s="240"/>
      <c r="DJ249" s="21"/>
    </row>
    <row r="250" spans="2:114" x14ac:dyDescent="0.15">
      <c r="B250" s="10" t="s">
        <v>155</v>
      </c>
      <c r="C250" s="4" t="s">
        <v>902</v>
      </c>
      <c r="D250" s="526">
        <f t="shared" ref="D250:AI250" si="503">D$232*D21</f>
        <v>0</v>
      </c>
      <c r="E250" s="526">
        <f t="shared" si="503"/>
        <v>0</v>
      </c>
      <c r="F250" s="526">
        <f t="shared" si="503"/>
        <v>0</v>
      </c>
      <c r="G250" s="526">
        <f t="shared" si="503"/>
        <v>0</v>
      </c>
      <c r="H250" s="526">
        <f t="shared" si="503"/>
        <v>0</v>
      </c>
      <c r="I250" s="526">
        <f t="shared" si="503"/>
        <v>0</v>
      </c>
      <c r="J250" s="526">
        <f t="shared" si="503"/>
        <v>0</v>
      </c>
      <c r="K250" s="526">
        <f t="shared" si="503"/>
        <v>0</v>
      </c>
      <c r="L250" s="526">
        <f t="shared" si="503"/>
        <v>0</v>
      </c>
      <c r="M250" s="526">
        <f t="shared" si="503"/>
        <v>0</v>
      </c>
      <c r="N250" s="526">
        <f t="shared" si="503"/>
        <v>0</v>
      </c>
      <c r="O250" s="526">
        <f t="shared" si="503"/>
        <v>0</v>
      </c>
      <c r="P250" s="526">
        <f t="shared" si="503"/>
        <v>0</v>
      </c>
      <c r="Q250" s="526">
        <f t="shared" si="503"/>
        <v>0</v>
      </c>
      <c r="R250" s="526">
        <f t="shared" si="503"/>
        <v>0</v>
      </c>
      <c r="S250" s="526">
        <f t="shared" si="503"/>
        <v>0</v>
      </c>
      <c r="T250" s="526">
        <f t="shared" si="503"/>
        <v>0</v>
      </c>
      <c r="U250" s="526">
        <f t="shared" si="503"/>
        <v>0</v>
      </c>
      <c r="V250" s="526">
        <f t="shared" si="503"/>
        <v>0</v>
      </c>
      <c r="W250" s="526">
        <f t="shared" si="503"/>
        <v>0</v>
      </c>
      <c r="X250" s="526">
        <f t="shared" si="503"/>
        <v>0</v>
      </c>
      <c r="Y250" s="526">
        <f t="shared" si="503"/>
        <v>0</v>
      </c>
      <c r="Z250" s="526">
        <f t="shared" si="503"/>
        <v>0</v>
      </c>
      <c r="AA250" s="526">
        <f t="shared" si="503"/>
        <v>0</v>
      </c>
      <c r="AB250" s="526">
        <f t="shared" si="503"/>
        <v>0</v>
      </c>
      <c r="AC250" s="526">
        <f t="shared" si="503"/>
        <v>0</v>
      </c>
      <c r="AD250" s="526">
        <f t="shared" si="503"/>
        <v>0</v>
      </c>
      <c r="AE250" s="526">
        <f t="shared" si="503"/>
        <v>0</v>
      </c>
      <c r="AF250" s="526">
        <f t="shared" si="503"/>
        <v>0</v>
      </c>
      <c r="AG250" s="526">
        <f t="shared" si="503"/>
        <v>0</v>
      </c>
      <c r="AH250" s="526">
        <f t="shared" si="503"/>
        <v>0</v>
      </c>
      <c r="AI250" s="526">
        <f t="shared" si="503"/>
        <v>0</v>
      </c>
      <c r="AJ250" s="526">
        <f t="shared" ref="AJ250:BO250" si="504">AJ$232*AJ21</f>
        <v>0</v>
      </c>
      <c r="AK250" s="526">
        <f t="shared" si="504"/>
        <v>0</v>
      </c>
      <c r="AL250" s="526">
        <f t="shared" si="504"/>
        <v>0</v>
      </c>
      <c r="AM250" s="526">
        <f t="shared" si="504"/>
        <v>0</v>
      </c>
      <c r="AN250" s="526">
        <f t="shared" si="504"/>
        <v>0</v>
      </c>
      <c r="AO250" s="526">
        <f t="shared" si="504"/>
        <v>0</v>
      </c>
      <c r="AP250" s="526">
        <f t="shared" si="504"/>
        <v>0</v>
      </c>
      <c r="AQ250" s="526">
        <f t="shared" si="504"/>
        <v>0</v>
      </c>
      <c r="AR250" s="526">
        <f t="shared" si="504"/>
        <v>0</v>
      </c>
      <c r="AS250" s="526">
        <f t="shared" si="504"/>
        <v>0</v>
      </c>
      <c r="AT250" s="526">
        <f t="shared" si="504"/>
        <v>0</v>
      </c>
      <c r="AU250" s="526">
        <f t="shared" si="504"/>
        <v>0</v>
      </c>
      <c r="AV250" s="526">
        <f t="shared" si="504"/>
        <v>0</v>
      </c>
      <c r="AW250" s="526">
        <f t="shared" si="504"/>
        <v>0</v>
      </c>
      <c r="AX250" s="526">
        <f t="shared" si="504"/>
        <v>0</v>
      </c>
      <c r="AY250" s="526">
        <f t="shared" si="504"/>
        <v>0</v>
      </c>
      <c r="AZ250" s="526">
        <f t="shared" si="504"/>
        <v>0</v>
      </c>
      <c r="BA250" s="526">
        <f t="shared" si="504"/>
        <v>0</v>
      </c>
      <c r="BB250" s="526">
        <f t="shared" si="504"/>
        <v>0</v>
      </c>
      <c r="BC250" s="526">
        <f t="shared" si="504"/>
        <v>0</v>
      </c>
      <c r="BD250" s="526">
        <f t="shared" si="504"/>
        <v>0</v>
      </c>
      <c r="BE250" s="526">
        <f t="shared" si="504"/>
        <v>0</v>
      </c>
      <c r="BF250" s="526">
        <f t="shared" si="504"/>
        <v>0</v>
      </c>
      <c r="BG250" s="526">
        <f t="shared" si="504"/>
        <v>0</v>
      </c>
      <c r="BH250" s="526">
        <f t="shared" si="504"/>
        <v>0</v>
      </c>
      <c r="BI250" s="526">
        <f t="shared" si="504"/>
        <v>0</v>
      </c>
      <c r="BJ250" s="526">
        <f t="shared" si="504"/>
        <v>0</v>
      </c>
      <c r="BK250" s="526">
        <f t="shared" si="504"/>
        <v>0</v>
      </c>
      <c r="BL250" s="526">
        <f t="shared" si="504"/>
        <v>0</v>
      </c>
      <c r="BM250" s="526">
        <f t="shared" si="504"/>
        <v>0</v>
      </c>
      <c r="BN250" s="526">
        <f t="shared" si="504"/>
        <v>0</v>
      </c>
      <c r="BO250" s="526">
        <f t="shared" si="504"/>
        <v>0</v>
      </c>
      <c r="BP250" s="526">
        <f t="shared" ref="BP250:CU250" si="505">BP$232*BP21</f>
        <v>0</v>
      </c>
      <c r="BQ250" s="526">
        <f t="shared" si="505"/>
        <v>0</v>
      </c>
      <c r="BR250" s="526">
        <f t="shared" si="505"/>
        <v>0</v>
      </c>
      <c r="BS250" s="526">
        <f t="shared" si="505"/>
        <v>0</v>
      </c>
      <c r="BT250" s="526">
        <f t="shared" si="505"/>
        <v>0</v>
      </c>
      <c r="BU250" s="526">
        <f t="shared" si="505"/>
        <v>0</v>
      </c>
      <c r="BV250" s="526">
        <f t="shared" si="505"/>
        <v>0</v>
      </c>
      <c r="BW250" s="526">
        <f t="shared" si="505"/>
        <v>0</v>
      </c>
      <c r="BX250" s="526">
        <f t="shared" si="505"/>
        <v>0</v>
      </c>
      <c r="BY250" s="526">
        <f t="shared" si="505"/>
        <v>0</v>
      </c>
      <c r="BZ250" s="526">
        <f t="shared" si="505"/>
        <v>0</v>
      </c>
      <c r="CA250" s="526">
        <f t="shared" si="505"/>
        <v>0</v>
      </c>
      <c r="CB250" s="526">
        <f t="shared" si="505"/>
        <v>0</v>
      </c>
      <c r="CC250" s="526">
        <f t="shared" si="505"/>
        <v>0</v>
      </c>
      <c r="CD250" s="526">
        <f t="shared" si="505"/>
        <v>0</v>
      </c>
      <c r="CE250" s="526">
        <f t="shared" si="505"/>
        <v>0</v>
      </c>
      <c r="CF250" s="526">
        <f t="shared" si="505"/>
        <v>0</v>
      </c>
      <c r="CG250" s="526">
        <f t="shared" si="505"/>
        <v>0</v>
      </c>
      <c r="CH250" s="526">
        <f t="shared" si="505"/>
        <v>0</v>
      </c>
      <c r="CI250" s="526">
        <f t="shared" si="505"/>
        <v>0</v>
      </c>
      <c r="CJ250" s="526">
        <f t="shared" si="505"/>
        <v>0</v>
      </c>
      <c r="CK250" s="526">
        <f t="shared" si="505"/>
        <v>0</v>
      </c>
      <c r="CL250" s="526">
        <f t="shared" si="505"/>
        <v>0</v>
      </c>
      <c r="CM250" s="526">
        <f t="shared" si="505"/>
        <v>0</v>
      </c>
      <c r="CN250" s="526">
        <f t="shared" si="505"/>
        <v>0</v>
      </c>
      <c r="CO250" s="526">
        <f t="shared" si="505"/>
        <v>0</v>
      </c>
      <c r="CP250" s="526">
        <f t="shared" si="505"/>
        <v>0</v>
      </c>
      <c r="CQ250" s="526">
        <f t="shared" si="505"/>
        <v>0</v>
      </c>
      <c r="CR250" s="526">
        <f t="shared" si="505"/>
        <v>0</v>
      </c>
      <c r="CS250" s="526">
        <f t="shared" si="505"/>
        <v>0</v>
      </c>
      <c r="CT250" s="526">
        <f t="shared" si="505"/>
        <v>0</v>
      </c>
      <c r="CU250" s="526">
        <f t="shared" si="505"/>
        <v>0</v>
      </c>
      <c r="CV250" s="526">
        <f t="shared" ref="CV250:DG250" si="506">CV$232*CV21</f>
        <v>0</v>
      </c>
      <c r="CW250" s="526">
        <f t="shared" si="506"/>
        <v>0</v>
      </c>
      <c r="CX250" s="526">
        <f t="shared" si="506"/>
        <v>0</v>
      </c>
      <c r="CY250" s="526">
        <f t="shared" si="506"/>
        <v>0</v>
      </c>
      <c r="CZ250" s="526">
        <f t="shared" si="506"/>
        <v>0</v>
      </c>
      <c r="DA250" s="526">
        <f t="shared" si="506"/>
        <v>0</v>
      </c>
      <c r="DB250" s="526">
        <f t="shared" si="506"/>
        <v>0</v>
      </c>
      <c r="DC250" s="526">
        <f t="shared" si="506"/>
        <v>0</v>
      </c>
      <c r="DD250" s="526">
        <f t="shared" si="506"/>
        <v>0</v>
      </c>
      <c r="DE250" s="526">
        <f t="shared" si="506"/>
        <v>0</v>
      </c>
      <c r="DF250" s="526">
        <f t="shared" si="506"/>
        <v>0</v>
      </c>
      <c r="DG250" s="526">
        <f t="shared" si="506"/>
        <v>0</v>
      </c>
      <c r="DH250" s="526">
        <f t="shared" si="438"/>
        <v>0</v>
      </c>
      <c r="DI250" s="240"/>
      <c r="DJ250" s="21"/>
    </row>
    <row r="251" spans="2:114" x14ac:dyDescent="0.15">
      <c r="B251" s="10" t="s">
        <v>156</v>
      </c>
      <c r="C251" s="4" t="s">
        <v>903</v>
      </c>
      <c r="D251" s="526">
        <f t="shared" ref="D251:AI251" si="507">D$232*D22</f>
        <v>0</v>
      </c>
      <c r="E251" s="526">
        <f t="shared" si="507"/>
        <v>0</v>
      </c>
      <c r="F251" s="526">
        <f t="shared" si="507"/>
        <v>0</v>
      </c>
      <c r="G251" s="526">
        <f t="shared" si="507"/>
        <v>0</v>
      </c>
      <c r="H251" s="526">
        <f t="shared" si="507"/>
        <v>0</v>
      </c>
      <c r="I251" s="526">
        <f t="shared" si="507"/>
        <v>0</v>
      </c>
      <c r="J251" s="526">
        <f t="shared" si="507"/>
        <v>0</v>
      </c>
      <c r="K251" s="526">
        <f t="shared" si="507"/>
        <v>0</v>
      </c>
      <c r="L251" s="526">
        <f t="shared" si="507"/>
        <v>0</v>
      </c>
      <c r="M251" s="526">
        <f t="shared" si="507"/>
        <v>0</v>
      </c>
      <c r="N251" s="526">
        <f t="shared" si="507"/>
        <v>0</v>
      </c>
      <c r="O251" s="526">
        <f t="shared" si="507"/>
        <v>0</v>
      </c>
      <c r="P251" s="526">
        <f t="shared" si="507"/>
        <v>0</v>
      </c>
      <c r="Q251" s="526">
        <f t="shared" si="507"/>
        <v>0</v>
      </c>
      <c r="R251" s="526">
        <f t="shared" si="507"/>
        <v>0</v>
      </c>
      <c r="S251" s="526">
        <f t="shared" si="507"/>
        <v>0</v>
      </c>
      <c r="T251" s="526">
        <f t="shared" si="507"/>
        <v>0</v>
      </c>
      <c r="U251" s="526">
        <f t="shared" si="507"/>
        <v>0</v>
      </c>
      <c r="V251" s="526">
        <f t="shared" si="507"/>
        <v>0</v>
      </c>
      <c r="W251" s="526">
        <f t="shared" si="507"/>
        <v>0</v>
      </c>
      <c r="X251" s="526">
        <f t="shared" si="507"/>
        <v>0</v>
      </c>
      <c r="Y251" s="526">
        <f t="shared" si="507"/>
        <v>0</v>
      </c>
      <c r="Z251" s="526">
        <f t="shared" si="507"/>
        <v>0</v>
      </c>
      <c r="AA251" s="526">
        <f t="shared" si="507"/>
        <v>0</v>
      </c>
      <c r="AB251" s="526">
        <f t="shared" si="507"/>
        <v>0</v>
      </c>
      <c r="AC251" s="526">
        <f t="shared" si="507"/>
        <v>0</v>
      </c>
      <c r="AD251" s="526">
        <f t="shared" si="507"/>
        <v>0</v>
      </c>
      <c r="AE251" s="526">
        <f t="shared" si="507"/>
        <v>0</v>
      </c>
      <c r="AF251" s="526">
        <f t="shared" si="507"/>
        <v>0</v>
      </c>
      <c r="AG251" s="526">
        <f t="shared" si="507"/>
        <v>0</v>
      </c>
      <c r="AH251" s="526">
        <f t="shared" si="507"/>
        <v>0</v>
      </c>
      <c r="AI251" s="526">
        <f t="shared" si="507"/>
        <v>0</v>
      </c>
      <c r="AJ251" s="526">
        <f t="shared" ref="AJ251:BO251" si="508">AJ$232*AJ22</f>
        <v>0</v>
      </c>
      <c r="AK251" s="526">
        <f t="shared" si="508"/>
        <v>0</v>
      </c>
      <c r="AL251" s="526">
        <f t="shared" si="508"/>
        <v>0</v>
      </c>
      <c r="AM251" s="526">
        <f t="shared" si="508"/>
        <v>0</v>
      </c>
      <c r="AN251" s="526">
        <f t="shared" si="508"/>
        <v>0</v>
      </c>
      <c r="AO251" s="526">
        <f t="shared" si="508"/>
        <v>0</v>
      </c>
      <c r="AP251" s="526">
        <f t="shared" si="508"/>
        <v>0</v>
      </c>
      <c r="AQ251" s="526">
        <f t="shared" si="508"/>
        <v>0</v>
      </c>
      <c r="AR251" s="526">
        <f t="shared" si="508"/>
        <v>0</v>
      </c>
      <c r="AS251" s="526">
        <f t="shared" si="508"/>
        <v>0</v>
      </c>
      <c r="AT251" s="526">
        <f t="shared" si="508"/>
        <v>0</v>
      </c>
      <c r="AU251" s="526">
        <f t="shared" si="508"/>
        <v>0</v>
      </c>
      <c r="AV251" s="526">
        <f t="shared" si="508"/>
        <v>0</v>
      </c>
      <c r="AW251" s="526">
        <f t="shared" si="508"/>
        <v>0</v>
      </c>
      <c r="AX251" s="526">
        <f t="shared" si="508"/>
        <v>0</v>
      </c>
      <c r="AY251" s="526">
        <f t="shared" si="508"/>
        <v>0</v>
      </c>
      <c r="AZ251" s="526">
        <f t="shared" si="508"/>
        <v>0</v>
      </c>
      <c r="BA251" s="526">
        <f t="shared" si="508"/>
        <v>0</v>
      </c>
      <c r="BB251" s="526">
        <f t="shared" si="508"/>
        <v>0</v>
      </c>
      <c r="BC251" s="526">
        <f t="shared" si="508"/>
        <v>0</v>
      </c>
      <c r="BD251" s="526">
        <f t="shared" si="508"/>
        <v>0</v>
      </c>
      <c r="BE251" s="526">
        <f t="shared" si="508"/>
        <v>0</v>
      </c>
      <c r="BF251" s="526">
        <f t="shared" si="508"/>
        <v>0</v>
      </c>
      <c r="BG251" s="526">
        <f t="shared" si="508"/>
        <v>0</v>
      </c>
      <c r="BH251" s="526">
        <f t="shared" si="508"/>
        <v>0</v>
      </c>
      <c r="BI251" s="526">
        <f t="shared" si="508"/>
        <v>0</v>
      </c>
      <c r="BJ251" s="526">
        <f t="shared" si="508"/>
        <v>0</v>
      </c>
      <c r="BK251" s="526">
        <f t="shared" si="508"/>
        <v>0</v>
      </c>
      <c r="BL251" s="526">
        <f t="shared" si="508"/>
        <v>0</v>
      </c>
      <c r="BM251" s="526">
        <f t="shared" si="508"/>
        <v>0</v>
      </c>
      <c r="BN251" s="526">
        <f t="shared" si="508"/>
        <v>0</v>
      </c>
      <c r="BO251" s="526">
        <f t="shared" si="508"/>
        <v>0</v>
      </c>
      <c r="BP251" s="526">
        <f t="shared" ref="BP251:CU251" si="509">BP$232*BP22</f>
        <v>0</v>
      </c>
      <c r="BQ251" s="526">
        <f t="shared" si="509"/>
        <v>0</v>
      </c>
      <c r="BR251" s="526">
        <f t="shared" si="509"/>
        <v>0</v>
      </c>
      <c r="BS251" s="526">
        <f t="shared" si="509"/>
        <v>0</v>
      </c>
      <c r="BT251" s="526">
        <f t="shared" si="509"/>
        <v>0</v>
      </c>
      <c r="BU251" s="526">
        <f t="shared" si="509"/>
        <v>0</v>
      </c>
      <c r="BV251" s="526">
        <f t="shared" si="509"/>
        <v>0</v>
      </c>
      <c r="BW251" s="526">
        <f t="shared" si="509"/>
        <v>0</v>
      </c>
      <c r="BX251" s="526">
        <f t="shared" si="509"/>
        <v>0</v>
      </c>
      <c r="BY251" s="526">
        <f t="shared" si="509"/>
        <v>0</v>
      </c>
      <c r="BZ251" s="526">
        <f t="shared" si="509"/>
        <v>0</v>
      </c>
      <c r="CA251" s="526">
        <f t="shared" si="509"/>
        <v>0</v>
      </c>
      <c r="CB251" s="526">
        <f t="shared" si="509"/>
        <v>0</v>
      </c>
      <c r="CC251" s="526">
        <f t="shared" si="509"/>
        <v>0</v>
      </c>
      <c r="CD251" s="526">
        <f t="shared" si="509"/>
        <v>0</v>
      </c>
      <c r="CE251" s="526">
        <f t="shared" si="509"/>
        <v>0</v>
      </c>
      <c r="CF251" s="526">
        <f t="shared" si="509"/>
        <v>0</v>
      </c>
      <c r="CG251" s="526">
        <f t="shared" si="509"/>
        <v>0</v>
      </c>
      <c r="CH251" s="526">
        <f t="shared" si="509"/>
        <v>0</v>
      </c>
      <c r="CI251" s="526">
        <f t="shared" si="509"/>
        <v>0</v>
      </c>
      <c r="CJ251" s="526">
        <f t="shared" si="509"/>
        <v>0</v>
      </c>
      <c r="CK251" s="526">
        <f t="shared" si="509"/>
        <v>0</v>
      </c>
      <c r="CL251" s="526">
        <f t="shared" si="509"/>
        <v>0</v>
      </c>
      <c r="CM251" s="526">
        <f t="shared" si="509"/>
        <v>0</v>
      </c>
      <c r="CN251" s="526">
        <f t="shared" si="509"/>
        <v>0</v>
      </c>
      <c r="CO251" s="526">
        <f t="shared" si="509"/>
        <v>0</v>
      </c>
      <c r="CP251" s="526">
        <f t="shared" si="509"/>
        <v>0</v>
      </c>
      <c r="CQ251" s="526">
        <f t="shared" si="509"/>
        <v>0</v>
      </c>
      <c r="CR251" s="526">
        <f t="shared" si="509"/>
        <v>0</v>
      </c>
      <c r="CS251" s="526">
        <f t="shared" si="509"/>
        <v>0</v>
      </c>
      <c r="CT251" s="526">
        <f t="shared" si="509"/>
        <v>0</v>
      </c>
      <c r="CU251" s="526">
        <f t="shared" si="509"/>
        <v>0</v>
      </c>
      <c r="CV251" s="526">
        <f t="shared" ref="CV251:DG251" si="510">CV$232*CV22</f>
        <v>0</v>
      </c>
      <c r="CW251" s="526">
        <f t="shared" si="510"/>
        <v>0</v>
      </c>
      <c r="CX251" s="526">
        <f t="shared" si="510"/>
        <v>0</v>
      </c>
      <c r="CY251" s="526">
        <f t="shared" si="510"/>
        <v>0</v>
      </c>
      <c r="CZ251" s="526">
        <f t="shared" si="510"/>
        <v>0</v>
      </c>
      <c r="DA251" s="526">
        <f t="shared" si="510"/>
        <v>0</v>
      </c>
      <c r="DB251" s="526">
        <f t="shared" si="510"/>
        <v>0</v>
      </c>
      <c r="DC251" s="526">
        <f t="shared" si="510"/>
        <v>0</v>
      </c>
      <c r="DD251" s="526">
        <f t="shared" si="510"/>
        <v>0</v>
      </c>
      <c r="DE251" s="526">
        <f t="shared" si="510"/>
        <v>0</v>
      </c>
      <c r="DF251" s="526">
        <f t="shared" si="510"/>
        <v>0</v>
      </c>
      <c r="DG251" s="526">
        <f t="shared" si="510"/>
        <v>0</v>
      </c>
      <c r="DH251" s="526">
        <f t="shared" si="438"/>
        <v>0</v>
      </c>
      <c r="DI251" s="240"/>
      <c r="DJ251" s="21"/>
    </row>
    <row r="252" spans="2:114" x14ac:dyDescent="0.15">
      <c r="B252" s="10" t="s">
        <v>158</v>
      </c>
      <c r="C252" s="59" t="s">
        <v>904</v>
      </c>
      <c r="D252" s="526">
        <f t="shared" ref="D252:AI252" si="511">D$232*D23</f>
        <v>0</v>
      </c>
      <c r="E252" s="526">
        <f t="shared" si="511"/>
        <v>0</v>
      </c>
      <c r="F252" s="526">
        <f t="shared" si="511"/>
        <v>0</v>
      </c>
      <c r="G252" s="526">
        <f t="shared" si="511"/>
        <v>0</v>
      </c>
      <c r="H252" s="526">
        <f t="shared" si="511"/>
        <v>0</v>
      </c>
      <c r="I252" s="526">
        <f t="shared" si="511"/>
        <v>0</v>
      </c>
      <c r="J252" s="526">
        <f t="shared" si="511"/>
        <v>0</v>
      </c>
      <c r="K252" s="526">
        <f t="shared" si="511"/>
        <v>0</v>
      </c>
      <c r="L252" s="526">
        <f t="shared" si="511"/>
        <v>0</v>
      </c>
      <c r="M252" s="526">
        <f t="shared" si="511"/>
        <v>0</v>
      </c>
      <c r="N252" s="526">
        <f t="shared" si="511"/>
        <v>0</v>
      </c>
      <c r="O252" s="526">
        <f t="shared" si="511"/>
        <v>0</v>
      </c>
      <c r="P252" s="526">
        <f t="shared" si="511"/>
        <v>0</v>
      </c>
      <c r="Q252" s="526">
        <f t="shared" si="511"/>
        <v>0</v>
      </c>
      <c r="R252" s="526">
        <f t="shared" si="511"/>
        <v>0</v>
      </c>
      <c r="S252" s="526">
        <f t="shared" si="511"/>
        <v>0</v>
      </c>
      <c r="T252" s="526">
        <f t="shared" si="511"/>
        <v>0</v>
      </c>
      <c r="U252" s="526">
        <f t="shared" si="511"/>
        <v>0</v>
      </c>
      <c r="V252" s="526">
        <f t="shared" si="511"/>
        <v>0</v>
      </c>
      <c r="W252" s="526">
        <f t="shared" si="511"/>
        <v>0</v>
      </c>
      <c r="X252" s="526">
        <f t="shared" si="511"/>
        <v>0</v>
      </c>
      <c r="Y252" s="526">
        <f t="shared" si="511"/>
        <v>0</v>
      </c>
      <c r="Z252" s="526">
        <f t="shared" si="511"/>
        <v>0</v>
      </c>
      <c r="AA252" s="526">
        <f t="shared" si="511"/>
        <v>0</v>
      </c>
      <c r="AB252" s="526">
        <f t="shared" si="511"/>
        <v>0</v>
      </c>
      <c r="AC252" s="526">
        <f t="shared" si="511"/>
        <v>0</v>
      </c>
      <c r="AD252" s="526">
        <f t="shared" si="511"/>
        <v>0</v>
      </c>
      <c r="AE252" s="526">
        <f t="shared" si="511"/>
        <v>0</v>
      </c>
      <c r="AF252" s="526">
        <f t="shared" si="511"/>
        <v>0</v>
      </c>
      <c r="AG252" s="526">
        <f t="shared" si="511"/>
        <v>0</v>
      </c>
      <c r="AH252" s="526">
        <f t="shared" si="511"/>
        <v>0</v>
      </c>
      <c r="AI252" s="526">
        <f t="shared" si="511"/>
        <v>0</v>
      </c>
      <c r="AJ252" s="526">
        <f t="shared" ref="AJ252:BO252" si="512">AJ$232*AJ23</f>
        <v>0</v>
      </c>
      <c r="AK252" s="526">
        <f t="shared" si="512"/>
        <v>0</v>
      </c>
      <c r="AL252" s="526">
        <f t="shared" si="512"/>
        <v>0</v>
      </c>
      <c r="AM252" s="526">
        <f t="shared" si="512"/>
        <v>0</v>
      </c>
      <c r="AN252" s="526">
        <f t="shared" si="512"/>
        <v>0</v>
      </c>
      <c r="AO252" s="526">
        <f t="shared" si="512"/>
        <v>0</v>
      </c>
      <c r="AP252" s="526">
        <f t="shared" si="512"/>
        <v>0</v>
      </c>
      <c r="AQ252" s="526">
        <f t="shared" si="512"/>
        <v>0</v>
      </c>
      <c r="AR252" s="526">
        <f t="shared" si="512"/>
        <v>0</v>
      </c>
      <c r="AS252" s="526">
        <f t="shared" si="512"/>
        <v>0</v>
      </c>
      <c r="AT252" s="526">
        <f t="shared" si="512"/>
        <v>0</v>
      </c>
      <c r="AU252" s="526">
        <f t="shared" si="512"/>
        <v>0</v>
      </c>
      <c r="AV252" s="526">
        <f t="shared" si="512"/>
        <v>0</v>
      </c>
      <c r="AW252" s="526">
        <f t="shared" si="512"/>
        <v>0</v>
      </c>
      <c r="AX252" s="526">
        <f t="shared" si="512"/>
        <v>0</v>
      </c>
      <c r="AY252" s="526">
        <f t="shared" si="512"/>
        <v>0</v>
      </c>
      <c r="AZ252" s="526">
        <f t="shared" si="512"/>
        <v>0</v>
      </c>
      <c r="BA252" s="526">
        <f t="shared" si="512"/>
        <v>0</v>
      </c>
      <c r="BB252" s="526">
        <f t="shared" si="512"/>
        <v>0</v>
      </c>
      <c r="BC252" s="526">
        <f t="shared" si="512"/>
        <v>0</v>
      </c>
      <c r="BD252" s="526">
        <f t="shared" si="512"/>
        <v>0</v>
      </c>
      <c r="BE252" s="526">
        <f t="shared" si="512"/>
        <v>0</v>
      </c>
      <c r="BF252" s="526">
        <f t="shared" si="512"/>
        <v>0</v>
      </c>
      <c r="BG252" s="526">
        <f t="shared" si="512"/>
        <v>0</v>
      </c>
      <c r="BH252" s="526">
        <f t="shared" si="512"/>
        <v>0</v>
      </c>
      <c r="BI252" s="526">
        <f t="shared" si="512"/>
        <v>0</v>
      </c>
      <c r="BJ252" s="526">
        <f t="shared" si="512"/>
        <v>0</v>
      </c>
      <c r="BK252" s="526">
        <f t="shared" si="512"/>
        <v>0</v>
      </c>
      <c r="BL252" s="526">
        <f t="shared" si="512"/>
        <v>0</v>
      </c>
      <c r="BM252" s="526">
        <f t="shared" si="512"/>
        <v>0</v>
      </c>
      <c r="BN252" s="526">
        <f t="shared" si="512"/>
        <v>0</v>
      </c>
      <c r="BO252" s="526">
        <f t="shared" si="512"/>
        <v>0</v>
      </c>
      <c r="BP252" s="526">
        <f t="shared" ref="BP252:CU252" si="513">BP$232*BP23</f>
        <v>0</v>
      </c>
      <c r="BQ252" s="526">
        <f t="shared" si="513"/>
        <v>0</v>
      </c>
      <c r="BR252" s="526">
        <f t="shared" si="513"/>
        <v>0</v>
      </c>
      <c r="BS252" s="526">
        <f t="shared" si="513"/>
        <v>0</v>
      </c>
      <c r="BT252" s="526">
        <f t="shared" si="513"/>
        <v>0</v>
      </c>
      <c r="BU252" s="526">
        <f t="shared" si="513"/>
        <v>0</v>
      </c>
      <c r="BV252" s="526">
        <f t="shared" si="513"/>
        <v>0</v>
      </c>
      <c r="BW252" s="526">
        <f t="shared" si="513"/>
        <v>0</v>
      </c>
      <c r="BX252" s="526">
        <f t="shared" si="513"/>
        <v>0</v>
      </c>
      <c r="BY252" s="526">
        <f t="shared" si="513"/>
        <v>0</v>
      </c>
      <c r="BZ252" s="526">
        <f t="shared" si="513"/>
        <v>0</v>
      </c>
      <c r="CA252" s="526">
        <f t="shared" si="513"/>
        <v>0</v>
      </c>
      <c r="CB252" s="526">
        <f t="shared" si="513"/>
        <v>0</v>
      </c>
      <c r="CC252" s="526">
        <f t="shared" si="513"/>
        <v>0</v>
      </c>
      <c r="CD252" s="526">
        <f t="shared" si="513"/>
        <v>0</v>
      </c>
      <c r="CE252" s="526">
        <f t="shared" si="513"/>
        <v>0</v>
      </c>
      <c r="CF252" s="526">
        <f t="shared" si="513"/>
        <v>0</v>
      </c>
      <c r="CG252" s="526">
        <f t="shared" si="513"/>
        <v>0</v>
      </c>
      <c r="CH252" s="526">
        <f t="shared" si="513"/>
        <v>0</v>
      </c>
      <c r="CI252" s="526">
        <f t="shared" si="513"/>
        <v>0</v>
      </c>
      <c r="CJ252" s="526">
        <f t="shared" si="513"/>
        <v>0</v>
      </c>
      <c r="CK252" s="526">
        <f t="shared" si="513"/>
        <v>0</v>
      </c>
      <c r="CL252" s="526">
        <f t="shared" si="513"/>
        <v>0</v>
      </c>
      <c r="CM252" s="526">
        <f t="shared" si="513"/>
        <v>0</v>
      </c>
      <c r="CN252" s="526">
        <f t="shared" si="513"/>
        <v>0</v>
      </c>
      <c r="CO252" s="526">
        <f t="shared" si="513"/>
        <v>0</v>
      </c>
      <c r="CP252" s="526">
        <f t="shared" si="513"/>
        <v>0</v>
      </c>
      <c r="CQ252" s="526">
        <f t="shared" si="513"/>
        <v>0</v>
      </c>
      <c r="CR252" s="526">
        <f t="shared" si="513"/>
        <v>0</v>
      </c>
      <c r="CS252" s="526">
        <f t="shared" si="513"/>
        <v>0</v>
      </c>
      <c r="CT252" s="526">
        <f t="shared" si="513"/>
        <v>0</v>
      </c>
      <c r="CU252" s="526">
        <f t="shared" si="513"/>
        <v>0</v>
      </c>
      <c r="CV252" s="526">
        <f t="shared" ref="CV252:DG252" si="514">CV$232*CV23</f>
        <v>0</v>
      </c>
      <c r="CW252" s="526">
        <f t="shared" si="514"/>
        <v>0</v>
      </c>
      <c r="CX252" s="526">
        <f t="shared" si="514"/>
        <v>0</v>
      </c>
      <c r="CY252" s="526">
        <f t="shared" si="514"/>
        <v>0</v>
      </c>
      <c r="CZ252" s="526">
        <f t="shared" si="514"/>
        <v>0</v>
      </c>
      <c r="DA252" s="526">
        <f t="shared" si="514"/>
        <v>0</v>
      </c>
      <c r="DB252" s="526">
        <f t="shared" si="514"/>
        <v>0</v>
      </c>
      <c r="DC252" s="526">
        <f t="shared" si="514"/>
        <v>0</v>
      </c>
      <c r="DD252" s="526">
        <f t="shared" si="514"/>
        <v>0</v>
      </c>
      <c r="DE252" s="526">
        <f t="shared" si="514"/>
        <v>0</v>
      </c>
      <c r="DF252" s="526">
        <f t="shared" si="514"/>
        <v>0</v>
      </c>
      <c r="DG252" s="526">
        <f t="shared" si="514"/>
        <v>0</v>
      </c>
      <c r="DH252" s="526">
        <f t="shared" si="438"/>
        <v>0</v>
      </c>
      <c r="DI252" s="240"/>
      <c r="DJ252" s="21"/>
    </row>
    <row r="253" spans="2:114" x14ac:dyDescent="0.15">
      <c r="B253" s="10" t="s">
        <v>160</v>
      </c>
      <c r="C253" s="4" t="s">
        <v>905</v>
      </c>
      <c r="D253" s="685">
        <f t="shared" ref="D253:AI253" si="515">D$232*D24</f>
        <v>0</v>
      </c>
      <c r="E253" s="685">
        <f t="shared" si="515"/>
        <v>0</v>
      </c>
      <c r="F253" s="685">
        <f t="shared" si="515"/>
        <v>0</v>
      </c>
      <c r="G253" s="685">
        <f t="shared" si="515"/>
        <v>0</v>
      </c>
      <c r="H253" s="685">
        <f t="shared" si="515"/>
        <v>0</v>
      </c>
      <c r="I253" s="685">
        <f t="shared" si="515"/>
        <v>0</v>
      </c>
      <c r="J253" s="685">
        <f t="shared" si="515"/>
        <v>0</v>
      </c>
      <c r="K253" s="685">
        <f t="shared" si="515"/>
        <v>0</v>
      </c>
      <c r="L253" s="685">
        <f t="shared" si="515"/>
        <v>0</v>
      </c>
      <c r="M253" s="685">
        <f t="shared" si="515"/>
        <v>0</v>
      </c>
      <c r="N253" s="685">
        <f t="shared" si="515"/>
        <v>0</v>
      </c>
      <c r="O253" s="685">
        <f t="shared" si="515"/>
        <v>0</v>
      </c>
      <c r="P253" s="685">
        <f t="shared" si="515"/>
        <v>0</v>
      </c>
      <c r="Q253" s="685">
        <f t="shared" si="515"/>
        <v>0</v>
      </c>
      <c r="R253" s="685">
        <f t="shared" si="515"/>
        <v>0</v>
      </c>
      <c r="S253" s="685">
        <f t="shared" si="515"/>
        <v>0</v>
      </c>
      <c r="T253" s="685">
        <f t="shared" si="515"/>
        <v>0</v>
      </c>
      <c r="U253" s="685">
        <f t="shared" si="515"/>
        <v>0</v>
      </c>
      <c r="V253" s="685">
        <f t="shared" si="515"/>
        <v>0</v>
      </c>
      <c r="W253" s="685">
        <f t="shared" si="515"/>
        <v>0</v>
      </c>
      <c r="X253" s="685">
        <f t="shared" si="515"/>
        <v>0</v>
      </c>
      <c r="Y253" s="685">
        <f t="shared" si="515"/>
        <v>0</v>
      </c>
      <c r="Z253" s="685">
        <f t="shared" si="515"/>
        <v>0</v>
      </c>
      <c r="AA253" s="685">
        <f t="shared" si="515"/>
        <v>0</v>
      </c>
      <c r="AB253" s="685">
        <f t="shared" si="515"/>
        <v>0</v>
      </c>
      <c r="AC253" s="685">
        <f t="shared" si="515"/>
        <v>0</v>
      </c>
      <c r="AD253" s="685">
        <f t="shared" si="515"/>
        <v>0</v>
      </c>
      <c r="AE253" s="685">
        <f t="shared" si="515"/>
        <v>0</v>
      </c>
      <c r="AF253" s="685">
        <f t="shared" si="515"/>
        <v>0</v>
      </c>
      <c r="AG253" s="685">
        <f t="shared" si="515"/>
        <v>0</v>
      </c>
      <c r="AH253" s="685">
        <f t="shared" si="515"/>
        <v>0</v>
      </c>
      <c r="AI253" s="685">
        <f t="shared" si="515"/>
        <v>0</v>
      </c>
      <c r="AJ253" s="685">
        <f t="shared" ref="AJ253:BO253" si="516">AJ$232*AJ24</f>
        <v>0</v>
      </c>
      <c r="AK253" s="685">
        <f t="shared" si="516"/>
        <v>0</v>
      </c>
      <c r="AL253" s="685">
        <f t="shared" si="516"/>
        <v>0</v>
      </c>
      <c r="AM253" s="685">
        <f t="shared" si="516"/>
        <v>0</v>
      </c>
      <c r="AN253" s="685">
        <f t="shared" si="516"/>
        <v>0</v>
      </c>
      <c r="AO253" s="685">
        <f t="shared" si="516"/>
        <v>0</v>
      </c>
      <c r="AP253" s="685">
        <f t="shared" si="516"/>
        <v>0</v>
      </c>
      <c r="AQ253" s="685">
        <f t="shared" si="516"/>
        <v>0</v>
      </c>
      <c r="AR253" s="685">
        <f t="shared" si="516"/>
        <v>0</v>
      </c>
      <c r="AS253" s="685">
        <f t="shared" si="516"/>
        <v>0</v>
      </c>
      <c r="AT253" s="685">
        <f t="shared" si="516"/>
        <v>0</v>
      </c>
      <c r="AU253" s="685">
        <f t="shared" si="516"/>
        <v>0</v>
      </c>
      <c r="AV253" s="685">
        <f t="shared" si="516"/>
        <v>0</v>
      </c>
      <c r="AW253" s="685">
        <f t="shared" si="516"/>
        <v>0</v>
      </c>
      <c r="AX253" s="685">
        <f t="shared" si="516"/>
        <v>0</v>
      </c>
      <c r="AY253" s="685">
        <f t="shared" si="516"/>
        <v>0</v>
      </c>
      <c r="AZ253" s="685">
        <f t="shared" si="516"/>
        <v>0</v>
      </c>
      <c r="BA253" s="685">
        <f t="shared" si="516"/>
        <v>0</v>
      </c>
      <c r="BB253" s="685">
        <f t="shared" si="516"/>
        <v>0</v>
      </c>
      <c r="BC253" s="685">
        <f t="shared" si="516"/>
        <v>0</v>
      </c>
      <c r="BD253" s="685">
        <f t="shared" si="516"/>
        <v>0</v>
      </c>
      <c r="BE253" s="685">
        <f t="shared" si="516"/>
        <v>0</v>
      </c>
      <c r="BF253" s="685">
        <f t="shared" si="516"/>
        <v>0</v>
      </c>
      <c r="BG253" s="685">
        <f t="shared" si="516"/>
        <v>0</v>
      </c>
      <c r="BH253" s="685">
        <f t="shared" si="516"/>
        <v>0</v>
      </c>
      <c r="BI253" s="685">
        <f t="shared" si="516"/>
        <v>0</v>
      </c>
      <c r="BJ253" s="685">
        <f t="shared" si="516"/>
        <v>0</v>
      </c>
      <c r="BK253" s="685">
        <f t="shared" si="516"/>
        <v>0</v>
      </c>
      <c r="BL253" s="685">
        <f t="shared" si="516"/>
        <v>0</v>
      </c>
      <c r="BM253" s="685">
        <f t="shared" si="516"/>
        <v>0</v>
      </c>
      <c r="BN253" s="685">
        <f t="shared" si="516"/>
        <v>0</v>
      </c>
      <c r="BO253" s="685">
        <f t="shared" si="516"/>
        <v>0</v>
      </c>
      <c r="BP253" s="685">
        <f t="shared" ref="BP253:CU253" si="517">BP$232*BP24</f>
        <v>0</v>
      </c>
      <c r="BQ253" s="685">
        <f t="shared" si="517"/>
        <v>0</v>
      </c>
      <c r="BR253" s="685">
        <f t="shared" si="517"/>
        <v>0</v>
      </c>
      <c r="BS253" s="685">
        <f t="shared" si="517"/>
        <v>0</v>
      </c>
      <c r="BT253" s="685">
        <f t="shared" si="517"/>
        <v>0</v>
      </c>
      <c r="BU253" s="685">
        <f t="shared" si="517"/>
        <v>0</v>
      </c>
      <c r="BV253" s="685">
        <f t="shared" si="517"/>
        <v>0</v>
      </c>
      <c r="BW253" s="685">
        <f t="shared" si="517"/>
        <v>0</v>
      </c>
      <c r="BX253" s="685">
        <f t="shared" si="517"/>
        <v>0</v>
      </c>
      <c r="BY253" s="685">
        <f t="shared" si="517"/>
        <v>0</v>
      </c>
      <c r="BZ253" s="685">
        <f t="shared" si="517"/>
        <v>0</v>
      </c>
      <c r="CA253" s="685">
        <f t="shared" si="517"/>
        <v>0</v>
      </c>
      <c r="CB253" s="685">
        <f t="shared" si="517"/>
        <v>0</v>
      </c>
      <c r="CC253" s="685">
        <f t="shared" si="517"/>
        <v>0</v>
      </c>
      <c r="CD253" s="685">
        <f t="shared" si="517"/>
        <v>0</v>
      </c>
      <c r="CE253" s="685">
        <f t="shared" si="517"/>
        <v>0</v>
      </c>
      <c r="CF253" s="685">
        <f t="shared" si="517"/>
        <v>0</v>
      </c>
      <c r="CG253" s="685">
        <f t="shared" si="517"/>
        <v>0</v>
      </c>
      <c r="CH253" s="685">
        <f t="shared" si="517"/>
        <v>0</v>
      </c>
      <c r="CI253" s="685">
        <f t="shared" si="517"/>
        <v>0</v>
      </c>
      <c r="CJ253" s="685">
        <f t="shared" si="517"/>
        <v>0</v>
      </c>
      <c r="CK253" s="685">
        <f t="shared" si="517"/>
        <v>0</v>
      </c>
      <c r="CL253" s="685">
        <f t="shared" si="517"/>
        <v>0</v>
      </c>
      <c r="CM253" s="685">
        <f t="shared" si="517"/>
        <v>0</v>
      </c>
      <c r="CN253" s="685">
        <f t="shared" si="517"/>
        <v>0</v>
      </c>
      <c r="CO253" s="685">
        <f t="shared" si="517"/>
        <v>0</v>
      </c>
      <c r="CP253" s="685">
        <f t="shared" si="517"/>
        <v>0</v>
      </c>
      <c r="CQ253" s="685">
        <f t="shared" si="517"/>
        <v>0</v>
      </c>
      <c r="CR253" s="685">
        <f t="shared" si="517"/>
        <v>0</v>
      </c>
      <c r="CS253" s="685">
        <f t="shared" si="517"/>
        <v>0</v>
      </c>
      <c r="CT253" s="685">
        <f t="shared" si="517"/>
        <v>0</v>
      </c>
      <c r="CU253" s="685">
        <f t="shared" si="517"/>
        <v>0</v>
      </c>
      <c r="CV253" s="685">
        <f t="shared" ref="CV253:DG253" si="518">CV$232*CV24</f>
        <v>0</v>
      </c>
      <c r="CW253" s="685">
        <f t="shared" si="518"/>
        <v>0</v>
      </c>
      <c r="CX253" s="685">
        <f t="shared" si="518"/>
        <v>0</v>
      </c>
      <c r="CY253" s="685">
        <f t="shared" si="518"/>
        <v>0</v>
      </c>
      <c r="CZ253" s="685">
        <f t="shared" si="518"/>
        <v>0</v>
      </c>
      <c r="DA253" s="685">
        <f t="shared" si="518"/>
        <v>0</v>
      </c>
      <c r="DB253" s="685">
        <f t="shared" si="518"/>
        <v>0</v>
      </c>
      <c r="DC253" s="685">
        <f t="shared" si="518"/>
        <v>0</v>
      </c>
      <c r="DD253" s="685">
        <f t="shared" si="518"/>
        <v>0</v>
      </c>
      <c r="DE253" s="685">
        <f t="shared" si="518"/>
        <v>0</v>
      </c>
      <c r="DF253" s="685">
        <f t="shared" si="518"/>
        <v>0</v>
      </c>
      <c r="DG253" s="685">
        <f t="shared" si="518"/>
        <v>0</v>
      </c>
      <c r="DH253" s="526">
        <f t="shared" si="438"/>
        <v>0</v>
      </c>
      <c r="DI253" s="240"/>
      <c r="DJ253" s="21"/>
    </row>
    <row r="254" spans="2:114" x14ac:dyDescent="0.15">
      <c r="B254" s="10" t="s">
        <v>162</v>
      </c>
      <c r="C254" s="4" t="s">
        <v>906</v>
      </c>
      <c r="D254" s="526">
        <f t="shared" ref="D254:AI254" si="519">D$232*D25</f>
        <v>0</v>
      </c>
      <c r="E254" s="526">
        <f t="shared" si="519"/>
        <v>0</v>
      </c>
      <c r="F254" s="526">
        <f t="shared" si="519"/>
        <v>0</v>
      </c>
      <c r="G254" s="526">
        <f t="shared" si="519"/>
        <v>0</v>
      </c>
      <c r="H254" s="526">
        <f t="shared" si="519"/>
        <v>0</v>
      </c>
      <c r="I254" s="526">
        <f t="shared" si="519"/>
        <v>0</v>
      </c>
      <c r="J254" s="526">
        <f t="shared" si="519"/>
        <v>0</v>
      </c>
      <c r="K254" s="526">
        <f t="shared" si="519"/>
        <v>0</v>
      </c>
      <c r="L254" s="526">
        <f t="shared" si="519"/>
        <v>0</v>
      </c>
      <c r="M254" s="526">
        <f t="shared" si="519"/>
        <v>0</v>
      </c>
      <c r="N254" s="526">
        <f t="shared" si="519"/>
        <v>0</v>
      </c>
      <c r="O254" s="526">
        <f t="shared" si="519"/>
        <v>0</v>
      </c>
      <c r="P254" s="526">
        <f t="shared" si="519"/>
        <v>0</v>
      </c>
      <c r="Q254" s="526">
        <f t="shared" si="519"/>
        <v>0</v>
      </c>
      <c r="R254" s="526">
        <f t="shared" si="519"/>
        <v>0</v>
      </c>
      <c r="S254" s="526">
        <f t="shared" si="519"/>
        <v>0</v>
      </c>
      <c r="T254" s="526">
        <f t="shared" si="519"/>
        <v>0</v>
      </c>
      <c r="U254" s="526">
        <f t="shared" si="519"/>
        <v>0</v>
      </c>
      <c r="V254" s="526">
        <f t="shared" si="519"/>
        <v>0</v>
      </c>
      <c r="W254" s="526">
        <f t="shared" si="519"/>
        <v>0</v>
      </c>
      <c r="X254" s="526">
        <f t="shared" si="519"/>
        <v>0</v>
      </c>
      <c r="Y254" s="526">
        <f t="shared" si="519"/>
        <v>0</v>
      </c>
      <c r="Z254" s="526">
        <f t="shared" si="519"/>
        <v>0</v>
      </c>
      <c r="AA254" s="526">
        <f t="shared" si="519"/>
        <v>0</v>
      </c>
      <c r="AB254" s="526">
        <f t="shared" si="519"/>
        <v>0</v>
      </c>
      <c r="AC254" s="526">
        <f t="shared" si="519"/>
        <v>0</v>
      </c>
      <c r="AD254" s="526">
        <f t="shared" si="519"/>
        <v>0</v>
      </c>
      <c r="AE254" s="526">
        <f t="shared" si="519"/>
        <v>0</v>
      </c>
      <c r="AF254" s="526">
        <f t="shared" si="519"/>
        <v>0</v>
      </c>
      <c r="AG254" s="526">
        <f t="shared" si="519"/>
        <v>0</v>
      </c>
      <c r="AH254" s="526">
        <f t="shared" si="519"/>
        <v>0</v>
      </c>
      <c r="AI254" s="526">
        <f t="shared" si="519"/>
        <v>0</v>
      </c>
      <c r="AJ254" s="526">
        <f t="shared" ref="AJ254:BO254" si="520">AJ$232*AJ25</f>
        <v>0</v>
      </c>
      <c r="AK254" s="526">
        <f t="shared" si="520"/>
        <v>0</v>
      </c>
      <c r="AL254" s="526">
        <f t="shared" si="520"/>
        <v>0</v>
      </c>
      <c r="AM254" s="526">
        <f t="shared" si="520"/>
        <v>0</v>
      </c>
      <c r="AN254" s="526">
        <f t="shared" si="520"/>
        <v>0</v>
      </c>
      <c r="AO254" s="526">
        <f t="shared" si="520"/>
        <v>0</v>
      </c>
      <c r="AP254" s="526">
        <f t="shared" si="520"/>
        <v>0</v>
      </c>
      <c r="AQ254" s="526">
        <f t="shared" si="520"/>
        <v>0</v>
      </c>
      <c r="AR254" s="526">
        <f t="shared" si="520"/>
        <v>0</v>
      </c>
      <c r="AS254" s="526">
        <f t="shared" si="520"/>
        <v>0</v>
      </c>
      <c r="AT254" s="526">
        <f t="shared" si="520"/>
        <v>0</v>
      </c>
      <c r="AU254" s="526">
        <f t="shared" si="520"/>
        <v>0</v>
      </c>
      <c r="AV254" s="526">
        <f t="shared" si="520"/>
        <v>0</v>
      </c>
      <c r="AW254" s="526">
        <f t="shared" si="520"/>
        <v>0</v>
      </c>
      <c r="AX254" s="526">
        <f t="shared" si="520"/>
        <v>0</v>
      </c>
      <c r="AY254" s="526">
        <f t="shared" si="520"/>
        <v>0</v>
      </c>
      <c r="AZ254" s="526">
        <f t="shared" si="520"/>
        <v>0</v>
      </c>
      <c r="BA254" s="526">
        <f t="shared" si="520"/>
        <v>0</v>
      </c>
      <c r="BB254" s="526">
        <f t="shared" si="520"/>
        <v>0</v>
      </c>
      <c r="BC254" s="526">
        <f t="shared" si="520"/>
        <v>0</v>
      </c>
      <c r="BD254" s="526">
        <f t="shared" si="520"/>
        <v>0</v>
      </c>
      <c r="BE254" s="526">
        <f t="shared" si="520"/>
        <v>0</v>
      </c>
      <c r="BF254" s="526">
        <f t="shared" si="520"/>
        <v>0</v>
      </c>
      <c r="BG254" s="526">
        <f t="shared" si="520"/>
        <v>0</v>
      </c>
      <c r="BH254" s="526">
        <f t="shared" si="520"/>
        <v>0</v>
      </c>
      <c r="BI254" s="526">
        <f t="shared" si="520"/>
        <v>0</v>
      </c>
      <c r="BJ254" s="526">
        <f t="shared" si="520"/>
        <v>0</v>
      </c>
      <c r="BK254" s="526">
        <f t="shared" si="520"/>
        <v>0</v>
      </c>
      <c r="BL254" s="526">
        <f t="shared" si="520"/>
        <v>0</v>
      </c>
      <c r="BM254" s="526">
        <f t="shared" si="520"/>
        <v>0</v>
      </c>
      <c r="BN254" s="526">
        <f t="shared" si="520"/>
        <v>0</v>
      </c>
      <c r="BO254" s="526">
        <f t="shared" si="520"/>
        <v>0</v>
      </c>
      <c r="BP254" s="526">
        <f t="shared" ref="BP254:CU254" si="521">BP$232*BP25</f>
        <v>0</v>
      </c>
      <c r="BQ254" s="526">
        <f t="shared" si="521"/>
        <v>0</v>
      </c>
      <c r="BR254" s="526">
        <f t="shared" si="521"/>
        <v>0</v>
      </c>
      <c r="BS254" s="526">
        <f t="shared" si="521"/>
        <v>0</v>
      </c>
      <c r="BT254" s="526">
        <f t="shared" si="521"/>
        <v>0</v>
      </c>
      <c r="BU254" s="526">
        <f t="shared" si="521"/>
        <v>0</v>
      </c>
      <c r="BV254" s="526">
        <f t="shared" si="521"/>
        <v>0</v>
      </c>
      <c r="BW254" s="526">
        <f t="shared" si="521"/>
        <v>0</v>
      </c>
      <c r="BX254" s="526">
        <f t="shared" si="521"/>
        <v>0</v>
      </c>
      <c r="BY254" s="526">
        <f t="shared" si="521"/>
        <v>0</v>
      </c>
      <c r="BZ254" s="526">
        <f t="shared" si="521"/>
        <v>0</v>
      </c>
      <c r="CA254" s="526">
        <f t="shared" si="521"/>
        <v>0</v>
      </c>
      <c r="CB254" s="526">
        <f t="shared" si="521"/>
        <v>0</v>
      </c>
      <c r="CC254" s="526">
        <f t="shared" si="521"/>
        <v>0</v>
      </c>
      <c r="CD254" s="526">
        <f t="shared" si="521"/>
        <v>0</v>
      </c>
      <c r="CE254" s="526">
        <f t="shared" si="521"/>
        <v>0</v>
      </c>
      <c r="CF254" s="526">
        <f t="shared" si="521"/>
        <v>0</v>
      </c>
      <c r="CG254" s="526">
        <f t="shared" si="521"/>
        <v>0</v>
      </c>
      <c r="CH254" s="526">
        <f t="shared" si="521"/>
        <v>0</v>
      </c>
      <c r="CI254" s="526">
        <f t="shared" si="521"/>
        <v>0</v>
      </c>
      <c r="CJ254" s="526">
        <f t="shared" si="521"/>
        <v>0</v>
      </c>
      <c r="CK254" s="526">
        <f t="shared" si="521"/>
        <v>0</v>
      </c>
      <c r="CL254" s="526">
        <f t="shared" si="521"/>
        <v>0</v>
      </c>
      <c r="CM254" s="526">
        <f t="shared" si="521"/>
        <v>0</v>
      </c>
      <c r="CN254" s="526">
        <f t="shared" si="521"/>
        <v>0</v>
      </c>
      <c r="CO254" s="526">
        <f t="shared" si="521"/>
        <v>0</v>
      </c>
      <c r="CP254" s="526">
        <f t="shared" si="521"/>
        <v>0</v>
      </c>
      <c r="CQ254" s="526">
        <f t="shared" si="521"/>
        <v>0</v>
      </c>
      <c r="CR254" s="526">
        <f t="shared" si="521"/>
        <v>0</v>
      </c>
      <c r="CS254" s="526">
        <f t="shared" si="521"/>
        <v>0</v>
      </c>
      <c r="CT254" s="526">
        <f t="shared" si="521"/>
        <v>0</v>
      </c>
      <c r="CU254" s="526">
        <f t="shared" si="521"/>
        <v>0</v>
      </c>
      <c r="CV254" s="526">
        <f t="shared" ref="CV254:DG254" si="522">CV$232*CV25</f>
        <v>0</v>
      </c>
      <c r="CW254" s="526">
        <f t="shared" si="522"/>
        <v>0</v>
      </c>
      <c r="CX254" s="526">
        <f t="shared" si="522"/>
        <v>0</v>
      </c>
      <c r="CY254" s="526">
        <f t="shared" si="522"/>
        <v>0</v>
      </c>
      <c r="CZ254" s="526">
        <f t="shared" si="522"/>
        <v>0</v>
      </c>
      <c r="DA254" s="526">
        <f t="shared" si="522"/>
        <v>0</v>
      </c>
      <c r="DB254" s="526">
        <f t="shared" si="522"/>
        <v>0</v>
      </c>
      <c r="DC254" s="526">
        <f t="shared" si="522"/>
        <v>0</v>
      </c>
      <c r="DD254" s="526">
        <f t="shared" si="522"/>
        <v>0</v>
      </c>
      <c r="DE254" s="526">
        <f t="shared" si="522"/>
        <v>0</v>
      </c>
      <c r="DF254" s="526">
        <f t="shared" si="522"/>
        <v>0</v>
      </c>
      <c r="DG254" s="526">
        <f t="shared" si="522"/>
        <v>0</v>
      </c>
      <c r="DH254" s="526">
        <f t="shared" si="438"/>
        <v>0</v>
      </c>
      <c r="DI254" s="240"/>
      <c r="DJ254" s="21"/>
    </row>
    <row r="255" spans="2:114" x14ac:dyDescent="0.15">
      <c r="B255" s="10" t="s">
        <v>164</v>
      </c>
      <c r="C255" s="4" t="s">
        <v>907</v>
      </c>
      <c r="D255" s="526">
        <f t="shared" ref="D255:AI255" si="523">D$232*D26</f>
        <v>0</v>
      </c>
      <c r="E255" s="526">
        <f t="shared" si="523"/>
        <v>0</v>
      </c>
      <c r="F255" s="526">
        <f t="shared" si="523"/>
        <v>0</v>
      </c>
      <c r="G255" s="526">
        <f t="shared" si="523"/>
        <v>0</v>
      </c>
      <c r="H255" s="526">
        <f t="shared" si="523"/>
        <v>0</v>
      </c>
      <c r="I255" s="526">
        <f t="shared" si="523"/>
        <v>0</v>
      </c>
      <c r="J255" s="526">
        <f t="shared" si="523"/>
        <v>0</v>
      </c>
      <c r="K255" s="526">
        <f t="shared" si="523"/>
        <v>0</v>
      </c>
      <c r="L255" s="526">
        <f t="shared" si="523"/>
        <v>0</v>
      </c>
      <c r="M255" s="526">
        <f t="shared" si="523"/>
        <v>0</v>
      </c>
      <c r="N255" s="526">
        <f t="shared" si="523"/>
        <v>0</v>
      </c>
      <c r="O255" s="526">
        <f t="shared" si="523"/>
        <v>0</v>
      </c>
      <c r="P255" s="526">
        <f t="shared" si="523"/>
        <v>0</v>
      </c>
      <c r="Q255" s="526">
        <f t="shared" si="523"/>
        <v>0</v>
      </c>
      <c r="R255" s="526">
        <f t="shared" si="523"/>
        <v>0</v>
      </c>
      <c r="S255" s="526">
        <f t="shared" si="523"/>
        <v>0</v>
      </c>
      <c r="T255" s="526">
        <f t="shared" si="523"/>
        <v>0</v>
      </c>
      <c r="U255" s="526">
        <f t="shared" si="523"/>
        <v>0</v>
      </c>
      <c r="V255" s="526">
        <f t="shared" si="523"/>
        <v>0</v>
      </c>
      <c r="W255" s="526">
        <f t="shared" si="523"/>
        <v>0</v>
      </c>
      <c r="X255" s="526">
        <f t="shared" si="523"/>
        <v>0</v>
      </c>
      <c r="Y255" s="526">
        <f t="shared" si="523"/>
        <v>0</v>
      </c>
      <c r="Z255" s="526">
        <f t="shared" si="523"/>
        <v>0</v>
      </c>
      <c r="AA255" s="526">
        <f t="shared" si="523"/>
        <v>0</v>
      </c>
      <c r="AB255" s="526">
        <f t="shared" si="523"/>
        <v>0</v>
      </c>
      <c r="AC255" s="526">
        <f t="shared" si="523"/>
        <v>0</v>
      </c>
      <c r="AD255" s="526">
        <f t="shared" si="523"/>
        <v>0</v>
      </c>
      <c r="AE255" s="526">
        <f t="shared" si="523"/>
        <v>0</v>
      </c>
      <c r="AF255" s="526">
        <f t="shared" si="523"/>
        <v>0</v>
      </c>
      <c r="AG255" s="526">
        <f t="shared" si="523"/>
        <v>0</v>
      </c>
      <c r="AH255" s="526">
        <f t="shared" si="523"/>
        <v>0</v>
      </c>
      <c r="AI255" s="526">
        <f t="shared" si="523"/>
        <v>0</v>
      </c>
      <c r="AJ255" s="526">
        <f t="shared" ref="AJ255:BO255" si="524">AJ$232*AJ26</f>
        <v>0</v>
      </c>
      <c r="AK255" s="526">
        <f t="shared" si="524"/>
        <v>0</v>
      </c>
      <c r="AL255" s="526">
        <f t="shared" si="524"/>
        <v>0</v>
      </c>
      <c r="AM255" s="526">
        <f t="shared" si="524"/>
        <v>0</v>
      </c>
      <c r="AN255" s="526">
        <f t="shared" si="524"/>
        <v>0</v>
      </c>
      <c r="AO255" s="526">
        <f t="shared" si="524"/>
        <v>0</v>
      </c>
      <c r="AP255" s="526">
        <f t="shared" si="524"/>
        <v>0</v>
      </c>
      <c r="AQ255" s="526">
        <f t="shared" si="524"/>
        <v>0</v>
      </c>
      <c r="AR255" s="526">
        <f t="shared" si="524"/>
        <v>0</v>
      </c>
      <c r="AS255" s="526">
        <f t="shared" si="524"/>
        <v>0</v>
      </c>
      <c r="AT255" s="526">
        <f t="shared" si="524"/>
        <v>0</v>
      </c>
      <c r="AU255" s="526">
        <f t="shared" si="524"/>
        <v>0</v>
      </c>
      <c r="AV255" s="526">
        <f t="shared" si="524"/>
        <v>0</v>
      </c>
      <c r="AW255" s="526">
        <f t="shared" si="524"/>
        <v>0</v>
      </c>
      <c r="AX255" s="526">
        <f t="shared" si="524"/>
        <v>0</v>
      </c>
      <c r="AY255" s="526">
        <f t="shared" si="524"/>
        <v>0</v>
      </c>
      <c r="AZ255" s="526">
        <f t="shared" si="524"/>
        <v>0</v>
      </c>
      <c r="BA255" s="526">
        <f t="shared" si="524"/>
        <v>0</v>
      </c>
      <c r="BB255" s="526">
        <f t="shared" si="524"/>
        <v>0</v>
      </c>
      <c r="BC255" s="526">
        <f t="shared" si="524"/>
        <v>0</v>
      </c>
      <c r="BD255" s="526">
        <f t="shared" si="524"/>
        <v>0</v>
      </c>
      <c r="BE255" s="526">
        <f t="shared" si="524"/>
        <v>0</v>
      </c>
      <c r="BF255" s="526">
        <f t="shared" si="524"/>
        <v>0</v>
      </c>
      <c r="BG255" s="526">
        <f t="shared" si="524"/>
        <v>0</v>
      </c>
      <c r="BH255" s="526">
        <f t="shared" si="524"/>
        <v>0</v>
      </c>
      <c r="BI255" s="526">
        <f t="shared" si="524"/>
        <v>0</v>
      </c>
      <c r="BJ255" s="526">
        <f t="shared" si="524"/>
        <v>0</v>
      </c>
      <c r="BK255" s="526">
        <f t="shared" si="524"/>
        <v>0</v>
      </c>
      <c r="BL255" s="526">
        <f t="shared" si="524"/>
        <v>0</v>
      </c>
      <c r="BM255" s="526">
        <f t="shared" si="524"/>
        <v>0</v>
      </c>
      <c r="BN255" s="526">
        <f t="shared" si="524"/>
        <v>0</v>
      </c>
      <c r="BO255" s="526">
        <f t="shared" si="524"/>
        <v>0</v>
      </c>
      <c r="BP255" s="526">
        <f t="shared" ref="BP255:CU255" si="525">BP$232*BP26</f>
        <v>0</v>
      </c>
      <c r="BQ255" s="526">
        <f t="shared" si="525"/>
        <v>0</v>
      </c>
      <c r="BR255" s="526">
        <f t="shared" si="525"/>
        <v>0</v>
      </c>
      <c r="BS255" s="526">
        <f t="shared" si="525"/>
        <v>0</v>
      </c>
      <c r="BT255" s="526">
        <f t="shared" si="525"/>
        <v>0</v>
      </c>
      <c r="BU255" s="526">
        <f t="shared" si="525"/>
        <v>0</v>
      </c>
      <c r="BV255" s="526">
        <f t="shared" si="525"/>
        <v>0</v>
      </c>
      <c r="BW255" s="526">
        <f t="shared" si="525"/>
        <v>0</v>
      </c>
      <c r="BX255" s="526">
        <f t="shared" si="525"/>
        <v>0</v>
      </c>
      <c r="BY255" s="526">
        <f t="shared" si="525"/>
        <v>0</v>
      </c>
      <c r="BZ255" s="526">
        <f t="shared" si="525"/>
        <v>0</v>
      </c>
      <c r="CA255" s="526">
        <f t="shared" si="525"/>
        <v>0</v>
      </c>
      <c r="CB255" s="526">
        <f t="shared" si="525"/>
        <v>0</v>
      </c>
      <c r="CC255" s="526">
        <f t="shared" si="525"/>
        <v>0</v>
      </c>
      <c r="CD255" s="526">
        <f t="shared" si="525"/>
        <v>0</v>
      </c>
      <c r="CE255" s="526">
        <f t="shared" si="525"/>
        <v>0</v>
      </c>
      <c r="CF255" s="526">
        <f t="shared" si="525"/>
        <v>0</v>
      </c>
      <c r="CG255" s="526">
        <f t="shared" si="525"/>
        <v>0</v>
      </c>
      <c r="CH255" s="526">
        <f t="shared" si="525"/>
        <v>0</v>
      </c>
      <c r="CI255" s="526">
        <f t="shared" si="525"/>
        <v>0</v>
      </c>
      <c r="CJ255" s="526">
        <f t="shared" si="525"/>
        <v>0</v>
      </c>
      <c r="CK255" s="526">
        <f t="shared" si="525"/>
        <v>0</v>
      </c>
      <c r="CL255" s="526">
        <f t="shared" si="525"/>
        <v>0</v>
      </c>
      <c r="CM255" s="526">
        <f t="shared" si="525"/>
        <v>0</v>
      </c>
      <c r="CN255" s="526">
        <f t="shared" si="525"/>
        <v>0</v>
      </c>
      <c r="CO255" s="526">
        <f t="shared" si="525"/>
        <v>0</v>
      </c>
      <c r="CP255" s="526">
        <f t="shared" si="525"/>
        <v>0</v>
      </c>
      <c r="CQ255" s="526">
        <f t="shared" si="525"/>
        <v>0</v>
      </c>
      <c r="CR255" s="526">
        <f t="shared" si="525"/>
        <v>0</v>
      </c>
      <c r="CS255" s="526">
        <f t="shared" si="525"/>
        <v>0</v>
      </c>
      <c r="CT255" s="526">
        <f t="shared" si="525"/>
        <v>0</v>
      </c>
      <c r="CU255" s="526">
        <f t="shared" si="525"/>
        <v>0</v>
      </c>
      <c r="CV255" s="526">
        <f t="shared" ref="CV255:DG255" si="526">CV$232*CV26</f>
        <v>0</v>
      </c>
      <c r="CW255" s="526">
        <f t="shared" si="526"/>
        <v>0</v>
      </c>
      <c r="CX255" s="526">
        <f t="shared" si="526"/>
        <v>0</v>
      </c>
      <c r="CY255" s="526">
        <f t="shared" si="526"/>
        <v>0</v>
      </c>
      <c r="CZ255" s="526">
        <f t="shared" si="526"/>
        <v>0</v>
      </c>
      <c r="DA255" s="526">
        <f t="shared" si="526"/>
        <v>0</v>
      </c>
      <c r="DB255" s="526">
        <f t="shared" si="526"/>
        <v>0</v>
      </c>
      <c r="DC255" s="526">
        <f t="shared" si="526"/>
        <v>0</v>
      </c>
      <c r="DD255" s="526">
        <f t="shared" si="526"/>
        <v>0</v>
      </c>
      <c r="DE255" s="526">
        <f t="shared" si="526"/>
        <v>0</v>
      </c>
      <c r="DF255" s="526">
        <f t="shared" si="526"/>
        <v>0</v>
      </c>
      <c r="DG255" s="526">
        <f t="shared" si="526"/>
        <v>0</v>
      </c>
      <c r="DH255" s="526">
        <f t="shared" si="438"/>
        <v>0</v>
      </c>
      <c r="DI255" s="240"/>
      <c r="DJ255" s="21"/>
    </row>
    <row r="256" spans="2:114" x14ac:dyDescent="0.15">
      <c r="B256" s="10" t="s">
        <v>165</v>
      </c>
      <c r="C256" s="4" t="s">
        <v>908</v>
      </c>
      <c r="D256" s="526">
        <f t="shared" ref="D256:AI256" si="527">D$232*D27</f>
        <v>0</v>
      </c>
      <c r="E256" s="526">
        <f t="shared" si="527"/>
        <v>0</v>
      </c>
      <c r="F256" s="526">
        <f t="shared" si="527"/>
        <v>0</v>
      </c>
      <c r="G256" s="526">
        <f t="shared" si="527"/>
        <v>0</v>
      </c>
      <c r="H256" s="526">
        <f t="shared" si="527"/>
        <v>0</v>
      </c>
      <c r="I256" s="526">
        <f t="shared" si="527"/>
        <v>0</v>
      </c>
      <c r="J256" s="526">
        <f t="shared" si="527"/>
        <v>0</v>
      </c>
      <c r="K256" s="526">
        <f t="shared" si="527"/>
        <v>0</v>
      </c>
      <c r="L256" s="526">
        <f t="shared" si="527"/>
        <v>0</v>
      </c>
      <c r="M256" s="526">
        <f t="shared" si="527"/>
        <v>0</v>
      </c>
      <c r="N256" s="526">
        <f t="shared" si="527"/>
        <v>0</v>
      </c>
      <c r="O256" s="526">
        <f t="shared" si="527"/>
        <v>0</v>
      </c>
      <c r="P256" s="526">
        <f t="shared" si="527"/>
        <v>0</v>
      </c>
      <c r="Q256" s="526">
        <f t="shared" si="527"/>
        <v>0</v>
      </c>
      <c r="R256" s="526">
        <f t="shared" si="527"/>
        <v>0</v>
      </c>
      <c r="S256" s="526">
        <f t="shared" si="527"/>
        <v>0</v>
      </c>
      <c r="T256" s="526">
        <f t="shared" si="527"/>
        <v>0</v>
      </c>
      <c r="U256" s="526">
        <f t="shared" si="527"/>
        <v>0</v>
      </c>
      <c r="V256" s="526">
        <f t="shared" si="527"/>
        <v>0</v>
      </c>
      <c r="W256" s="526">
        <f t="shared" si="527"/>
        <v>0</v>
      </c>
      <c r="X256" s="526">
        <f t="shared" si="527"/>
        <v>0</v>
      </c>
      <c r="Y256" s="526">
        <f t="shared" si="527"/>
        <v>0</v>
      </c>
      <c r="Z256" s="526">
        <f t="shared" si="527"/>
        <v>0</v>
      </c>
      <c r="AA256" s="526">
        <f t="shared" si="527"/>
        <v>0</v>
      </c>
      <c r="AB256" s="526">
        <f t="shared" si="527"/>
        <v>0</v>
      </c>
      <c r="AC256" s="526">
        <f t="shared" si="527"/>
        <v>0</v>
      </c>
      <c r="AD256" s="526">
        <f t="shared" si="527"/>
        <v>0</v>
      </c>
      <c r="AE256" s="526">
        <f t="shared" si="527"/>
        <v>0</v>
      </c>
      <c r="AF256" s="526">
        <f t="shared" si="527"/>
        <v>0</v>
      </c>
      <c r="AG256" s="526">
        <f t="shared" si="527"/>
        <v>0</v>
      </c>
      <c r="AH256" s="526">
        <f t="shared" si="527"/>
        <v>0</v>
      </c>
      <c r="AI256" s="526">
        <f t="shared" si="527"/>
        <v>0</v>
      </c>
      <c r="AJ256" s="526">
        <f t="shared" ref="AJ256:BO256" si="528">AJ$232*AJ27</f>
        <v>0</v>
      </c>
      <c r="AK256" s="526">
        <f t="shared" si="528"/>
        <v>0</v>
      </c>
      <c r="AL256" s="526">
        <f t="shared" si="528"/>
        <v>0</v>
      </c>
      <c r="AM256" s="526">
        <f t="shared" si="528"/>
        <v>0</v>
      </c>
      <c r="AN256" s="526">
        <f t="shared" si="528"/>
        <v>0</v>
      </c>
      <c r="AO256" s="526">
        <f t="shared" si="528"/>
        <v>0</v>
      </c>
      <c r="AP256" s="526">
        <f t="shared" si="528"/>
        <v>0</v>
      </c>
      <c r="AQ256" s="526">
        <f t="shared" si="528"/>
        <v>0</v>
      </c>
      <c r="AR256" s="526">
        <f t="shared" si="528"/>
        <v>0</v>
      </c>
      <c r="AS256" s="526">
        <f t="shared" si="528"/>
        <v>0</v>
      </c>
      <c r="AT256" s="526">
        <f t="shared" si="528"/>
        <v>0</v>
      </c>
      <c r="AU256" s="526">
        <f t="shared" si="528"/>
        <v>0</v>
      </c>
      <c r="AV256" s="526">
        <f t="shared" si="528"/>
        <v>0</v>
      </c>
      <c r="AW256" s="526">
        <f t="shared" si="528"/>
        <v>0</v>
      </c>
      <c r="AX256" s="526">
        <f t="shared" si="528"/>
        <v>0</v>
      </c>
      <c r="AY256" s="526">
        <f t="shared" si="528"/>
        <v>0</v>
      </c>
      <c r="AZ256" s="526">
        <f t="shared" si="528"/>
        <v>0</v>
      </c>
      <c r="BA256" s="526">
        <f t="shared" si="528"/>
        <v>0</v>
      </c>
      <c r="BB256" s="526">
        <f t="shared" si="528"/>
        <v>0</v>
      </c>
      <c r="BC256" s="526">
        <f t="shared" si="528"/>
        <v>0</v>
      </c>
      <c r="BD256" s="526">
        <f t="shared" si="528"/>
        <v>0</v>
      </c>
      <c r="BE256" s="526">
        <f t="shared" si="528"/>
        <v>0</v>
      </c>
      <c r="BF256" s="526">
        <f t="shared" si="528"/>
        <v>0</v>
      </c>
      <c r="BG256" s="526">
        <f t="shared" si="528"/>
        <v>0</v>
      </c>
      <c r="BH256" s="526">
        <f t="shared" si="528"/>
        <v>0</v>
      </c>
      <c r="BI256" s="526">
        <f t="shared" si="528"/>
        <v>0</v>
      </c>
      <c r="BJ256" s="526">
        <f t="shared" si="528"/>
        <v>0</v>
      </c>
      <c r="BK256" s="526">
        <f t="shared" si="528"/>
        <v>0</v>
      </c>
      <c r="BL256" s="526">
        <f t="shared" si="528"/>
        <v>0</v>
      </c>
      <c r="BM256" s="526">
        <f t="shared" si="528"/>
        <v>0</v>
      </c>
      <c r="BN256" s="526">
        <f t="shared" si="528"/>
        <v>0</v>
      </c>
      <c r="BO256" s="526">
        <f t="shared" si="528"/>
        <v>0</v>
      </c>
      <c r="BP256" s="526">
        <f t="shared" ref="BP256:CU256" si="529">BP$232*BP27</f>
        <v>0</v>
      </c>
      <c r="BQ256" s="526">
        <f t="shared" si="529"/>
        <v>0</v>
      </c>
      <c r="BR256" s="526">
        <f t="shared" si="529"/>
        <v>0</v>
      </c>
      <c r="BS256" s="526">
        <f t="shared" si="529"/>
        <v>0</v>
      </c>
      <c r="BT256" s="526">
        <f t="shared" si="529"/>
        <v>0</v>
      </c>
      <c r="BU256" s="526">
        <f t="shared" si="529"/>
        <v>0</v>
      </c>
      <c r="BV256" s="526">
        <f t="shared" si="529"/>
        <v>0</v>
      </c>
      <c r="BW256" s="526">
        <f t="shared" si="529"/>
        <v>0</v>
      </c>
      <c r="BX256" s="526">
        <f t="shared" si="529"/>
        <v>0</v>
      </c>
      <c r="BY256" s="526">
        <f t="shared" si="529"/>
        <v>0</v>
      </c>
      <c r="BZ256" s="526">
        <f t="shared" si="529"/>
        <v>0</v>
      </c>
      <c r="CA256" s="526">
        <f t="shared" si="529"/>
        <v>0</v>
      </c>
      <c r="CB256" s="526">
        <f t="shared" si="529"/>
        <v>0</v>
      </c>
      <c r="CC256" s="526">
        <f t="shared" si="529"/>
        <v>0</v>
      </c>
      <c r="CD256" s="526">
        <f t="shared" si="529"/>
        <v>0</v>
      </c>
      <c r="CE256" s="526">
        <f t="shared" si="529"/>
        <v>0</v>
      </c>
      <c r="CF256" s="526">
        <f t="shared" si="529"/>
        <v>0</v>
      </c>
      <c r="CG256" s="526">
        <f t="shared" si="529"/>
        <v>0</v>
      </c>
      <c r="CH256" s="526">
        <f t="shared" si="529"/>
        <v>0</v>
      </c>
      <c r="CI256" s="526">
        <f t="shared" si="529"/>
        <v>0</v>
      </c>
      <c r="CJ256" s="526">
        <f t="shared" si="529"/>
        <v>0</v>
      </c>
      <c r="CK256" s="526">
        <f t="shared" si="529"/>
        <v>0</v>
      </c>
      <c r="CL256" s="526">
        <f t="shared" si="529"/>
        <v>0</v>
      </c>
      <c r="CM256" s="526">
        <f t="shared" si="529"/>
        <v>0</v>
      </c>
      <c r="CN256" s="526">
        <f t="shared" si="529"/>
        <v>0</v>
      </c>
      <c r="CO256" s="526">
        <f t="shared" si="529"/>
        <v>0</v>
      </c>
      <c r="CP256" s="526">
        <f t="shared" si="529"/>
        <v>0</v>
      </c>
      <c r="CQ256" s="526">
        <f t="shared" si="529"/>
        <v>0</v>
      </c>
      <c r="CR256" s="526">
        <f t="shared" si="529"/>
        <v>0</v>
      </c>
      <c r="CS256" s="526">
        <f t="shared" si="529"/>
        <v>0</v>
      </c>
      <c r="CT256" s="526">
        <f t="shared" si="529"/>
        <v>0</v>
      </c>
      <c r="CU256" s="526">
        <f t="shared" si="529"/>
        <v>0</v>
      </c>
      <c r="CV256" s="526">
        <f t="shared" ref="CV256:DG256" si="530">CV$232*CV27</f>
        <v>0</v>
      </c>
      <c r="CW256" s="526">
        <f t="shared" si="530"/>
        <v>0</v>
      </c>
      <c r="CX256" s="526">
        <f t="shared" si="530"/>
        <v>0</v>
      </c>
      <c r="CY256" s="526">
        <f t="shared" si="530"/>
        <v>0</v>
      </c>
      <c r="CZ256" s="526">
        <f t="shared" si="530"/>
        <v>0</v>
      </c>
      <c r="DA256" s="526">
        <f t="shared" si="530"/>
        <v>0</v>
      </c>
      <c r="DB256" s="526">
        <f t="shared" si="530"/>
        <v>0</v>
      </c>
      <c r="DC256" s="526">
        <f t="shared" si="530"/>
        <v>0</v>
      </c>
      <c r="DD256" s="526">
        <f t="shared" si="530"/>
        <v>0</v>
      </c>
      <c r="DE256" s="526">
        <f t="shared" si="530"/>
        <v>0</v>
      </c>
      <c r="DF256" s="526">
        <f t="shared" si="530"/>
        <v>0</v>
      </c>
      <c r="DG256" s="526">
        <f t="shared" si="530"/>
        <v>0</v>
      </c>
      <c r="DH256" s="526">
        <f t="shared" si="438"/>
        <v>0</v>
      </c>
      <c r="DI256" s="240"/>
      <c r="DJ256" s="21"/>
    </row>
    <row r="257" spans="2:114" x14ac:dyDescent="0.15">
      <c r="B257" s="10" t="s">
        <v>166</v>
      </c>
      <c r="C257" s="59" t="s">
        <v>909</v>
      </c>
      <c r="D257" s="553">
        <f t="shared" ref="D257:AI257" si="531">D$232*D28</f>
        <v>0</v>
      </c>
      <c r="E257" s="553">
        <f t="shared" si="531"/>
        <v>0</v>
      </c>
      <c r="F257" s="553">
        <f t="shared" si="531"/>
        <v>0</v>
      </c>
      <c r="G257" s="554">
        <f t="shared" si="531"/>
        <v>0</v>
      </c>
      <c r="H257" s="553">
        <f t="shared" si="531"/>
        <v>0</v>
      </c>
      <c r="I257" s="553">
        <f t="shared" si="531"/>
        <v>0</v>
      </c>
      <c r="J257" s="553">
        <f t="shared" si="531"/>
        <v>0</v>
      </c>
      <c r="K257" s="553">
        <f t="shared" si="531"/>
        <v>0</v>
      </c>
      <c r="L257" s="553">
        <f t="shared" si="531"/>
        <v>0</v>
      </c>
      <c r="M257" s="553">
        <f t="shared" si="531"/>
        <v>0</v>
      </c>
      <c r="N257" s="553">
        <f t="shared" si="531"/>
        <v>0</v>
      </c>
      <c r="O257" s="553">
        <f t="shared" si="531"/>
        <v>0</v>
      </c>
      <c r="P257" s="553">
        <f t="shared" si="531"/>
        <v>0</v>
      </c>
      <c r="Q257" s="553">
        <f t="shared" si="531"/>
        <v>0</v>
      </c>
      <c r="R257" s="553">
        <f t="shared" si="531"/>
        <v>0</v>
      </c>
      <c r="S257" s="553">
        <f t="shared" si="531"/>
        <v>0</v>
      </c>
      <c r="T257" s="553">
        <f t="shared" si="531"/>
        <v>0</v>
      </c>
      <c r="U257" s="553">
        <f t="shared" si="531"/>
        <v>0</v>
      </c>
      <c r="V257" s="553">
        <f t="shared" si="531"/>
        <v>0</v>
      </c>
      <c r="W257" s="553">
        <f t="shared" si="531"/>
        <v>0</v>
      </c>
      <c r="X257" s="553">
        <f t="shared" si="531"/>
        <v>0</v>
      </c>
      <c r="Y257" s="553">
        <f t="shared" si="531"/>
        <v>0</v>
      </c>
      <c r="Z257" s="553">
        <f t="shared" si="531"/>
        <v>0</v>
      </c>
      <c r="AA257" s="553">
        <f t="shared" si="531"/>
        <v>0</v>
      </c>
      <c r="AB257" s="553">
        <f t="shared" si="531"/>
        <v>0</v>
      </c>
      <c r="AC257" s="553">
        <f t="shared" si="531"/>
        <v>0</v>
      </c>
      <c r="AD257" s="553">
        <f t="shared" si="531"/>
        <v>0</v>
      </c>
      <c r="AE257" s="553">
        <f t="shared" si="531"/>
        <v>0</v>
      </c>
      <c r="AF257" s="553">
        <f t="shared" si="531"/>
        <v>0</v>
      </c>
      <c r="AG257" s="553">
        <f t="shared" si="531"/>
        <v>0</v>
      </c>
      <c r="AH257" s="553">
        <f t="shared" si="531"/>
        <v>0</v>
      </c>
      <c r="AI257" s="553">
        <f t="shared" si="531"/>
        <v>0</v>
      </c>
      <c r="AJ257" s="553">
        <f t="shared" ref="AJ257:BO257" si="532">AJ$232*AJ28</f>
        <v>0</v>
      </c>
      <c r="AK257" s="553">
        <f t="shared" si="532"/>
        <v>0</v>
      </c>
      <c r="AL257" s="553">
        <f t="shared" si="532"/>
        <v>0</v>
      </c>
      <c r="AM257" s="553">
        <f t="shared" si="532"/>
        <v>0</v>
      </c>
      <c r="AN257" s="553">
        <f t="shared" si="532"/>
        <v>0</v>
      </c>
      <c r="AO257" s="553">
        <f t="shared" si="532"/>
        <v>0</v>
      </c>
      <c r="AP257" s="553">
        <f t="shared" si="532"/>
        <v>0</v>
      </c>
      <c r="AQ257" s="553">
        <f t="shared" si="532"/>
        <v>0</v>
      </c>
      <c r="AR257" s="553">
        <f t="shared" si="532"/>
        <v>0</v>
      </c>
      <c r="AS257" s="553">
        <f t="shared" si="532"/>
        <v>0</v>
      </c>
      <c r="AT257" s="553">
        <f t="shared" si="532"/>
        <v>0</v>
      </c>
      <c r="AU257" s="553">
        <f t="shared" si="532"/>
        <v>0</v>
      </c>
      <c r="AV257" s="553">
        <f t="shared" si="532"/>
        <v>0</v>
      </c>
      <c r="AW257" s="553">
        <f t="shared" si="532"/>
        <v>0</v>
      </c>
      <c r="AX257" s="553">
        <f t="shared" si="532"/>
        <v>0</v>
      </c>
      <c r="AY257" s="553">
        <f t="shared" si="532"/>
        <v>0</v>
      </c>
      <c r="AZ257" s="553">
        <f t="shared" si="532"/>
        <v>0</v>
      </c>
      <c r="BA257" s="553">
        <f t="shared" si="532"/>
        <v>0</v>
      </c>
      <c r="BB257" s="553">
        <f t="shared" si="532"/>
        <v>0</v>
      </c>
      <c r="BC257" s="553">
        <f t="shared" si="532"/>
        <v>0</v>
      </c>
      <c r="BD257" s="553">
        <f t="shared" si="532"/>
        <v>0</v>
      </c>
      <c r="BE257" s="553">
        <f t="shared" si="532"/>
        <v>0</v>
      </c>
      <c r="BF257" s="553">
        <f t="shared" si="532"/>
        <v>0</v>
      </c>
      <c r="BG257" s="553">
        <f t="shared" si="532"/>
        <v>0</v>
      </c>
      <c r="BH257" s="553">
        <f t="shared" si="532"/>
        <v>0</v>
      </c>
      <c r="BI257" s="553">
        <f t="shared" si="532"/>
        <v>0</v>
      </c>
      <c r="BJ257" s="553">
        <f t="shared" si="532"/>
        <v>0</v>
      </c>
      <c r="BK257" s="553">
        <f t="shared" si="532"/>
        <v>0</v>
      </c>
      <c r="BL257" s="553">
        <f t="shared" si="532"/>
        <v>0</v>
      </c>
      <c r="BM257" s="553">
        <f t="shared" si="532"/>
        <v>0</v>
      </c>
      <c r="BN257" s="553">
        <f t="shared" si="532"/>
        <v>0</v>
      </c>
      <c r="BO257" s="553">
        <f t="shared" si="532"/>
        <v>0</v>
      </c>
      <c r="BP257" s="553">
        <f t="shared" ref="BP257:CU257" si="533">BP$232*BP28</f>
        <v>0</v>
      </c>
      <c r="BQ257" s="553">
        <f t="shared" si="533"/>
        <v>0</v>
      </c>
      <c r="BR257" s="553">
        <f t="shared" si="533"/>
        <v>0</v>
      </c>
      <c r="BS257" s="553">
        <f t="shared" si="533"/>
        <v>0</v>
      </c>
      <c r="BT257" s="553">
        <f t="shared" si="533"/>
        <v>0</v>
      </c>
      <c r="BU257" s="553">
        <f t="shared" si="533"/>
        <v>0</v>
      </c>
      <c r="BV257" s="553">
        <f t="shared" si="533"/>
        <v>0</v>
      </c>
      <c r="BW257" s="553">
        <f t="shared" si="533"/>
        <v>0</v>
      </c>
      <c r="BX257" s="553">
        <f t="shared" si="533"/>
        <v>0</v>
      </c>
      <c r="BY257" s="553">
        <f t="shared" si="533"/>
        <v>0</v>
      </c>
      <c r="BZ257" s="553">
        <f t="shared" si="533"/>
        <v>0</v>
      </c>
      <c r="CA257" s="553">
        <f t="shared" si="533"/>
        <v>0</v>
      </c>
      <c r="CB257" s="553">
        <f t="shared" si="533"/>
        <v>0</v>
      </c>
      <c r="CC257" s="553">
        <f t="shared" si="533"/>
        <v>0</v>
      </c>
      <c r="CD257" s="553">
        <f t="shared" si="533"/>
        <v>0</v>
      </c>
      <c r="CE257" s="553">
        <f t="shared" si="533"/>
        <v>0</v>
      </c>
      <c r="CF257" s="553">
        <f t="shared" si="533"/>
        <v>0</v>
      </c>
      <c r="CG257" s="553">
        <f t="shared" si="533"/>
        <v>0</v>
      </c>
      <c r="CH257" s="553">
        <f t="shared" si="533"/>
        <v>0</v>
      </c>
      <c r="CI257" s="553">
        <f t="shared" si="533"/>
        <v>0</v>
      </c>
      <c r="CJ257" s="553">
        <f t="shared" si="533"/>
        <v>0</v>
      </c>
      <c r="CK257" s="553">
        <f t="shared" si="533"/>
        <v>0</v>
      </c>
      <c r="CL257" s="553">
        <f t="shared" si="533"/>
        <v>0</v>
      </c>
      <c r="CM257" s="553">
        <f t="shared" si="533"/>
        <v>0</v>
      </c>
      <c r="CN257" s="553">
        <f t="shared" si="533"/>
        <v>0</v>
      </c>
      <c r="CO257" s="553">
        <f t="shared" si="533"/>
        <v>0</v>
      </c>
      <c r="CP257" s="553">
        <f t="shared" si="533"/>
        <v>0</v>
      </c>
      <c r="CQ257" s="553">
        <f t="shared" si="533"/>
        <v>0</v>
      </c>
      <c r="CR257" s="553">
        <f t="shared" si="533"/>
        <v>0</v>
      </c>
      <c r="CS257" s="553">
        <f t="shared" si="533"/>
        <v>0</v>
      </c>
      <c r="CT257" s="553">
        <f t="shared" si="533"/>
        <v>0</v>
      </c>
      <c r="CU257" s="553">
        <f t="shared" si="533"/>
        <v>0</v>
      </c>
      <c r="CV257" s="553">
        <f t="shared" ref="CV257:DG257" si="534">CV$232*CV28</f>
        <v>0</v>
      </c>
      <c r="CW257" s="553">
        <f t="shared" si="534"/>
        <v>0</v>
      </c>
      <c r="CX257" s="553">
        <f t="shared" si="534"/>
        <v>0</v>
      </c>
      <c r="CY257" s="553">
        <f t="shared" si="534"/>
        <v>0</v>
      </c>
      <c r="CZ257" s="553">
        <f t="shared" si="534"/>
        <v>0</v>
      </c>
      <c r="DA257" s="553">
        <f t="shared" si="534"/>
        <v>0</v>
      </c>
      <c r="DB257" s="553">
        <f t="shared" si="534"/>
        <v>0</v>
      </c>
      <c r="DC257" s="553">
        <f t="shared" si="534"/>
        <v>0</v>
      </c>
      <c r="DD257" s="553">
        <f t="shared" si="534"/>
        <v>0</v>
      </c>
      <c r="DE257" s="553">
        <f t="shared" si="534"/>
        <v>0</v>
      </c>
      <c r="DF257" s="553">
        <f t="shared" si="534"/>
        <v>0</v>
      </c>
      <c r="DG257" s="553">
        <f t="shared" si="534"/>
        <v>0</v>
      </c>
      <c r="DH257" s="526">
        <f t="shared" si="438"/>
        <v>0</v>
      </c>
      <c r="DI257" s="240"/>
      <c r="DJ257" s="21"/>
    </row>
    <row r="258" spans="2:114" x14ac:dyDescent="0.15">
      <c r="B258" s="10" t="s">
        <v>167</v>
      </c>
      <c r="C258" s="4" t="s">
        <v>910</v>
      </c>
      <c r="D258" s="526">
        <f t="shared" ref="D258:AI258" si="535">D$232*D29</f>
        <v>0</v>
      </c>
      <c r="E258" s="526">
        <f t="shared" si="535"/>
        <v>0</v>
      </c>
      <c r="F258" s="526">
        <f t="shared" si="535"/>
        <v>0</v>
      </c>
      <c r="G258" s="526">
        <f t="shared" si="535"/>
        <v>0</v>
      </c>
      <c r="H258" s="526">
        <f t="shared" si="535"/>
        <v>0</v>
      </c>
      <c r="I258" s="526">
        <f t="shared" si="535"/>
        <v>0</v>
      </c>
      <c r="J258" s="526">
        <f t="shared" si="535"/>
        <v>0</v>
      </c>
      <c r="K258" s="526">
        <f t="shared" si="535"/>
        <v>0</v>
      </c>
      <c r="L258" s="526">
        <f t="shared" si="535"/>
        <v>0</v>
      </c>
      <c r="M258" s="526">
        <f t="shared" si="535"/>
        <v>0</v>
      </c>
      <c r="N258" s="526">
        <f t="shared" si="535"/>
        <v>0</v>
      </c>
      <c r="O258" s="526">
        <f t="shared" si="535"/>
        <v>0</v>
      </c>
      <c r="P258" s="526">
        <f t="shared" si="535"/>
        <v>0</v>
      </c>
      <c r="Q258" s="526">
        <f t="shared" si="535"/>
        <v>0</v>
      </c>
      <c r="R258" s="526">
        <f t="shared" si="535"/>
        <v>0</v>
      </c>
      <c r="S258" s="526">
        <f t="shared" si="535"/>
        <v>0</v>
      </c>
      <c r="T258" s="526">
        <f t="shared" si="535"/>
        <v>0</v>
      </c>
      <c r="U258" s="526">
        <f t="shared" si="535"/>
        <v>0</v>
      </c>
      <c r="V258" s="526">
        <f t="shared" si="535"/>
        <v>0</v>
      </c>
      <c r="W258" s="526">
        <f t="shared" si="535"/>
        <v>0</v>
      </c>
      <c r="X258" s="526">
        <f t="shared" si="535"/>
        <v>0</v>
      </c>
      <c r="Y258" s="526">
        <f t="shared" si="535"/>
        <v>0</v>
      </c>
      <c r="Z258" s="526">
        <f t="shared" si="535"/>
        <v>0</v>
      </c>
      <c r="AA258" s="526">
        <f t="shared" si="535"/>
        <v>0</v>
      </c>
      <c r="AB258" s="526">
        <f t="shared" si="535"/>
        <v>0</v>
      </c>
      <c r="AC258" s="526">
        <f t="shared" si="535"/>
        <v>0</v>
      </c>
      <c r="AD258" s="526">
        <f t="shared" si="535"/>
        <v>0</v>
      </c>
      <c r="AE258" s="526">
        <f t="shared" si="535"/>
        <v>0</v>
      </c>
      <c r="AF258" s="526">
        <f t="shared" si="535"/>
        <v>0</v>
      </c>
      <c r="AG258" s="526">
        <f t="shared" si="535"/>
        <v>0</v>
      </c>
      <c r="AH258" s="526">
        <f t="shared" si="535"/>
        <v>0</v>
      </c>
      <c r="AI258" s="526">
        <f t="shared" si="535"/>
        <v>0</v>
      </c>
      <c r="AJ258" s="526">
        <f t="shared" ref="AJ258:BO258" si="536">AJ$232*AJ29</f>
        <v>0</v>
      </c>
      <c r="AK258" s="526">
        <f t="shared" si="536"/>
        <v>0</v>
      </c>
      <c r="AL258" s="526">
        <f t="shared" si="536"/>
        <v>0</v>
      </c>
      <c r="AM258" s="526">
        <f t="shared" si="536"/>
        <v>0</v>
      </c>
      <c r="AN258" s="526">
        <f t="shared" si="536"/>
        <v>0</v>
      </c>
      <c r="AO258" s="526">
        <f t="shared" si="536"/>
        <v>0</v>
      </c>
      <c r="AP258" s="526">
        <f t="shared" si="536"/>
        <v>0</v>
      </c>
      <c r="AQ258" s="526">
        <f t="shared" si="536"/>
        <v>0</v>
      </c>
      <c r="AR258" s="526">
        <f t="shared" si="536"/>
        <v>0</v>
      </c>
      <c r="AS258" s="526">
        <f t="shared" si="536"/>
        <v>0</v>
      </c>
      <c r="AT258" s="526">
        <f t="shared" si="536"/>
        <v>0</v>
      </c>
      <c r="AU258" s="526">
        <f t="shared" si="536"/>
        <v>0</v>
      </c>
      <c r="AV258" s="526">
        <f t="shared" si="536"/>
        <v>0</v>
      </c>
      <c r="AW258" s="526">
        <f t="shared" si="536"/>
        <v>0</v>
      </c>
      <c r="AX258" s="526">
        <f t="shared" si="536"/>
        <v>0</v>
      </c>
      <c r="AY258" s="526">
        <f t="shared" si="536"/>
        <v>0</v>
      </c>
      <c r="AZ258" s="526">
        <f t="shared" si="536"/>
        <v>0</v>
      </c>
      <c r="BA258" s="526">
        <f t="shared" si="536"/>
        <v>0</v>
      </c>
      <c r="BB258" s="526">
        <f t="shared" si="536"/>
        <v>0</v>
      </c>
      <c r="BC258" s="526">
        <f t="shared" si="536"/>
        <v>0</v>
      </c>
      <c r="BD258" s="526">
        <f t="shared" si="536"/>
        <v>0</v>
      </c>
      <c r="BE258" s="526">
        <f t="shared" si="536"/>
        <v>0</v>
      </c>
      <c r="BF258" s="526">
        <f t="shared" si="536"/>
        <v>0</v>
      </c>
      <c r="BG258" s="526">
        <f t="shared" si="536"/>
        <v>0</v>
      </c>
      <c r="BH258" s="526">
        <f t="shared" si="536"/>
        <v>0</v>
      </c>
      <c r="BI258" s="526">
        <f t="shared" si="536"/>
        <v>0</v>
      </c>
      <c r="BJ258" s="526">
        <f t="shared" si="536"/>
        <v>0</v>
      </c>
      <c r="BK258" s="526">
        <f t="shared" si="536"/>
        <v>0</v>
      </c>
      <c r="BL258" s="526">
        <f t="shared" si="536"/>
        <v>0</v>
      </c>
      <c r="BM258" s="526">
        <f t="shared" si="536"/>
        <v>0</v>
      </c>
      <c r="BN258" s="526">
        <f t="shared" si="536"/>
        <v>0</v>
      </c>
      <c r="BO258" s="526">
        <f t="shared" si="536"/>
        <v>0</v>
      </c>
      <c r="BP258" s="526">
        <f t="shared" ref="BP258:CU258" si="537">BP$232*BP29</f>
        <v>0</v>
      </c>
      <c r="BQ258" s="526">
        <f t="shared" si="537"/>
        <v>0</v>
      </c>
      <c r="BR258" s="526">
        <f t="shared" si="537"/>
        <v>0</v>
      </c>
      <c r="BS258" s="526">
        <f t="shared" si="537"/>
        <v>0</v>
      </c>
      <c r="BT258" s="526">
        <f t="shared" si="537"/>
        <v>0</v>
      </c>
      <c r="BU258" s="526">
        <f t="shared" si="537"/>
        <v>0</v>
      </c>
      <c r="BV258" s="526">
        <f t="shared" si="537"/>
        <v>0</v>
      </c>
      <c r="BW258" s="526">
        <f t="shared" si="537"/>
        <v>0</v>
      </c>
      <c r="BX258" s="526">
        <f t="shared" si="537"/>
        <v>0</v>
      </c>
      <c r="BY258" s="526">
        <f t="shared" si="537"/>
        <v>0</v>
      </c>
      <c r="BZ258" s="526">
        <f t="shared" si="537"/>
        <v>0</v>
      </c>
      <c r="CA258" s="526">
        <f t="shared" si="537"/>
        <v>0</v>
      </c>
      <c r="CB258" s="526">
        <f t="shared" si="537"/>
        <v>0</v>
      </c>
      <c r="CC258" s="526">
        <f t="shared" si="537"/>
        <v>0</v>
      </c>
      <c r="CD258" s="526">
        <f t="shared" si="537"/>
        <v>0</v>
      </c>
      <c r="CE258" s="526">
        <f t="shared" si="537"/>
        <v>0</v>
      </c>
      <c r="CF258" s="526">
        <f t="shared" si="537"/>
        <v>0</v>
      </c>
      <c r="CG258" s="526">
        <f t="shared" si="537"/>
        <v>0</v>
      </c>
      <c r="CH258" s="526">
        <f t="shared" si="537"/>
        <v>0</v>
      </c>
      <c r="CI258" s="526">
        <f t="shared" si="537"/>
        <v>0</v>
      </c>
      <c r="CJ258" s="526">
        <f t="shared" si="537"/>
        <v>0</v>
      </c>
      <c r="CK258" s="526">
        <f t="shared" si="537"/>
        <v>0</v>
      </c>
      <c r="CL258" s="526">
        <f t="shared" si="537"/>
        <v>0</v>
      </c>
      <c r="CM258" s="526">
        <f t="shared" si="537"/>
        <v>0</v>
      </c>
      <c r="CN258" s="526">
        <f t="shared" si="537"/>
        <v>0</v>
      </c>
      <c r="CO258" s="526">
        <f t="shared" si="537"/>
        <v>0</v>
      </c>
      <c r="CP258" s="526">
        <f t="shared" si="537"/>
        <v>0</v>
      </c>
      <c r="CQ258" s="526">
        <f t="shared" si="537"/>
        <v>0</v>
      </c>
      <c r="CR258" s="526">
        <f t="shared" si="537"/>
        <v>0</v>
      </c>
      <c r="CS258" s="526">
        <f t="shared" si="537"/>
        <v>0</v>
      </c>
      <c r="CT258" s="526">
        <f t="shared" si="537"/>
        <v>0</v>
      </c>
      <c r="CU258" s="526">
        <f t="shared" si="537"/>
        <v>0</v>
      </c>
      <c r="CV258" s="526">
        <f t="shared" ref="CV258:DG258" si="538">CV$232*CV29</f>
        <v>0</v>
      </c>
      <c r="CW258" s="526">
        <f t="shared" si="538"/>
        <v>0</v>
      </c>
      <c r="CX258" s="526">
        <f t="shared" si="538"/>
        <v>0</v>
      </c>
      <c r="CY258" s="526">
        <f t="shared" si="538"/>
        <v>0</v>
      </c>
      <c r="CZ258" s="526">
        <f t="shared" si="538"/>
        <v>0</v>
      </c>
      <c r="DA258" s="526">
        <f t="shared" si="538"/>
        <v>0</v>
      </c>
      <c r="DB258" s="526">
        <f t="shared" si="538"/>
        <v>0</v>
      </c>
      <c r="DC258" s="526">
        <f t="shared" si="538"/>
        <v>0</v>
      </c>
      <c r="DD258" s="526">
        <f t="shared" si="538"/>
        <v>0</v>
      </c>
      <c r="DE258" s="526">
        <f t="shared" si="538"/>
        <v>0</v>
      </c>
      <c r="DF258" s="526">
        <f t="shared" si="538"/>
        <v>0</v>
      </c>
      <c r="DG258" s="526">
        <f t="shared" si="538"/>
        <v>0</v>
      </c>
      <c r="DH258" s="526">
        <f t="shared" si="438"/>
        <v>0</v>
      </c>
      <c r="DI258" s="240"/>
      <c r="DJ258" s="21"/>
    </row>
    <row r="259" spans="2:114" x14ac:dyDescent="0.15">
      <c r="B259" s="10" t="s">
        <v>168</v>
      </c>
      <c r="C259" s="4" t="s">
        <v>911</v>
      </c>
      <c r="D259" s="526">
        <f t="shared" ref="D259:AI259" si="539">D$232*D30</f>
        <v>0</v>
      </c>
      <c r="E259" s="526">
        <f t="shared" si="539"/>
        <v>0</v>
      </c>
      <c r="F259" s="526">
        <f t="shared" si="539"/>
        <v>0</v>
      </c>
      <c r="G259" s="526">
        <f t="shared" si="539"/>
        <v>0</v>
      </c>
      <c r="H259" s="526">
        <f t="shared" si="539"/>
        <v>0</v>
      </c>
      <c r="I259" s="526">
        <f t="shared" si="539"/>
        <v>0</v>
      </c>
      <c r="J259" s="526">
        <f t="shared" si="539"/>
        <v>0</v>
      </c>
      <c r="K259" s="526">
        <f t="shared" si="539"/>
        <v>0</v>
      </c>
      <c r="L259" s="526">
        <f t="shared" si="539"/>
        <v>0</v>
      </c>
      <c r="M259" s="526">
        <f t="shared" si="539"/>
        <v>0</v>
      </c>
      <c r="N259" s="526">
        <f t="shared" si="539"/>
        <v>0</v>
      </c>
      <c r="O259" s="526">
        <f t="shared" si="539"/>
        <v>0</v>
      </c>
      <c r="P259" s="526">
        <f t="shared" si="539"/>
        <v>0</v>
      </c>
      <c r="Q259" s="526">
        <f t="shared" si="539"/>
        <v>0</v>
      </c>
      <c r="R259" s="526">
        <f t="shared" si="539"/>
        <v>0</v>
      </c>
      <c r="S259" s="526">
        <f t="shared" si="539"/>
        <v>0</v>
      </c>
      <c r="T259" s="526">
        <f t="shared" si="539"/>
        <v>0</v>
      </c>
      <c r="U259" s="526">
        <f t="shared" si="539"/>
        <v>0</v>
      </c>
      <c r="V259" s="526">
        <f t="shared" si="539"/>
        <v>0</v>
      </c>
      <c r="W259" s="526">
        <f t="shared" si="539"/>
        <v>0</v>
      </c>
      <c r="X259" s="526">
        <f t="shared" si="539"/>
        <v>0</v>
      </c>
      <c r="Y259" s="526">
        <f t="shared" si="539"/>
        <v>0</v>
      </c>
      <c r="Z259" s="526">
        <f t="shared" si="539"/>
        <v>0</v>
      </c>
      <c r="AA259" s="526">
        <f t="shared" si="539"/>
        <v>0</v>
      </c>
      <c r="AB259" s="526">
        <f t="shared" si="539"/>
        <v>0</v>
      </c>
      <c r="AC259" s="526">
        <f t="shared" si="539"/>
        <v>0</v>
      </c>
      <c r="AD259" s="526">
        <f t="shared" si="539"/>
        <v>0</v>
      </c>
      <c r="AE259" s="526">
        <f t="shared" si="539"/>
        <v>0</v>
      </c>
      <c r="AF259" s="526">
        <f t="shared" si="539"/>
        <v>0</v>
      </c>
      <c r="AG259" s="526">
        <f t="shared" si="539"/>
        <v>0</v>
      </c>
      <c r="AH259" s="526">
        <f t="shared" si="539"/>
        <v>0</v>
      </c>
      <c r="AI259" s="526">
        <f t="shared" si="539"/>
        <v>0</v>
      </c>
      <c r="AJ259" s="526">
        <f t="shared" ref="AJ259:BO259" si="540">AJ$232*AJ30</f>
        <v>0</v>
      </c>
      <c r="AK259" s="526">
        <f t="shared" si="540"/>
        <v>0</v>
      </c>
      <c r="AL259" s="526">
        <f t="shared" si="540"/>
        <v>0</v>
      </c>
      <c r="AM259" s="526">
        <f t="shared" si="540"/>
        <v>0</v>
      </c>
      <c r="AN259" s="526">
        <f t="shared" si="540"/>
        <v>0</v>
      </c>
      <c r="AO259" s="526">
        <f t="shared" si="540"/>
        <v>0</v>
      </c>
      <c r="AP259" s="526">
        <f t="shared" si="540"/>
        <v>0</v>
      </c>
      <c r="AQ259" s="526">
        <f t="shared" si="540"/>
        <v>0</v>
      </c>
      <c r="AR259" s="526">
        <f t="shared" si="540"/>
        <v>0</v>
      </c>
      <c r="AS259" s="526">
        <f t="shared" si="540"/>
        <v>0</v>
      </c>
      <c r="AT259" s="526">
        <f t="shared" si="540"/>
        <v>0</v>
      </c>
      <c r="AU259" s="526">
        <f t="shared" si="540"/>
        <v>0</v>
      </c>
      <c r="AV259" s="526">
        <f t="shared" si="540"/>
        <v>0</v>
      </c>
      <c r="AW259" s="526">
        <f t="shared" si="540"/>
        <v>0</v>
      </c>
      <c r="AX259" s="526">
        <f t="shared" si="540"/>
        <v>0</v>
      </c>
      <c r="AY259" s="526">
        <f t="shared" si="540"/>
        <v>0</v>
      </c>
      <c r="AZ259" s="526">
        <f t="shared" si="540"/>
        <v>0</v>
      </c>
      <c r="BA259" s="526">
        <f t="shared" si="540"/>
        <v>0</v>
      </c>
      <c r="BB259" s="526">
        <f t="shared" si="540"/>
        <v>0</v>
      </c>
      <c r="BC259" s="526">
        <f t="shared" si="540"/>
        <v>0</v>
      </c>
      <c r="BD259" s="526">
        <f t="shared" si="540"/>
        <v>0</v>
      </c>
      <c r="BE259" s="526">
        <f t="shared" si="540"/>
        <v>0</v>
      </c>
      <c r="BF259" s="526">
        <f t="shared" si="540"/>
        <v>0</v>
      </c>
      <c r="BG259" s="526">
        <f t="shared" si="540"/>
        <v>0</v>
      </c>
      <c r="BH259" s="526">
        <f t="shared" si="540"/>
        <v>0</v>
      </c>
      <c r="BI259" s="526">
        <f t="shared" si="540"/>
        <v>0</v>
      </c>
      <c r="BJ259" s="526">
        <f t="shared" si="540"/>
        <v>0</v>
      </c>
      <c r="BK259" s="526">
        <f t="shared" si="540"/>
        <v>0</v>
      </c>
      <c r="BL259" s="526">
        <f t="shared" si="540"/>
        <v>0</v>
      </c>
      <c r="BM259" s="526">
        <f t="shared" si="540"/>
        <v>0</v>
      </c>
      <c r="BN259" s="526">
        <f t="shared" si="540"/>
        <v>0</v>
      </c>
      <c r="BO259" s="526">
        <f t="shared" si="540"/>
        <v>0</v>
      </c>
      <c r="BP259" s="526">
        <f t="shared" ref="BP259:CU259" si="541">BP$232*BP30</f>
        <v>0</v>
      </c>
      <c r="BQ259" s="526">
        <f t="shared" si="541"/>
        <v>0</v>
      </c>
      <c r="BR259" s="526">
        <f t="shared" si="541"/>
        <v>0</v>
      </c>
      <c r="BS259" s="526">
        <f t="shared" si="541"/>
        <v>0</v>
      </c>
      <c r="BT259" s="526">
        <f t="shared" si="541"/>
        <v>0</v>
      </c>
      <c r="BU259" s="526">
        <f t="shared" si="541"/>
        <v>0</v>
      </c>
      <c r="BV259" s="526">
        <f t="shared" si="541"/>
        <v>0</v>
      </c>
      <c r="BW259" s="526">
        <f t="shared" si="541"/>
        <v>0</v>
      </c>
      <c r="BX259" s="526">
        <f t="shared" si="541"/>
        <v>0</v>
      </c>
      <c r="BY259" s="526">
        <f t="shared" si="541"/>
        <v>0</v>
      </c>
      <c r="BZ259" s="526">
        <f t="shared" si="541"/>
        <v>0</v>
      </c>
      <c r="CA259" s="526">
        <f t="shared" si="541"/>
        <v>0</v>
      </c>
      <c r="CB259" s="526">
        <f t="shared" si="541"/>
        <v>0</v>
      </c>
      <c r="CC259" s="526">
        <f t="shared" si="541"/>
        <v>0</v>
      </c>
      <c r="CD259" s="526">
        <f t="shared" si="541"/>
        <v>0</v>
      </c>
      <c r="CE259" s="526">
        <f t="shared" si="541"/>
        <v>0</v>
      </c>
      <c r="CF259" s="526">
        <f t="shared" si="541"/>
        <v>0</v>
      </c>
      <c r="CG259" s="526">
        <f t="shared" si="541"/>
        <v>0</v>
      </c>
      <c r="CH259" s="526">
        <f t="shared" si="541"/>
        <v>0</v>
      </c>
      <c r="CI259" s="526">
        <f t="shared" si="541"/>
        <v>0</v>
      </c>
      <c r="CJ259" s="526">
        <f t="shared" si="541"/>
        <v>0</v>
      </c>
      <c r="CK259" s="526">
        <f t="shared" si="541"/>
        <v>0</v>
      </c>
      <c r="CL259" s="526">
        <f t="shared" si="541"/>
        <v>0</v>
      </c>
      <c r="CM259" s="526">
        <f t="shared" si="541"/>
        <v>0</v>
      </c>
      <c r="CN259" s="526">
        <f t="shared" si="541"/>
        <v>0</v>
      </c>
      <c r="CO259" s="526">
        <f t="shared" si="541"/>
        <v>0</v>
      </c>
      <c r="CP259" s="526">
        <f t="shared" si="541"/>
        <v>0</v>
      </c>
      <c r="CQ259" s="526">
        <f t="shared" si="541"/>
        <v>0</v>
      </c>
      <c r="CR259" s="526">
        <f t="shared" si="541"/>
        <v>0</v>
      </c>
      <c r="CS259" s="526">
        <f t="shared" si="541"/>
        <v>0</v>
      </c>
      <c r="CT259" s="526">
        <f t="shared" si="541"/>
        <v>0</v>
      </c>
      <c r="CU259" s="526">
        <f t="shared" si="541"/>
        <v>0</v>
      </c>
      <c r="CV259" s="526">
        <f t="shared" ref="CV259:DG259" si="542">CV$232*CV30</f>
        <v>0</v>
      </c>
      <c r="CW259" s="526">
        <f t="shared" si="542"/>
        <v>0</v>
      </c>
      <c r="CX259" s="526">
        <f t="shared" si="542"/>
        <v>0</v>
      </c>
      <c r="CY259" s="526">
        <f t="shared" si="542"/>
        <v>0</v>
      </c>
      <c r="CZ259" s="526">
        <f t="shared" si="542"/>
        <v>0</v>
      </c>
      <c r="DA259" s="526">
        <f t="shared" si="542"/>
        <v>0</v>
      </c>
      <c r="DB259" s="526">
        <f t="shared" si="542"/>
        <v>0</v>
      </c>
      <c r="DC259" s="526">
        <f t="shared" si="542"/>
        <v>0</v>
      </c>
      <c r="DD259" s="526">
        <f t="shared" si="542"/>
        <v>0</v>
      </c>
      <c r="DE259" s="526">
        <f t="shared" si="542"/>
        <v>0</v>
      </c>
      <c r="DF259" s="526">
        <f t="shared" si="542"/>
        <v>0</v>
      </c>
      <c r="DG259" s="526">
        <f t="shared" si="542"/>
        <v>0</v>
      </c>
      <c r="DH259" s="526">
        <f t="shared" si="438"/>
        <v>0</v>
      </c>
      <c r="DI259" s="240"/>
      <c r="DJ259" s="21"/>
    </row>
    <row r="260" spans="2:114" x14ac:dyDescent="0.15">
      <c r="B260" s="10" t="s">
        <v>169</v>
      </c>
      <c r="C260" s="4" t="s">
        <v>912</v>
      </c>
      <c r="D260" s="526">
        <f t="shared" ref="D260:AI260" si="543">D$232*D31</f>
        <v>0</v>
      </c>
      <c r="E260" s="526">
        <f t="shared" si="543"/>
        <v>0</v>
      </c>
      <c r="F260" s="526">
        <f t="shared" si="543"/>
        <v>0</v>
      </c>
      <c r="G260" s="526">
        <f t="shared" si="543"/>
        <v>0</v>
      </c>
      <c r="H260" s="526">
        <f t="shared" si="543"/>
        <v>0</v>
      </c>
      <c r="I260" s="526">
        <f t="shared" si="543"/>
        <v>0</v>
      </c>
      <c r="J260" s="526">
        <f t="shared" si="543"/>
        <v>0</v>
      </c>
      <c r="K260" s="526">
        <f t="shared" si="543"/>
        <v>0</v>
      </c>
      <c r="L260" s="526">
        <f t="shared" si="543"/>
        <v>0</v>
      </c>
      <c r="M260" s="526">
        <f t="shared" si="543"/>
        <v>0</v>
      </c>
      <c r="N260" s="526">
        <f t="shared" si="543"/>
        <v>0</v>
      </c>
      <c r="O260" s="526">
        <f t="shared" si="543"/>
        <v>0</v>
      </c>
      <c r="P260" s="526">
        <f t="shared" si="543"/>
        <v>0</v>
      </c>
      <c r="Q260" s="526">
        <f t="shared" si="543"/>
        <v>0</v>
      </c>
      <c r="R260" s="526">
        <f t="shared" si="543"/>
        <v>0</v>
      </c>
      <c r="S260" s="526">
        <f t="shared" si="543"/>
        <v>0</v>
      </c>
      <c r="T260" s="526">
        <f t="shared" si="543"/>
        <v>0</v>
      </c>
      <c r="U260" s="526">
        <f t="shared" si="543"/>
        <v>0</v>
      </c>
      <c r="V260" s="526">
        <f t="shared" si="543"/>
        <v>0</v>
      </c>
      <c r="W260" s="526">
        <f t="shared" si="543"/>
        <v>0</v>
      </c>
      <c r="X260" s="526">
        <f t="shared" si="543"/>
        <v>0</v>
      </c>
      <c r="Y260" s="526">
        <f t="shared" si="543"/>
        <v>0</v>
      </c>
      <c r="Z260" s="526">
        <f t="shared" si="543"/>
        <v>0</v>
      </c>
      <c r="AA260" s="526">
        <f t="shared" si="543"/>
        <v>0</v>
      </c>
      <c r="AB260" s="526">
        <f t="shared" si="543"/>
        <v>0</v>
      </c>
      <c r="AC260" s="526">
        <f t="shared" si="543"/>
        <v>0</v>
      </c>
      <c r="AD260" s="526">
        <f t="shared" si="543"/>
        <v>0</v>
      </c>
      <c r="AE260" s="526">
        <f t="shared" si="543"/>
        <v>0</v>
      </c>
      <c r="AF260" s="526">
        <f t="shared" si="543"/>
        <v>0</v>
      </c>
      <c r="AG260" s="526">
        <f t="shared" si="543"/>
        <v>0</v>
      </c>
      <c r="AH260" s="526">
        <f t="shared" si="543"/>
        <v>0</v>
      </c>
      <c r="AI260" s="526">
        <f t="shared" si="543"/>
        <v>0</v>
      </c>
      <c r="AJ260" s="526">
        <f t="shared" ref="AJ260:BO260" si="544">AJ$232*AJ31</f>
        <v>0</v>
      </c>
      <c r="AK260" s="526">
        <f t="shared" si="544"/>
        <v>0</v>
      </c>
      <c r="AL260" s="526">
        <f t="shared" si="544"/>
        <v>0</v>
      </c>
      <c r="AM260" s="526">
        <f t="shared" si="544"/>
        <v>0</v>
      </c>
      <c r="AN260" s="526">
        <f t="shared" si="544"/>
        <v>0</v>
      </c>
      <c r="AO260" s="526">
        <f t="shared" si="544"/>
        <v>0</v>
      </c>
      <c r="AP260" s="526">
        <f t="shared" si="544"/>
        <v>0</v>
      </c>
      <c r="AQ260" s="526">
        <f t="shared" si="544"/>
        <v>0</v>
      </c>
      <c r="AR260" s="526">
        <f t="shared" si="544"/>
        <v>0</v>
      </c>
      <c r="AS260" s="526">
        <f t="shared" si="544"/>
        <v>0</v>
      </c>
      <c r="AT260" s="526">
        <f t="shared" si="544"/>
        <v>0</v>
      </c>
      <c r="AU260" s="526">
        <f t="shared" si="544"/>
        <v>0</v>
      </c>
      <c r="AV260" s="526">
        <f t="shared" si="544"/>
        <v>0</v>
      </c>
      <c r="AW260" s="526">
        <f t="shared" si="544"/>
        <v>0</v>
      </c>
      <c r="AX260" s="526">
        <f t="shared" si="544"/>
        <v>0</v>
      </c>
      <c r="AY260" s="526">
        <f t="shared" si="544"/>
        <v>0</v>
      </c>
      <c r="AZ260" s="526">
        <f t="shared" si="544"/>
        <v>0</v>
      </c>
      <c r="BA260" s="526">
        <f t="shared" si="544"/>
        <v>0</v>
      </c>
      <c r="BB260" s="526">
        <f t="shared" si="544"/>
        <v>0</v>
      </c>
      <c r="BC260" s="526">
        <f t="shared" si="544"/>
        <v>0</v>
      </c>
      <c r="BD260" s="526">
        <f t="shared" si="544"/>
        <v>0</v>
      </c>
      <c r="BE260" s="526">
        <f t="shared" si="544"/>
        <v>0</v>
      </c>
      <c r="BF260" s="526">
        <f t="shared" si="544"/>
        <v>0</v>
      </c>
      <c r="BG260" s="526">
        <f t="shared" si="544"/>
        <v>0</v>
      </c>
      <c r="BH260" s="526">
        <f t="shared" si="544"/>
        <v>0</v>
      </c>
      <c r="BI260" s="526">
        <f t="shared" si="544"/>
        <v>0</v>
      </c>
      <c r="BJ260" s="526">
        <f t="shared" si="544"/>
        <v>0</v>
      </c>
      <c r="BK260" s="526">
        <f t="shared" si="544"/>
        <v>0</v>
      </c>
      <c r="BL260" s="526">
        <f t="shared" si="544"/>
        <v>0</v>
      </c>
      <c r="BM260" s="526">
        <f t="shared" si="544"/>
        <v>0</v>
      </c>
      <c r="BN260" s="526">
        <f t="shared" si="544"/>
        <v>0</v>
      </c>
      <c r="BO260" s="526">
        <f t="shared" si="544"/>
        <v>0</v>
      </c>
      <c r="BP260" s="526">
        <f t="shared" ref="BP260:CU260" si="545">BP$232*BP31</f>
        <v>0</v>
      </c>
      <c r="BQ260" s="526">
        <f t="shared" si="545"/>
        <v>0</v>
      </c>
      <c r="BR260" s="526">
        <f t="shared" si="545"/>
        <v>0</v>
      </c>
      <c r="BS260" s="526">
        <f t="shared" si="545"/>
        <v>0</v>
      </c>
      <c r="BT260" s="526">
        <f t="shared" si="545"/>
        <v>0</v>
      </c>
      <c r="BU260" s="526">
        <f t="shared" si="545"/>
        <v>0</v>
      </c>
      <c r="BV260" s="526">
        <f t="shared" si="545"/>
        <v>0</v>
      </c>
      <c r="BW260" s="526">
        <f t="shared" si="545"/>
        <v>0</v>
      </c>
      <c r="BX260" s="526">
        <f t="shared" si="545"/>
        <v>0</v>
      </c>
      <c r="BY260" s="526">
        <f t="shared" si="545"/>
        <v>0</v>
      </c>
      <c r="BZ260" s="526">
        <f t="shared" si="545"/>
        <v>0</v>
      </c>
      <c r="CA260" s="526">
        <f t="shared" si="545"/>
        <v>0</v>
      </c>
      <c r="CB260" s="526">
        <f t="shared" si="545"/>
        <v>0</v>
      </c>
      <c r="CC260" s="526">
        <f t="shared" si="545"/>
        <v>0</v>
      </c>
      <c r="CD260" s="526">
        <f t="shared" si="545"/>
        <v>0</v>
      </c>
      <c r="CE260" s="526">
        <f t="shared" si="545"/>
        <v>0</v>
      </c>
      <c r="CF260" s="526">
        <f t="shared" si="545"/>
        <v>0</v>
      </c>
      <c r="CG260" s="526">
        <f t="shared" si="545"/>
        <v>0</v>
      </c>
      <c r="CH260" s="526">
        <f t="shared" si="545"/>
        <v>0</v>
      </c>
      <c r="CI260" s="526">
        <f t="shared" si="545"/>
        <v>0</v>
      </c>
      <c r="CJ260" s="526">
        <f t="shared" si="545"/>
        <v>0</v>
      </c>
      <c r="CK260" s="526">
        <f t="shared" si="545"/>
        <v>0</v>
      </c>
      <c r="CL260" s="526">
        <f t="shared" si="545"/>
        <v>0</v>
      </c>
      <c r="CM260" s="526">
        <f t="shared" si="545"/>
        <v>0</v>
      </c>
      <c r="CN260" s="526">
        <f t="shared" si="545"/>
        <v>0</v>
      </c>
      <c r="CO260" s="526">
        <f t="shared" si="545"/>
        <v>0</v>
      </c>
      <c r="CP260" s="526">
        <f t="shared" si="545"/>
        <v>0</v>
      </c>
      <c r="CQ260" s="526">
        <f t="shared" si="545"/>
        <v>0</v>
      </c>
      <c r="CR260" s="526">
        <f t="shared" si="545"/>
        <v>0</v>
      </c>
      <c r="CS260" s="526">
        <f t="shared" si="545"/>
        <v>0</v>
      </c>
      <c r="CT260" s="526">
        <f t="shared" si="545"/>
        <v>0</v>
      </c>
      <c r="CU260" s="526">
        <f t="shared" si="545"/>
        <v>0</v>
      </c>
      <c r="CV260" s="526">
        <f t="shared" ref="CV260:DG260" si="546">CV$232*CV31</f>
        <v>0</v>
      </c>
      <c r="CW260" s="526">
        <f t="shared" si="546"/>
        <v>0</v>
      </c>
      <c r="CX260" s="526">
        <f t="shared" si="546"/>
        <v>0</v>
      </c>
      <c r="CY260" s="526">
        <f t="shared" si="546"/>
        <v>0</v>
      </c>
      <c r="CZ260" s="526">
        <f t="shared" si="546"/>
        <v>0</v>
      </c>
      <c r="DA260" s="526">
        <f t="shared" si="546"/>
        <v>0</v>
      </c>
      <c r="DB260" s="526">
        <f t="shared" si="546"/>
        <v>0</v>
      </c>
      <c r="DC260" s="526">
        <f t="shared" si="546"/>
        <v>0</v>
      </c>
      <c r="DD260" s="526">
        <f t="shared" si="546"/>
        <v>0</v>
      </c>
      <c r="DE260" s="526">
        <f t="shared" si="546"/>
        <v>0</v>
      </c>
      <c r="DF260" s="526">
        <f t="shared" si="546"/>
        <v>0</v>
      </c>
      <c r="DG260" s="526">
        <f t="shared" si="546"/>
        <v>0</v>
      </c>
      <c r="DH260" s="526">
        <f t="shared" si="438"/>
        <v>0</v>
      </c>
      <c r="DI260" s="240"/>
      <c r="DJ260" s="21"/>
    </row>
    <row r="261" spans="2:114" x14ac:dyDescent="0.15">
      <c r="B261" s="10" t="s">
        <v>170</v>
      </c>
      <c r="C261" s="4" t="s">
        <v>913</v>
      </c>
      <c r="D261" s="526">
        <f t="shared" ref="D261:AI261" si="547">D$232*D32</f>
        <v>0</v>
      </c>
      <c r="E261" s="526">
        <f t="shared" si="547"/>
        <v>0</v>
      </c>
      <c r="F261" s="526">
        <f t="shared" si="547"/>
        <v>0</v>
      </c>
      <c r="G261" s="526">
        <f t="shared" si="547"/>
        <v>0</v>
      </c>
      <c r="H261" s="526">
        <f t="shared" si="547"/>
        <v>0</v>
      </c>
      <c r="I261" s="526">
        <f t="shared" si="547"/>
        <v>0</v>
      </c>
      <c r="J261" s="526">
        <f t="shared" si="547"/>
        <v>0</v>
      </c>
      <c r="K261" s="526">
        <f t="shared" si="547"/>
        <v>0</v>
      </c>
      <c r="L261" s="526">
        <f t="shared" si="547"/>
        <v>0</v>
      </c>
      <c r="M261" s="526">
        <f t="shared" si="547"/>
        <v>0</v>
      </c>
      <c r="N261" s="526">
        <f t="shared" si="547"/>
        <v>0</v>
      </c>
      <c r="O261" s="526">
        <f t="shared" si="547"/>
        <v>0</v>
      </c>
      <c r="P261" s="526">
        <f t="shared" si="547"/>
        <v>0</v>
      </c>
      <c r="Q261" s="526">
        <f t="shared" si="547"/>
        <v>0</v>
      </c>
      <c r="R261" s="526">
        <f t="shared" si="547"/>
        <v>0</v>
      </c>
      <c r="S261" s="526">
        <f t="shared" si="547"/>
        <v>0</v>
      </c>
      <c r="T261" s="526">
        <f t="shared" si="547"/>
        <v>0</v>
      </c>
      <c r="U261" s="526">
        <f t="shared" si="547"/>
        <v>0</v>
      </c>
      <c r="V261" s="526">
        <f t="shared" si="547"/>
        <v>0</v>
      </c>
      <c r="W261" s="526">
        <f t="shared" si="547"/>
        <v>0</v>
      </c>
      <c r="X261" s="526">
        <f t="shared" si="547"/>
        <v>0</v>
      </c>
      <c r="Y261" s="526">
        <f t="shared" si="547"/>
        <v>0</v>
      </c>
      <c r="Z261" s="526">
        <f t="shared" si="547"/>
        <v>0</v>
      </c>
      <c r="AA261" s="526">
        <f t="shared" si="547"/>
        <v>0</v>
      </c>
      <c r="AB261" s="526">
        <f t="shared" si="547"/>
        <v>0</v>
      </c>
      <c r="AC261" s="526">
        <f t="shared" si="547"/>
        <v>0</v>
      </c>
      <c r="AD261" s="526">
        <f t="shared" si="547"/>
        <v>0</v>
      </c>
      <c r="AE261" s="526">
        <f t="shared" si="547"/>
        <v>0</v>
      </c>
      <c r="AF261" s="526">
        <f t="shared" si="547"/>
        <v>0</v>
      </c>
      <c r="AG261" s="526">
        <f t="shared" si="547"/>
        <v>0</v>
      </c>
      <c r="AH261" s="526">
        <f t="shared" si="547"/>
        <v>0</v>
      </c>
      <c r="AI261" s="526">
        <f t="shared" si="547"/>
        <v>0</v>
      </c>
      <c r="AJ261" s="526">
        <f t="shared" ref="AJ261:BO261" si="548">AJ$232*AJ32</f>
        <v>0</v>
      </c>
      <c r="AK261" s="526">
        <f t="shared" si="548"/>
        <v>0</v>
      </c>
      <c r="AL261" s="526">
        <f t="shared" si="548"/>
        <v>0</v>
      </c>
      <c r="AM261" s="526">
        <f t="shared" si="548"/>
        <v>0</v>
      </c>
      <c r="AN261" s="526">
        <f t="shared" si="548"/>
        <v>0</v>
      </c>
      <c r="AO261" s="526">
        <f t="shared" si="548"/>
        <v>0</v>
      </c>
      <c r="AP261" s="526">
        <f t="shared" si="548"/>
        <v>0</v>
      </c>
      <c r="AQ261" s="526">
        <f t="shared" si="548"/>
        <v>0</v>
      </c>
      <c r="AR261" s="526">
        <f t="shared" si="548"/>
        <v>0</v>
      </c>
      <c r="AS261" s="526">
        <f t="shared" si="548"/>
        <v>0</v>
      </c>
      <c r="AT261" s="526">
        <f t="shared" si="548"/>
        <v>0</v>
      </c>
      <c r="AU261" s="526">
        <f t="shared" si="548"/>
        <v>0</v>
      </c>
      <c r="AV261" s="526">
        <f t="shared" si="548"/>
        <v>0</v>
      </c>
      <c r="AW261" s="526">
        <f t="shared" si="548"/>
        <v>0</v>
      </c>
      <c r="AX261" s="526">
        <f t="shared" si="548"/>
        <v>0</v>
      </c>
      <c r="AY261" s="526">
        <f t="shared" si="548"/>
        <v>0</v>
      </c>
      <c r="AZ261" s="526">
        <f t="shared" si="548"/>
        <v>0</v>
      </c>
      <c r="BA261" s="526">
        <f t="shared" si="548"/>
        <v>0</v>
      </c>
      <c r="BB261" s="526">
        <f t="shared" si="548"/>
        <v>0</v>
      </c>
      <c r="BC261" s="526">
        <f t="shared" si="548"/>
        <v>0</v>
      </c>
      <c r="BD261" s="526">
        <f t="shared" si="548"/>
        <v>0</v>
      </c>
      <c r="BE261" s="526">
        <f t="shared" si="548"/>
        <v>0</v>
      </c>
      <c r="BF261" s="526">
        <f t="shared" si="548"/>
        <v>0</v>
      </c>
      <c r="BG261" s="526">
        <f t="shared" si="548"/>
        <v>0</v>
      </c>
      <c r="BH261" s="526">
        <f t="shared" si="548"/>
        <v>0</v>
      </c>
      <c r="BI261" s="526">
        <f t="shared" si="548"/>
        <v>0</v>
      </c>
      <c r="BJ261" s="526">
        <f t="shared" si="548"/>
        <v>0</v>
      </c>
      <c r="BK261" s="526">
        <f t="shared" si="548"/>
        <v>0</v>
      </c>
      <c r="BL261" s="526">
        <f t="shared" si="548"/>
        <v>0</v>
      </c>
      <c r="BM261" s="526">
        <f t="shared" si="548"/>
        <v>0</v>
      </c>
      <c r="BN261" s="526">
        <f t="shared" si="548"/>
        <v>0</v>
      </c>
      <c r="BO261" s="526">
        <f t="shared" si="548"/>
        <v>0</v>
      </c>
      <c r="BP261" s="526">
        <f t="shared" ref="BP261:CU261" si="549">BP$232*BP32</f>
        <v>0</v>
      </c>
      <c r="BQ261" s="526">
        <f t="shared" si="549"/>
        <v>0</v>
      </c>
      <c r="BR261" s="526">
        <f t="shared" si="549"/>
        <v>0</v>
      </c>
      <c r="BS261" s="526">
        <f t="shared" si="549"/>
        <v>0</v>
      </c>
      <c r="BT261" s="526">
        <f t="shared" si="549"/>
        <v>0</v>
      </c>
      <c r="BU261" s="526">
        <f t="shared" si="549"/>
        <v>0</v>
      </c>
      <c r="BV261" s="526">
        <f t="shared" si="549"/>
        <v>0</v>
      </c>
      <c r="BW261" s="526">
        <f t="shared" si="549"/>
        <v>0</v>
      </c>
      <c r="BX261" s="526">
        <f t="shared" si="549"/>
        <v>0</v>
      </c>
      <c r="BY261" s="526">
        <f t="shared" si="549"/>
        <v>0</v>
      </c>
      <c r="BZ261" s="526">
        <f t="shared" si="549"/>
        <v>0</v>
      </c>
      <c r="CA261" s="526">
        <f t="shared" si="549"/>
        <v>0</v>
      </c>
      <c r="CB261" s="526">
        <f t="shared" si="549"/>
        <v>0</v>
      </c>
      <c r="CC261" s="526">
        <f t="shared" si="549"/>
        <v>0</v>
      </c>
      <c r="CD261" s="526">
        <f t="shared" si="549"/>
        <v>0</v>
      </c>
      <c r="CE261" s="526">
        <f t="shared" si="549"/>
        <v>0</v>
      </c>
      <c r="CF261" s="526">
        <f t="shared" si="549"/>
        <v>0</v>
      </c>
      <c r="CG261" s="526">
        <f t="shared" si="549"/>
        <v>0</v>
      </c>
      <c r="CH261" s="526">
        <f t="shared" si="549"/>
        <v>0</v>
      </c>
      <c r="CI261" s="526">
        <f t="shared" si="549"/>
        <v>0</v>
      </c>
      <c r="CJ261" s="526">
        <f t="shared" si="549"/>
        <v>0</v>
      </c>
      <c r="CK261" s="526">
        <f t="shared" si="549"/>
        <v>0</v>
      </c>
      <c r="CL261" s="526">
        <f t="shared" si="549"/>
        <v>0</v>
      </c>
      <c r="CM261" s="526">
        <f t="shared" si="549"/>
        <v>0</v>
      </c>
      <c r="CN261" s="526">
        <f t="shared" si="549"/>
        <v>0</v>
      </c>
      <c r="CO261" s="526">
        <f t="shared" si="549"/>
        <v>0</v>
      </c>
      <c r="CP261" s="526">
        <f t="shared" si="549"/>
        <v>0</v>
      </c>
      <c r="CQ261" s="526">
        <f t="shared" si="549"/>
        <v>0</v>
      </c>
      <c r="CR261" s="526">
        <f t="shared" si="549"/>
        <v>0</v>
      </c>
      <c r="CS261" s="526">
        <f t="shared" si="549"/>
        <v>0</v>
      </c>
      <c r="CT261" s="526">
        <f t="shared" si="549"/>
        <v>0</v>
      </c>
      <c r="CU261" s="526">
        <f t="shared" si="549"/>
        <v>0</v>
      </c>
      <c r="CV261" s="526">
        <f t="shared" ref="CV261:DG261" si="550">CV$232*CV32</f>
        <v>0</v>
      </c>
      <c r="CW261" s="526">
        <f t="shared" si="550"/>
        <v>0</v>
      </c>
      <c r="CX261" s="526">
        <f t="shared" si="550"/>
        <v>0</v>
      </c>
      <c r="CY261" s="526">
        <f t="shared" si="550"/>
        <v>0</v>
      </c>
      <c r="CZ261" s="526">
        <f t="shared" si="550"/>
        <v>0</v>
      </c>
      <c r="DA261" s="526">
        <f t="shared" si="550"/>
        <v>0</v>
      </c>
      <c r="DB261" s="526">
        <f t="shared" si="550"/>
        <v>0</v>
      </c>
      <c r="DC261" s="526">
        <f t="shared" si="550"/>
        <v>0</v>
      </c>
      <c r="DD261" s="526">
        <f t="shared" si="550"/>
        <v>0</v>
      </c>
      <c r="DE261" s="526">
        <f t="shared" si="550"/>
        <v>0</v>
      </c>
      <c r="DF261" s="526">
        <f t="shared" si="550"/>
        <v>0</v>
      </c>
      <c r="DG261" s="526">
        <f t="shared" si="550"/>
        <v>0</v>
      </c>
      <c r="DH261" s="526">
        <f t="shared" si="438"/>
        <v>0</v>
      </c>
      <c r="DI261" s="240"/>
      <c r="DJ261" s="21"/>
    </row>
    <row r="262" spans="2:114" x14ac:dyDescent="0.15">
      <c r="B262" s="10" t="s">
        <v>171</v>
      </c>
      <c r="C262" s="4" t="s">
        <v>914</v>
      </c>
      <c r="D262" s="526">
        <f t="shared" ref="D262:AI262" si="551">D$232*D33</f>
        <v>0</v>
      </c>
      <c r="E262" s="526">
        <f t="shared" si="551"/>
        <v>0</v>
      </c>
      <c r="F262" s="526">
        <f t="shared" si="551"/>
        <v>0</v>
      </c>
      <c r="G262" s="526">
        <f t="shared" si="551"/>
        <v>0</v>
      </c>
      <c r="H262" s="526">
        <f t="shared" si="551"/>
        <v>0</v>
      </c>
      <c r="I262" s="526">
        <f t="shared" si="551"/>
        <v>0</v>
      </c>
      <c r="J262" s="526">
        <f t="shared" si="551"/>
        <v>0</v>
      </c>
      <c r="K262" s="526">
        <f t="shared" si="551"/>
        <v>0</v>
      </c>
      <c r="L262" s="526">
        <f t="shared" si="551"/>
        <v>0</v>
      </c>
      <c r="M262" s="526">
        <f t="shared" si="551"/>
        <v>0</v>
      </c>
      <c r="N262" s="526">
        <f t="shared" si="551"/>
        <v>0</v>
      </c>
      <c r="O262" s="526">
        <f t="shared" si="551"/>
        <v>0</v>
      </c>
      <c r="P262" s="526">
        <f t="shared" si="551"/>
        <v>0</v>
      </c>
      <c r="Q262" s="526">
        <f t="shared" si="551"/>
        <v>0</v>
      </c>
      <c r="R262" s="526">
        <f t="shared" si="551"/>
        <v>0</v>
      </c>
      <c r="S262" s="526">
        <f t="shared" si="551"/>
        <v>0</v>
      </c>
      <c r="T262" s="526">
        <f t="shared" si="551"/>
        <v>0</v>
      </c>
      <c r="U262" s="526">
        <f t="shared" si="551"/>
        <v>0</v>
      </c>
      <c r="V262" s="526">
        <f t="shared" si="551"/>
        <v>0</v>
      </c>
      <c r="W262" s="526">
        <f t="shared" si="551"/>
        <v>0</v>
      </c>
      <c r="X262" s="526">
        <f t="shared" si="551"/>
        <v>0</v>
      </c>
      <c r="Y262" s="526">
        <f t="shared" si="551"/>
        <v>0</v>
      </c>
      <c r="Z262" s="526">
        <f t="shared" si="551"/>
        <v>0</v>
      </c>
      <c r="AA262" s="526">
        <f t="shared" si="551"/>
        <v>0</v>
      </c>
      <c r="AB262" s="526">
        <f t="shared" si="551"/>
        <v>0</v>
      </c>
      <c r="AC262" s="526">
        <f t="shared" si="551"/>
        <v>0</v>
      </c>
      <c r="AD262" s="526">
        <f t="shared" si="551"/>
        <v>0</v>
      </c>
      <c r="AE262" s="526">
        <f t="shared" si="551"/>
        <v>0</v>
      </c>
      <c r="AF262" s="526">
        <f t="shared" si="551"/>
        <v>0</v>
      </c>
      <c r="AG262" s="526">
        <f t="shared" si="551"/>
        <v>0</v>
      </c>
      <c r="AH262" s="526">
        <f t="shared" si="551"/>
        <v>0</v>
      </c>
      <c r="AI262" s="526">
        <f t="shared" si="551"/>
        <v>0</v>
      </c>
      <c r="AJ262" s="526">
        <f t="shared" ref="AJ262:BO262" si="552">AJ$232*AJ33</f>
        <v>0</v>
      </c>
      <c r="AK262" s="526">
        <f t="shared" si="552"/>
        <v>0</v>
      </c>
      <c r="AL262" s="526">
        <f t="shared" si="552"/>
        <v>0</v>
      </c>
      <c r="AM262" s="526">
        <f t="shared" si="552"/>
        <v>0</v>
      </c>
      <c r="AN262" s="526">
        <f t="shared" si="552"/>
        <v>0</v>
      </c>
      <c r="AO262" s="526">
        <f t="shared" si="552"/>
        <v>0</v>
      </c>
      <c r="AP262" s="526">
        <f t="shared" si="552"/>
        <v>0</v>
      </c>
      <c r="AQ262" s="526">
        <f t="shared" si="552"/>
        <v>0</v>
      </c>
      <c r="AR262" s="526">
        <f t="shared" si="552"/>
        <v>0</v>
      </c>
      <c r="AS262" s="526">
        <f t="shared" si="552"/>
        <v>0</v>
      </c>
      <c r="AT262" s="526">
        <f t="shared" si="552"/>
        <v>0</v>
      </c>
      <c r="AU262" s="526">
        <f t="shared" si="552"/>
        <v>0</v>
      </c>
      <c r="AV262" s="526">
        <f t="shared" si="552"/>
        <v>0</v>
      </c>
      <c r="AW262" s="526">
        <f t="shared" si="552"/>
        <v>0</v>
      </c>
      <c r="AX262" s="526">
        <f t="shared" si="552"/>
        <v>0</v>
      </c>
      <c r="AY262" s="526">
        <f t="shared" si="552"/>
        <v>0</v>
      </c>
      <c r="AZ262" s="526">
        <f t="shared" si="552"/>
        <v>0</v>
      </c>
      <c r="BA262" s="526">
        <f t="shared" si="552"/>
        <v>0</v>
      </c>
      <c r="BB262" s="526">
        <f t="shared" si="552"/>
        <v>0</v>
      </c>
      <c r="BC262" s="526">
        <f t="shared" si="552"/>
        <v>0</v>
      </c>
      <c r="BD262" s="526">
        <f t="shared" si="552"/>
        <v>0</v>
      </c>
      <c r="BE262" s="526">
        <f t="shared" si="552"/>
        <v>0</v>
      </c>
      <c r="BF262" s="526">
        <f t="shared" si="552"/>
        <v>0</v>
      </c>
      <c r="BG262" s="526">
        <f t="shared" si="552"/>
        <v>0</v>
      </c>
      <c r="BH262" s="526">
        <f t="shared" si="552"/>
        <v>0</v>
      </c>
      <c r="BI262" s="526">
        <f t="shared" si="552"/>
        <v>0</v>
      </c>
      <c r="BJ262" s="526">
        <f t="shared" si="552"/>
        <v>0</v>
      </c>
      <c r="BK262" s="526">
        <f t="shared" si="552"/>
        <v>0</v>
      </c>
      <c r="BL262" s="526">
        <f t="shared" si="552"/>
        <v>0</v>
      </c>
      <c r="BM262" s="526">
        <f t="shared" si="552"/>
        <v>0</v>
      </c>
      <c r="BN262" s="526">
        <f t="shared" si="552"/>
        <v>0</v>
      </c>
      <c r="BO262" s="526">
        <f t="shared" si="552"/>
        <v>0</v>
      </c>
      <c r="BP262" s="526">
        <f t="shared" ref="BP262:CU262" si="553">BP$232*BP33</f>
        <v>0</v>
      </c>
      <c r="BQ262" s="526">
        <f t="shared" si="553"/>
        <v>0</v>
      </c>
      <c r="BR262" s="526">
        <f t="shared" si="553"/>
        <v>0</v>
      </c>
      <c r="BS262" s="526">
        <f t="shared" si="553"/>
        <v>0</v>
      </c>
      <c r="BT262" s="526">
        <f t="shared" si="553"/>
        <v>0</v>
      </c>
      <c r="BU262" s="526">
        <f t="shared" si="553"/>
        <v>0</v>
      </c>
      <c r="BV262" s="526">
        <f t="shared" si="553"/>
        <v>0</v>
      </c>
      <c r="BW262" s="526">
        <f t="shared" si="553"/>
        <v>0</v>
      </c>
      <c r="BX262" s="526">
        <f t="shared" si="553"/>
        <v>0</v>
      </c>
      <c r="BY262" s="526">
        <f t="shared" si="553"/>
        <v>0</v>
      </c>
      <c r="BZ262" s="526">
        <f t="shared" si="553"/>
        <v>0</v>
      </c>
      <c r="CA262" s="526">
        <f t="shared" si="553"/>
        <v>0</v>
      </c>
      <c r="CB262" s="526">
        <f t="shared" si="553"/>
        <v>0</v>
      </c>
      <c r="CC262" s="526">
        <f t="shared" si="553"/>
        <v>0</v>
      </c>
      <c r="CD262" s="526">
        <f t="shared" si="553"/>
        <v>0</v>
      </c>
      <c r="CE262" s="526">
        <f t="shared" si="553"/>
        <v>0</v>
      </c>
      <c r="CF262" s="526">
        <f t="shared" si="553"/>
        <v>0</v>
      </c>
      <c r="CG262" s="526">
        <f t="shared" si="553"/>
        <v>0</v>
      </c>
      <c r="CH262" s="526">
        <f t="shared" si="553"/>
        <v>0</v>
      </c>
      <c r="CI262" s="526">
        <f t="shared" si="553"/>
        <v>0</v>
      </c>
      <c r="CJ262" s="526">
        <f t="shared" si="553"/>
        <v>0</v>
      </c>
      <c r="CK262" s="526">
        <f t="shared" si="553"/>
        <v>0</v>
      </c>
      <c r="CL262" s="526">
        <f t="shared" si="553"/>
        <v>0</v>
      </c>
      <c r="CM262" s="526">
        <f t="shared" si="553"/>
        <v>0</v>
      </c>
      <c r="CN262" s="526">
        <f t="shared" si="553"/>
        <v>0</v>
      </c>
      <c r="CO262" s="526">
        <f t="shared" si="553"/>
        <v>0</v>
      </c>
      <c r="CP262" s="526">
        <f t="shared" si="553"/>
        <v>0</v>
      </c>
      <c r="CQ262" s="526">
        <f t="shared" si="553"/>
        <v>0</v>
      </c>
      <c r="CR262" s="526">
        <f t="shared" si="553"/>
        <v>0</v>
      </c>
      <c r="CS262" s="526">
        <f t="shared" si="553"/>
        <v>0</v>
      </c>
      <c r="CT262" s="526">
        <f t="shared" si="553"/>
        <v>0</v>
      </c>
      <c r="CU262" s="526">
        <f t="shared" si="553"/>
        <v>0</v>
      </c>
      <c r="CV262" s="526">
        <f t="shared" ref="CV262:DG262" si="554">CV$232*CV33</f>
        <v>0</v>
      </c>
      <c r="CW262" s="526">
        <f t="shared" si="554"/>
        <v>0</v>
      </c>
      <c r="CX262" s="526">
        <f t="shared" si="554"/>
        <v>0</v>
      </c>
      <c r="CY262" s="526">
        <f t="shared" si="554"/>
        <v>0</v>
      </c>
      <c r="CZ262" s="526">
        <f t="shared" si="554"/>
        <v>0</v>
      </c>
      <c r="DA262" s="526">
        <f t="shared" si="554"/>
        <v>0</v>
      </c>
      <c r="DB262" s="526">
        <f t="shared" si="554"/>
        <v>0</v>
      </c>
      <c r="DC262" s="526">
        <f t="shared" si="554"/>
        <v>0</v>
      </c>
      <c r="DD262" s="526">
        <f t="shared" si="554"/>
        <v>0</v>
      </c>
      <c r="DE262" s="526">
        <f t="shared" si="554"/>
        <v>0</v>
      </c>
      <c r="DF262" s="526">
        <f t="shared" si="554"/>
        <v>0</v>
      </c>
      <c r="DG262" s="526">
        <f t="shared" si="554"/>
        <v>0</v>
      </c>
      <c r="DH262" s="526">
        <f t="shared" si="438"/>
        <v>0</v>
      </c>
      <c r="DI262" s="240"/>
      <c r="DJ262" s="21"/>
    </row>
    <row r="263" spans="2:114" x14ac:dyDescent="0.15">
      <c r="B263" s="10" t="s">
        <v>172</v>
      </c>
      <c r="C263" s="557" t="s">
        <v>915</v>
      </c>
      <c r="D263" s="685">
        <f t="shared" ref="D263:AI263" si="555">D$232*D34</f>
        <v>0</v>
      </c>
      <c r="E263" s="685">
        <f t="shared" si="555"/>
        <v>0</v>
      </c>
      <c r="F263" s="685">
        <f t="shared" si="555"/>
        <v>0</v>
      </c>
      <c r="G263" s="685">
        <f t="shared" si="555"/>
        <v>0</v>
      </c>
      <c r="H263" s="685">
        <f t="shared" si="555"/>
        <v>0</v>
      </c>
      <c r="I263" s="685">
        <f t="shared" si="555"/>
        <v>0</v>
      </c>
      <c r="J263" s="685">
        <f t="shared" si="555"/>
        <v>0</v>
      </c>
      <c r="K263" s="685">
        <f t="shared" si="555"/>
        <v>0</v>
      </c>
      <c r="L263" s="685">
        <f t="shared" si="555"/>
        <v>0</v>
      </c>
      <c r="M263" s="685">
        <f t="shared" si="555"/>
        <v>0</v>
      </c>
      <c r="N263" s="685">
        <f t="shared" si="555"/>
        <v>0</v>
      </c>
      <c r="O263" s="685">
        <f t="shared" si="555"/>
        <v>0</v>
      </c>
      <c r="P263" s="685">
        <f t="shared" si="555"/>
        <v>0</v>
      </c>
      <c r="Q263" s="685">
        <f t="shared" si="555"/>
        <v>0</v>
      </c>
      <c r="R263" s="685">
        <f t="shared" si="555"/>
        <v>0</v>
      </c>
      <c r="S263" s="685">
        <f t="shared" si="555"/>
        <v>0</v>
      </c>
      <c r="T263" s="685">
        <f t="shared" si="555"/>
        <v>0</v>
      </c>
      <c r="U263" s="685">
        <f t="shared" si="555"/>
        <v>0</v>
      </c>
      <c r="V263" s="685">
        <f t="shared" si="555"/>
        <v>0</v>
      </c>
      <c r="W263" s="685">
        <f t="shared" si="555"/>
        <v>0</v>
      </c>
      <c r="X263" s="685">
        <f t="shared" si="555"/>
        <v>0</v>
      </c>
      <c r="Y263" s="685">
        <f t="shared" si="555"/>
        <v>0</v>
      </c>
      <c r="Z263" s="685">
        <f t="shared" si="555"/>
        <v>0</v>
      </c>
      <c r="AA263" s="685">
        <f t="shared" si="555"/>
        <v>0</v>
      </c>
      <c r="AB263" s="685">
        <f t="shared" si="555"/>
        <v>0</v>
      </c>
      <c r="AC263" s="685">
        <f t="shared" si="555"/>
        <v>0</v>
      </c>
      <c r="AD263" s="685">
        <f t="shared" si="555"/>
        <v>0</v>
      </c>
      <c r="AE263" s="685">
        <f t="shared" si="555"/>
        <v>0</v>
      </c>
      <c r="AF263" s="685">
        <f t="shared" si="555"/>
        <v>0</v>
      </c>
      <c r="AG263" s="685">
        <f t="shared" si="555"/>
        <v>0</v>
      </c>
      <c r="AH263" s="685">
        <f t="shared" si="555"/>
        <v>0</v>
      </c>
      <c r="AI263" s="685">
        <f t="shared" si="555"/>
        <v>0</v>
      </c>
      <c r="AJ263" s="685">
        <f t="shared" ref="AJ263:BO263" si="556">AJ$232*AJ34</f>
        <v>0</v>
      </c>
      <c r="AK263" s="685">
        <f t="shared" si="556"/>
        <v>0</v>
      </c>
      <c r="AL263" s="685">
        <f t="shared" si="556"/>
        <v>0</v>
      </c>
      <c r="AM263" s="685">
        <f t="shared" si="556"/>
        <v>0</v>
      </c>
      <c r="AN263" s="685">
        <f t="shared" si="556"/>
        <v>0</v>
      </c>
      <c r="AO263" s="685">
        <f t="shared" si="556"/>
        <v>0</v>
      </c>
      <c r="AP263" s="685">
        <f t="shared" si="556"/>
        <v>0</v>
      </c>
      <c r="AQ263" s="685">
        <f t="shared" si="556"/>
        <v>0</v>
      </c>
      <c r="AR263" s="685">
        <f t="shared" si="556"/>
        <v>0</v>
      </c>
      <c r="AS263" s="685">
        <f t="shared" si="556"/>
        <v>0</v>
      </c>
      <c r="AT263" s="685">
        <f t="shared" si="556"/>
        <v>0</v>
      </c>
      <c r="AU263" s="685">
        <f t="shared" si="556"/>
        <v>0</v>
      </c>
      <c r="AV263" s="685">
        <f t="shared" si="556"/>
        <v>0</v>
      </c>
      <c r="AW263" s="685">
        <f t="shared" si="556"/>
        <v>0</v>
      </c>
      <c r="AX263" s="685">
        <f t="shared" si="556"/>
        <v>0</v>
      </c>
      <c r="AY263" s="685">
        <f t="shared" si="556"/>
        <v>0</v>
      </c>
      <c r="AZ263" s="685">
        <f t="shared" si="556"/>
        <v>0</v>
      </c>
      <c r="BA263" s="685">
        <f t="shared" si="556"/>
        <v>0</v>
      </c>
      <c r="BB263" s="685">
        <f t="shared" si="556"/>
        <v>0</v>
      </c>
      <c r="BC263" s="685">
        <f t="shared" si="556"/>
        <v>0</v>
      </c>
      <c r="BD263" s="685">
        <f t="shared" si="556"/>
        <v>0</v>
      </c>
      <c r="BE263" s="685">
        <f t="shared" si="556"/>
        <v>0</v>
      </c>
      <c r="BF263" s="685">
        <f t="shared" si="556"/>
        <v>0</v>
      </c>
      <c r="BG263" s="685">
        <f t="shared" si="556"/>
        <v>0</v>
      </c>
      <c r="BH263" s="685">
        <f t="shared" si="556"/>
        <v>0</v>
      </c>
      <c r="BI263" s="685">
        <f t="shared" si="556"/>
        <v>0</v>
      </c>
      <c r="BJ263" s="685">
        <f t="shared" si="556"/>
        <v>0</v>
      </c>
      <c r="BK263" s="685">
        <f t="shared" si="556"/>
        <v>0</v>
      </c>
      <c r="BL263" s="685">
        <f t="shared" si="556"/>
        <v>0</v>
      </c>
      <c r="BM263" s="685">
        <f t="shared" si="556"/>
        <v>0</v>
      </c>
      <c r="BN263" s="685">
        <f t="shared" si="556"/>
        <v>0</v>
      </c>
      <c r="BO263" s="685">
        <f t="shared" si="556"/>
        <v>0</v>
      </c>
      <c r="BP263" s="685">
        <f t="shared" ref="BP263:CU263" si="557">BP$232*BP34</f>
        <v>0</v>
      </c>
      <c r="BQ263" s="685">
        <f t="shared" si="557"/>
        <v>0</v>
      </c>
      <c r="BR263" s="685">
        <f t="shared" si="557"/>
        <v>0</v>
      </c>
      <c r="BS263" s="685">
        <f t="shared" si="557"/>
        <v>0</v>
      </c>
      <c r="BT263" s="685">
        <f t="shared" si="557"/>
        <v>0</v>
      </c>
      <c r="BU263" s="685">
        <f t="shared" si="557"/>
        <v>0</v>
      </c>
      <c r="BV263" s="685">
        <f t="shared" si="557"/>
        <v>0</v>
      </c>
      <c r="BW263" s="685">
        <f t="shared" si="557"/>
        <v>0</v>
      </c>
      <c r="BX263" s="685">
        <f t="shared" si="557"/>
        <v>0</v>
      </c>
      <c r="BY263" s="685">
        <f t="shared" si="557"/>
        <v>0</v>
      </c>
      <c r="BZ263" s="685">
        <f t="shared" si="557"/>
        <v>0</v>
      </c>
      <c r="CA263" s="685">
        <f t="shared" si="557"/>
        <v>0</v>
      </c>
      <c r="CB263" s="685">
        <f t="shared" si="557"/>
        <v>0</v>
      </c>
      <c r="CC263" s="685">
        <f t="shared" si="557"/>
        <v>0</v>
      </c>
      <c r="CD263" s="685">
        <f t="shared" si="557"/>
        <v>0</v>
      </c>
      <c r="CE263" s="685">
        <f t="shared" si="557"/>
        <v>0</v>
      </c>
      <c r="CF263" s="685">
        <f t="shared" si="557"/>
        <v>0</v>
      </c>
      <c r="CG263" s="685">
        <f t="shared" si="557"/>
        <v>0</v>
      </c>
      <c r="CH263" s="685">
        <f t="shared" si="557"/>
        <v>0</v>
      </c>
      <c r="CI263" s="685">
        <f t="shared" si="557"/>
        <v>0</v>
      </c>
      <c r="CJ263" s="685">
        <f t="shared" si="557"/>
        <v>0</v>
      </c>
      <c r="CK263" s="685">
        <f t="shared" si="557"/>
        <v>0</v>
      </c>
      <c r="CL263" s="685">
        <f t="shared" si="557"/>
        <v>0</v>
      </c>
      <c r="CM263" s="685">
        <f t="shared" si="557"/>
        <v>0</v>
      </c>
      <c r="CN263" s="685">
        <f t="shared" si="557"/>
        <v>0</v>
      </c>
      <c r="CO263" s="685">
        <f t="shared" si="557"/>
        <v>0</v>
      </c>
      <c r="CP263" s="685">
        <f t="shared" si="557"/>
        <v>0</v>
      </c>
      <c r="CQ263" s="685">
        <f t="shared" si="557"/>
        <v>0</v>
      </c>
      <c r="CR263" s="685">
        <f t="shared" si="557"/>
        <v>0</v>
      </c>
      <c r="CS263" s="685">
        <f t="shared" si="557"/>
        <v>0</v>
      </c>
      <c r="CT263" s="685">
        <f t="shared" si="557"/>
        <v>0</v>
      </c>
      <c r="CU263" s="685">
        <f t="shared" si="557"/>
        <v>0</v>
      </c>
      <c r="CV263" s="685">
        <f t="shared" ref="CV263:DG263" si="558">CV$232*CV34</f>
        <v>0</v>
      </c>
      <c r="CW263" s="685">
        <f t="shared" si="558"/>
        <v>0</v>
      </c>
      <c r="CX263" s="685">
        <f t="shared" si="558"/>
        <v>0</v>
      </c>
      <c r="CY263" s="685">
        <f t="shared" si="558"/>
        <v>0</v>
      </c>
      <c r="CZ263" s="685">
        <f t="shared" si="558"/>
        <v>0</v>
      </c>
      <c r="DA263" s="685">
        <f t="shared" si="558"/>
        <v>0</v>
      </c>
      <c r="DB263" s="685">
        <f t="shared" si="558"/>
        <v>0</v>
      </c>
      <c r="DC263" s="685">
        <f t="shared" si="558"/>
        <v>0</v>
      </c>
      <c r="DD263" s="685">
        <f t="shared" si="558"/>
        <v>0</v>
      </c>
      <c r="DE263" s="685">
        <f t="shared" si="558"/>
        <v>0</v>
      </c>
      <c r="DF263" s="685">
        <f t="shared" si="558"/>
        <v>0</v>
      </c>
      <c r="DG263" s="685">
        <f t="shared" si="558"/>
        <v>0</v>
      </c>
      <c r="DH263" s="526">
        <f t="shared" si="438"/>
        <v>0</v>
      </c>
      <c r="DI263" s="240"/>
      <c r="DJ263" s="21"/>
    </row>
    <row r="264" spans="2:114" x14ac:dyDescent="0.15">
      <c r="B264" s="10" t="s">
        <v>173</v>
      </c>
      <c r="C264" s="4" t="s">
        <v>916</v>
      </c>
      <c r="D264" s="526">
        <f t="shared" ref="D264:AI264" si="559">D$232*D35</f>
        <v>0</v>
      </c>
      <c r="E264" s="526">
        <f t="shared" si="559"/>
        <v>0</v>
      </c>
      <c r="F264" s="526">
        <f t="shared" si="559"/>
        <v>0</v>
      </c>
      <c r="G264" s="526">
        <f t="shared" si="559"/>
        <v>0</v>
      </c>
      <c r="H264" s="526">
        <f t="shared" si="559"/>
        <v>0</v>
      </c>
      <c r="I264" s="526">
        <f t="shared" si="559"/>
        <v>0</v>
      </c>
      <c r="J264" s="526">
        <f t="shared" si="559"/>
        <v>0</v>
      </c>
      <c r="K264" s="526">
        <f t="shared" si="559"/>
        <v>0</v>
      </c>
      <c r="L264" s="526">
        <f t="shared" si="559"/>
        <v>0</v>
      </c>
      <c r="M264" s="526">
        <f t="shared" si="559"/>
        <v>0</v>
      </c>
      <c r="N264" s="526">
        <f t="shared" si="559"/>
        <v>0</v>
      </c>
      <c r="O264" s="526">
        <f t="shared" si="559"/>
        <v>0</v>
      </c>
      <c r="P264" s="526">
        <f t="shared" si="559"/>
        <v>0</v>
      </c>
      <c r="Q264" s="526">
        <f t="shared" si="559"/>
        <v>0</v>
      </c>
      <c r="R264" s="526">
        <f t="shared" si="559"/>
        <v>0</v>
      </c>
      <c r="S264" s="526">
        <f t="shared" si="559"/>
        <v>0</v>
      </c>
      <c r="T264" s="526">
        <f t="shared" si="559"/>
        <v>0</v>
      </c>
      <c r="U264" s="526">
        <f t="shared" si="559"/>
        <v>0</v>
      </c>
      <c r="V264" s="526">
        <f t="shared" si="559"/>
        <v>0</v>
      </c>
      <c r="W264" s="526">
        <f t="shared" si="559"/>
        <v>0</v>
      </c>
      <c r="X264" s="526">
        <f t="shared" si="559"/>
        <v>0</v>
      </c>
      <c r="Y264" s="526">
        <f t="shared" si="559"/>
        <v>0</v>
      </c>
      <c r="Z264" s="526">
        <f t="shared" si="559"/>
        <v>0</v>
      </c>
      <c r="AA264" s="526">
        <f t="shared" si="559"/>
        <v>0</v>
      </c>
      <c r="AB264" s="526">
        <f t="shared" si="559"/>
        <v>0</v>
      </c>
      <c r="AC264" s="526">
        <f t="shared" si="559"/>
        <v>0</v>
      </c>
      <c r="AD264" s="526">
        <f t="shared" si="559"/>
        <v>0</v>
      </c>
      <c r="AE264" s="526">
        <f t="shared" si="559"/>
        <v>0</v>
      </c>
      <c r="AF264" s="526">
        <f t="shared" si="559"/>
        <v>0</v>
      </c>
      <c r="AG264" s="526">
        <f t="shared" si="559"/>
        <v>0</v>
      </c>
      <c r="AH264" s="526">
        <f t="shared" si="559"/>
        <v>0</v>
      </c>
      <c r="AI264" s="526">
        <f t="shared" si="559"/>
        <v>0</v>
      </c>
      <c r="AJ264" s="526">
        <f t="shared" ref="AJ264:BO264" si="560">AJ$232*AJ35</f>
        <v>0</v>
      </c>
      <c r="AK264" s="526">
        <f t="shared" si="560"/>
        <v>0</v>
      </c>
      <c r="AL264" s="526">
        <f t="shared" si="560"/>
        <v>0</v>
      </c>
      <c r="AM264" s="526">
        <f t="shared" si="560"/>
        <v>0</v>
      </c>
      <c r="AN264" s="526">
        <f t="shared" si="560"/>
        <v>0</v>
      </c>
      <c r="AO264" s="526">
        <f t="shared" si="560"/>
        <v>0</v>
      </c>
      <c r="AP264" s="526">
        <f t="shared" si="560"/>
        <v>0</v>
      </c>
      <c r="AQ264" s="526">
        <f t="shared" si="560"/>
        <v>0</v>
      </c>
      <c r="AR264" s="526">
        <f t="shared" si="560"/>
        <v>0</v>
      </c>
      <c r="AS264" s="526">
        <f t="shared" si="560"/>
        <v>0</v>
      </c>
      <c r="AT264" s="526">
        <f t="shared" si="560"/>
        <v>0</v>
      </c>
      <c r="AU264" s="526">
        <f t="shared" si="560"/>
        <v>0</v>
      </c>
      <c r="AV264" s="526">
        <f t="shared" si="560"/>
        <v>0</v>
      </c>
      <c r="AW264" s="526">
        <f t="shared" si="560"/>
        <v>0</v>
      </c>
      <c r="AX264" s="526">
        <f t="shared" si="560"/>
        <v>0</v>
      </c>
      <c r="AY264" s="526">
        <f t="shared" si="560"/>
        <v>0</v>
      </c>
      <c r="AZ264" s="526">
        <f t="shared" si="560"/>
        <v>0</v>
      </c>
      <c r="BA264" s="526">
        <f t="shared" si="560"/>
        <v>0</v>
      </c>
      <c r="BB264" s="526">
        <f t="shared" si="560"/>
        <v>0</v>
      </c>
      <c r="BC264" s="526">
        <f t="shared" si="560"/>
        <v>0</v>
      </c>
      <c r="BD264" s="526">
        <f t="shared" si="560"/>
        <v>0</v>
      </c>
      <c r="BE264" s="526">
        <f t="shared" si="560"/>
        <v>0</v>
      </c>
      <c r="BF264" s="526">
        <f t="shared" si="560"/>
        <v>0</v>
      </c>
      <c r="BG264" s="526">
        <f t="shared" si="560"/>
        <v>0</v>
      </c>
      <c r="BH264" s="526">
        <f t="shared" si="560"/>
        <v>0</v>
      </c>
      <c r="BI264" s="526">
        <f t="shared" si="560"/>
        <v>0</v>
      </c>
      <c r="BJ264" s="526">
        <f t="shared" si="560"/>
        <v>0</v>
      </c>
      <c r="BK264" s="526">
        <f t="shared" si="560"/>
        <v>0</v>
      </c>
      <c r="BL264" s="526">
        <f t="shared" si="560"/>
        <v>0</v>
      </c>
      <c r="BM264" s="526">
        <f t="shared" si="560"/>
        <v>0</v>
      </c>
      <c r="BN264" s="526">
        <f t="shared" si="560"/>
        <v>0</v>
      </c>
      <c r="BO264" s="526">
        <f t="shared" si="560"/>
        <v>0</v>
      </c>
      <c r="BP264" s="526">
        <f t="shared" ref="BP264:CU264" si="561">BP$232*BP35</f>
        <v>0</v>
      </c>
      <c r="BQ264" s="526">
        <f t="shared" si="561"/>
        <v>0</v>
      </c>
      <c r="BR264" s="526">
        <f t="shared" si="561"/>
        <v>0</v>
      </c>
      <c r="BS264" s="526">
        <f t="shared" si="561"/>
        <v>0</v>
      </c>
      <c r="BT264" s="526">
        <f t="shared" si="561"/>
        <v>0</v>
      </c>
      <c r="BU264" s="526">
        <f t="shared" si="561"/>
        <v>0</v>
      </c>
      <c r="BV264" s="526">
        <f t="shared" si="561"/>
        <v>0</v>
      </c>
      <c r="BW264" s="526">
        <f t="shared" si="561"/>
        <v>0</v>
      </c>
      <c r="BX264" s="526">
        <f t="shared" si="561"/>
        <v>0</v>
      </c>
      <c r="BY264" s="526">
        <f t="shared" si="561"/>
        <v>0</v>
      </c>
      <c r="BZ264" s="526">
        <f t="shared" si="561"/>
        <v>0</v>
      </c>
      <c r="CA264" s="526">
        <f t="shared" si="561"/>
        <v>0</v>
      </c>
      <c r="CB264" s="526">
        <f t="shared" si="561"/>
        <v>0</v>
      </c>
      <c r="CC264" s="526">
        <f t="shared" si="561"/>
        <v>0</v>
      </c>
      <c r="CD264" s="526">
        <f t="shared" si="561"/>
        <v>0</v>
      </c>
      <c r="CE264" s="526">
        <f t="shared" si="561"/>
        <v>0</v>
      </c>
      <c r="CF264" s="526">
        <f t="shared" si="561"/>
        <v>0</v>
      </c>
      <c r="CG264" s="526">
        <f t="shared" si="561"/>
        <v>0</v>
      </c>
      <c r="CH264" s="526">
        <f t="shared" si="561"/>
        <v>0</v>
      </c>
      <c r="CI264" s="526">
        <f t="shared" si="561"/>
        <v>0</v>
      </c>
      <c r="CJ264" s="526">
        <f t="shared" si="561"/>
        <v>0</v>
      </c>
      <c r="CK264" s="526">
        <f t="shared" si="561"/>
        <v>0</v>
      </c>
      <c r="CL264" s="526">
        <f t="shared" si="561"/>
        <v>0</v>
      </c>
      <c r="CM264" s="526">
        <f t="shared" si="561"/>
        <v>0</v>
      </c>
      <c r="CN264" s="526">
        <f t="shared" si="561"/>
        <v>0</v>
      </c>
      <c r="CO264" s="526">
        <f t="shared" si="561"/>
        <v>0</v>
      </c>
      <c r="CP264" s="526">
        <f t="shared" si="561"/>
        <v>0</v>
      </c>
      <c r="CQ264" s="526">
        <f t="shared" si="561"/>
        <v>0</v>
      </c>
      <c r="CR264" s="526">
        <f t="shared" si="561"/>
        <v>0</v>
      </c>
      <c r="CS264" s="526">
        <f t="shared" si="561"/>
        <v>0</v>
      </c>
      <c r="CT264" s="526">
        <f t="shared" si="561"/>
        <v>0</v>
      </c>
      <c r="CU264" s="526">
        <f t="shared" si="561"/>
        <v>0</v>
      </c>
      <c r="CV264" s="526">
        <f t="shared" ref="CV264:DG264" si="562">CV$232*CV35</f>
        <v>0</v>
      </c>
      <c r="CW264" s="526">
        <f t="shared" si="562"/>
        <v>0</v>
      </c>
      <c r="CX264" s="526">
        <f t="shared" si="562"/>
        <v>0</v>
      </c>
      <c r="CY264" s="526">
        <f t="shared" si="562"/>
        <v>0</v>
      </c>
      <c r="CZ264" s="526">
        <f t="shared" si="562"/>
        <v>0</v>
      </c>
      <c r="DA264" s="526">
        <f t="shared" si="562"/>
        <v>0</v>
      </c>
      <c r="DB264" s="526">
        <f t="shared" si="562"/>
        <v>0</v>
      </c>
      <c r="DC264" s="526">
        <f t="shared" si="562"/>
        <v>0</v>
      </c>
      <c r="DD264" s="526">
        <f t="shared" si="562"/>
        <v>0</v>
      </c>
      <c r="DE264" s="526">
        <f t="shared" si="562"/>
        <v>0</v>
      </c>
      <c r="DF264" s="526">
        <f t="shared" si="562"/>
        <v>0</v>
      </c>
      <c r="DG264" s="526">
        <f t="shared" si="562"/>
        <v>0</v>
      </c>
      <c r="DH264" s="526">
        <f t="shared" si="438"/>
        <v>0</v>
      </c>
      <c r="DI264" s="240"/>
      <c r="DJ264" s="21"/>
    </row>
    <row r="265" spans="2:114" x14ac:dyDescent="0.15">
      <c r="B265" s="10" t="s">
        <v>174</v>
      </c>
      <c r="C265" s="4" t="s">
        <v>917</v>
      </c>
      <c r="D265" s="526">
        <f t="shared" ref="D265:AI265" si="563">D$232*D36</f>
        <v>0</v>
      </c>
      <c r="E265" s="526">
        <f t="shared" si="563"/>
        <v>0</v>
      </c>
      <c r="F265" s="526">
        <f t="shared" si="563"/>
        <v>0</v>
      </c>
      <c r="G265" s="526">
        <f t="shared" si="563"/>
        <v>0</v>
      </c>
      <c r="H265" s="526">
        <f t="shared" si="563"/>
        <v>0</v>
      </c>
      <c r="I265" s="526">
        <f t="shared" si="563"/>
        <v>0</v>
      </c>
      <c r="J265" s="526">
        <f t="shared" si="563"/>
        <v>0</v>
      </c>
      <c r="K265" s="526">
        <f t="shared" si="563"/>
        <v>0</v>
      </c>
      <c r="L265" s="526">
        <f t="shared" si="563"/>
        <v>0</v>
      </c>
      <c r="M265" s="526">
        <f t="shared" si="563"/>
        <v>0</v>
      </c>
      <c r="N265" s="526">
        <f t="shared" si="563"/>
        <v>0</v>
      </c>
      <c r="O265" s="526">
        <f t="shared" si="563"/>
        <v>0</v>
      </c>
      <c r="P265" s="526">
        <f t="shared" si="563"/>
        <v>0</v>
      </c>
      <c r="Q265" s="526">
        <f t="shared" si="563"/>
        <v>0</v>
      </c>
      <c r="R265" s="526">
        <f t="shared" si="563"/>
        <v>0</v>
      </c>
      <c r="S265" s="526">
        <f t="shared" si="563"/>
        <v>0</v>
      </c>
      <c r="T265" s="526">
        <f t="shared" si="563"/>
        <v>0</v>
      </c>
      <c r="U265" s="526">
        <f t="shared" si="563"/>
        <v>0</v>
      </c>
      <c r="V265" s="526">
        <f t="shared" si="563"/>
        <v>0</v>
      </c>
      <c r="W265" s="526">
        <f t="shared" si="563"/>
        <v>0</v>
      </c>
      <c r="X265" s="526">
        <f t="shared" si="563"/>
        <v>0</v>
      </c>
      <c r="Y265" s="526">
        <f t="shared" si="563"/>
        <v>0</v>
      </c>
      <c r="Z265" s="526">
        <f t="shared" si="563"/>
        <v>0</v>
      </c>
      <c r="AA265" s="526">
        <f t="shared" si="563"/>
        <v>0</v>
      </c>
      <c r="AB265" s="526">
        <f t="shared" si="563"/>
        <v>0</v>
      </c>
      <c r="AC265" s="526">
        <f t="shared" si="563"/>
        <v>0</v>
      </c>
      <c r="AD265" s="526">
        <f t="shared" si="563"/>
        <v>0</v>
      </c>
      <c r="AE265" s="526">
        <f t="shared" si="563"/>
        <v>0</v>
      </c>
      <c r="AF265" s="526">
        <f t="shared" si="563"/>
        <v>0</v>
      </c>
      <c r="AG265" s="526">
        <f t="shared" si="563"/>
        <v>0</v>
      </c>
      <c r="AH265" s="526">
        <f t="shared" si="563"/>
        <v>0</v>
      </c>
      <c r="AI265" s="526">
        <f t="shared" si="563"/>
        <v>0</v>
      </c>
      <c r="AJ265" s="526">
        <f t="shared" ref="AJ265:BO265" si="564">AJ$232*AJ36</f>
        <v>0</v>
      </c>
      <c r="AK265" s="526">
        <f t="shared" si="564"/>
        <v>0</v>
      </c>
      <c r="AL265" s="526">
        <f t="shared" si="564"/>
        <v>0</v>
      </c>
      <c r="AM265" s="526">
        <f t="shared" si="564"/>
        <v>0</v>
      </c>
      <c r="AN265" s="526">
        <f t="shared" si="564"/>
        <v>0</v>
      </c>
      <c r="AO265" s="526">
        <f t="shared" si="564"/>
        <v>0</v>
      </c>
      <c r="AP265" s="526">
        <f t="shared" si="564"/>
        <v>0</v>
      </c>
      <c r="AQ265" s="526">
        <f t="shared" si="564"/>
        <v>0</v>
      </c>
      <c r="AR265" s="526">
        <f t="shared" si="564"/>
        <v>0</v>
      </c>
      <c r="AS265" s="526">
        <f t="shared" si="564"/>
        <v>0</v>
      </c>
      <c r="AT265" s="526">
        <f t="shared" si="564"/>
        <v>0</v>
      </c>
      <c r="AU265" s="526">
        <f t="shared" si="564"/>
        <v>0</v>
      </c>
      <c r="AV265" s="526">
        <f t="shared" si="564"/>
        <v>0</v>
      </c>
      <c r="AW265" s="526">
        <f t="shared" si="564"/>
        <v>0</v>
      </c>
      <c r="AX265" s="526">
        <f t="shared" si="564"/>
        <v>0</v>
      </c>
      <c r="AY265" s="526">
        <f t="shared" si="564"/>
        <v>0</v>
      </c>
      <c r="AZ265" s="526">
        <f t="shared" si="564"/>
        <v>0</v>
      </c>
      <c r="BA265" s="526">
        <f t="shared" si="564"/>
        <v>0</v>
      </c>
      <c r="BB265" s="526">
        <f t="shared" si="564"/>
        <v>0</v>
      </c>
      <c r="BC265" s="526">
        <f t="shared" si="564"/>
        <v>0</v>
      </c>
      <c r="BD265" s="526">
        <f t="shared" si="564"/>
        <v>0</v>
      </c>
      <c r="BE265" s="526">
        <f t="shared" si="564"/>
        <v>0</v>
      </c>
      <c r="BF265" s="526">
        <f t="shared" si="564"/>
        <v>0</v>
      </c>
      <c r="BG265" s="526">
        <f t="shared" si="564"/>
        <v>0</v>
      </c>
      <c r="BH265" s="526">
        <f t="shared" si="564"/>
        <v>0</v>
      </c>
      <c r="BI265" s="526">
        <f t="shared" si="564"/>
        <v>0</v>
      </c>
      <c r="BJ265" s="526">
        <f t="shared" si="564"/>
        <v>0</v>
      </c>
      <c r="BK265" s="526">
        <f t="shared" si="564"/>
        <v>0</v>
      </c>
      <c r="BL265" s="526">
        <f t="shared" si="564"/>
        <v>0</v>
      </c>
      <c r="BM265" s="526">
        <f t="shared" si="564"/>
        <v>0</v>
      </c>
      <c r="BN265" s="526">
        <f t="shared" si="564"/>
        <v>0</v>
      </c>
      <c r="BO265" s="526">
        <f t="shared" si="564"/>
        <v>0</v>
      </c>
      <c r="BP265" s="526">
        <f t="shared" ref="BP265:CU265" si="565">BP$232*BP36</f>
        <v>0</v>
      </c>
      <c r="BQ265" s="526">
        <f t="shared" si="565"/>
        <v>0</v>
      </c>
      <c r="BR265" s="526">
        <f t="shared" si="565"/>
        <v>0</v>
      </c>
      <c r="BS265" s="526">
        <f t="shared" si="565"/>
        <v>0</v>
      </c>
      <c r="BT265" s="526">
        <f t="shared" si="565"/>
        <v>0</v>
      </c>
      <c r="BU265" s="526">
        <f t="shared" si="565"/>
        <v>0</v>
      </c>
      <c r="BV265" s="526">
        <f t="shared" si="565"/>
        <v>0</v>
      </c>
      <c r="BW265" s="526">
        <f t="shared" si="565"/>
        <v>0</v>
      </c>
      <c r="BX265" s="526">
        <f t="shared" si="565"/>
        <v>0</v>
      </c>
      <c r="BY265" s="526">
        <f t="shared" si="565"/>
        <v>0</v>
      </c>
      <c r="BZ265" s="526">
        <f t="shared" si="565"/>
        <v>0</v>
      </c>
      <c r="CA265" s="526">
        <f t="shared" si="565"/>
        <v>0</v>
      </c>
      <c r="CB265" s="526">
        <f t="shared" si="565"/>
        <v>0</v>
      </c>
      <c r="CC265" s="526">
        <f t="shared" si="565"/>
        <v>0</v>
      </c>
      <c r="CD265" s="526">
        <f t="shared" si="565"/>
        <v>0</v>
      </c>
      <c r="CE265" s="526">
        <f t="shared" si="565"/>
        <v>0</v>
      </c>
      <c r="CF265" s="526">
        <f t="shared" si="565"/>
        <v>0</v>
      </c>
      <c r="CG265" s="526">
        <f t="shared" si="565"/>
        <v>0</v>
      </c>
      <c r="CH265" s="526">
        <f t="shared" si="565"/>
        <v>0</v>
      </c>
      <c r="CI265" s="526">
        <f t="shared" si="565"/>
        <v>0</v>
      </c>
      <c r="CJ265" s="526">
        <f t="shared" si="565"/>
        <v>0</v>
      </c>
      <c r="CK265" s="526">
        <f t="shared" si="565"/>
        <v>0</v>
      </c>
      <c r="CL265" s="526">
        <f t="shared" si="565"/>
        <v>0</v>
      </c>
      <c r="CM265" s="526">
        <f t="shared" si="565"/>
        <v>0</v>
      </c>
      <c r="CN265" s="526">
        <f t="shared" si="565"/>
        <v>0</v>
      </c>
      <c r="CO265" s="526">
        <f t="shared" si="565"/>
        <v>0</v>
      </c>
      <c r="CP265" s="526">
        <f t="shared" si="565"/>
        <v>0</v>
      </c>
      <c r="CQ265" s="526">
        <f t="shared" si="565"/>
        <v>0</v>
      </c>
      <c r="CR265" s="526">
        <f t="shared" si="565"/>
        <v>0</v>
      </c>
      <c r="CS265" s="526">
        <f t="shared" si="565"/>
        <v>0</v>
      </c>
      <c r="CT265" s="526">
        <f t="shared" si="565"/>
        <v>0</v>
      </c>
      <c r="CU265" s="526">
        <f t="shared" si="565"/>
        <v>0</v>
      </c>
      <c r="CV265" s="526">
        <f t="shared" ref="CV265:DG265" si="566">CV$232*CV36</f>
        <v>0</v>
      </c>
      <c r="CW265" s="526">
        <f t="shared" si="566"/>
        <v>0</v>
      </c>
      <c r="CX265" s="526">
        <f t="shared" si="566"/>
        <v>0</v>
      </c>
      <c r="CY265" s="526">
        <f t="shared" si="566"/>
        <v>0</v>
      </c>
      <c r="CZ265" s="526">
        <f t="shared" si="566"/>
        <v>0</v>
      </c>
      <c r="DA265" s="526">
        <f t="shared" si="566"/>
        <v>0</v>
      </c>
      <c r="DB265" s="526">
        <f t="shared" si="566"/>
        <v>0</v>
      </c>
      <c r="DC265" s="526">
        <f t="shared" si="566"/>
        <v>0</v>
      </c>
      <c r="DD265" s="526">
        <f t="shared" si="566"/>
        <v>0</v>
      </c>
      <c r="DE265" s="526">
        <f t="shared" si="566"/>
        <v>0</v>
      </c>
      <c r="DF265" s="526">
        <f t="shared" si="566"/>
        <v>0</v>
      </c>
      <c r="DG265" s="526">
        <f t="shared" si="566"/>
        <v>0</v>
      </c>
      <c r="DH265" s="526">
        <f t="shared" si="438"/>
        <v>0</v>
      </c>
      <c r="DI265" s="240"/>
      <c r="DJ265" s="21"/>
    </row>
    <row r="266" spans="2:114" x14ac:dyDescent="0.15">
      <c r="B266" s="10" t="s">
        <v>175</v>
      </c>
      <c r="C266" s="4" t="s">
        <v>918</v>
      </c>
      <c r="D266" s="526">
        <f t="shared" ref="D266:AI266" si="567">D$232*D37</f>
        <v>0</v>
      </c>
      <c r="E266" s="526">
        <f t="shared" si="567"/>
        <v>0</v>
      </c>
      <c r="F266" s="526">
        <f t="shared" si="567"/>
        <v>0</v>
      </c>
      <c r="G266" s="526">
        <f t="shared" si="567"/>
        <v>0</v>
      </c>
      <c r="H266" s="526">
        <f t="shared" si="567"/>
        <v>0</v>
      </c>
      <c r="I266" s="526">
        <f t="shared" si="567"/>
        <v>0</v>
      </c>
      <c r="J266" s="526">
        <f t="shared" si="567"/>
        <v>0</v>
      </c>
      <c r="K266" s="526">
        <f t="shared" si="567"/>
        <v>0</v>
      </c>
      <c r="L266" s="526">
        <f t="shared" si="567"/>
        <v>0</v>
      </c>
      <c r="M266" s="526">
        <f t="shared" si="567"/>
        <v>0</v>
      </c>
      <c r="N266" s="526">
        <f t="shared" si="567"/>
        <v>0</v>
      </c>
      <c r="O266" s="526">
        <f t="shared" si="567"/>
        <v>0</v>
      </c>
      <c r="P266" s="526">
        <f t="shared" si="567"/>
        <v>0</v>
      </c>
      <c r="Q266" s="526">
        <f t="shared" si="567"/>
        <v>0</v>
      </c>
      <c r="R266" s="526">
        <f t="shared" si="567"/>
        <v>0</v>
      </c>
      <c r="S266" s="526">
        <f t="shared" si="567"/>
        <v>0</v>
      </c>
      <c r="T266" s="526">
        <f t="shared" si="567"/>
        <v>0</v>
      </c>
      <c r="U266" s="526">
        <f t="shared" si="567"/>
        <v>0</v>
      </c>
      <c r="V266" s="526">
        <f t="shared" si="567"/>
        <v>0</v>
      </c>
      <c r="W266" s="526">
        <f t="shared" si="567"/>
        <v>0</v>
      </c>
      <c r="X266" s="526">
        <f t="shared" si="567"/>
        <v>0</v>
      </c>
      <c r="Y266" s="526">
        <f t="shared" si="567"/>
        <v>0</v>
      </c>
      <c r="Z266" s="526">
        <f t="shared" si="567"/>
        <v>0</v>
      </c>
      <c r="AA266" s="526">
        <f t="shared" si="567"/>
        <v>0</v>
      </c>
      <c r="AB266" s="526">
        <f t="shared" si="567"/>
        <v>0</v>
      </c>
      <c r="AC266" s="526">
        <f t="shared" si="567"/>
        <v>0</v>
      </c>
      <c r="AD266" s="526">
        <f t="shared" si="567"/>
        <v>0</v>
      </c>
      <c r="AE266" s="526">
        <f t="shared" si="567"/>
        <v>0</v>
      </c>
      <c r="AF266" s="526">
        <f t="shared" si="567"/>
        <v>0</v>
      </c>
      <c r="AG266" s="526">
        <f t="shared" si="567"/>
        <v>0</v>
      </c>
      <c r="AH266" s="526">
        <f t="shared" si="567"/>
        <v>0</v>
      </c>
      <c r="AI266" s="526">
        <f t="shared" si="567"/>
        <v>0</v>
      </c>
      <c r="AJ266" s="526">
        <f t="shared" ref="AJ266:BO266" si="568">AJ$232*AJ37</f>
        <v>0</v>
      </c>
      <c r="AK266" s="526">
        <f t="shared" si="568"/>
        <v>0</v>
      </c>
      <c r="AL266" s="526">
        <f t="shared" si="568"/>
        <v>0</v>
      </c>
      <c r="AM266" s="526">
        <f t="shared" si="568"/>
        <v>0</v>
      </c>
      <c r="AN266" s="526">
        <f t="shared" si="568"/>
        <v>0</v>
      </c>
      <c r="AO266" s="526">
        <f t="shared" si="568"/>
        <v>0</v>
      </c>
      <c r="AP266" s="526">
        <f t="shared" si="568"/>
        <v>0</v>
      </c>
      <c r="AQ266" s="526">
        <f t="shared" si="568"/>
        <v>0</v>
      </c>
      <c r="AR266" s="526">
        <f t="shared" si="568"/>
        <v>0</v>
      </c>
      <c r="AS266" s="526">
        <f t="shared" si="568"/>
        <v>0</v>
      </c>
      <c r="AT266" s="526">
        <f t="shared" si="568"/>
        <v>0</v>
      </c>
      <c r="AU266" s="526">
        <f t="shared" si="568"/>
        <v>0</v>
      </c>
      <c r="AV266" s="526">
        <f t="shared" si="568"/>
        <v>0</v>
      </c>
      <c r="AW266" s="526">
        <f t="shared" si="568"/>
        <v>0</v>
      </c>
      <c r="AX266" s="526">
        <f t="shared" si="568"/>
        <v>0</v>
      </c>
      <c r="AY266" s="526">
        <f t="shared" si="568"/>
        <v>0</v>
      </c>
      <c r="AZ266" s="526">
        <f t="shared" si="568"/>
        <v>0</v>
      </c>
      <c r="BA266" s="526">
        <f t="shared" si="568"/>
        <v>0</v>
      </c>
      <c r="BB266" s="526">
        <f t="shared" si="568"/>
        <v>0</v>
      </c>
      <c r="BC266" s="526">
        <f t="shared" si="568"/>
        <v>0</v>
      </c>
      <c r="BD266" s="526">
        <f t="shared" si="568"/>
        <v>0</v>
      </c>
      <c r="BE266" s="526">
        <f t="shared" si="568"/>
        <v>0</v>
      </c>
      <c r="BF266" s="526">
        <f t="shared" si="568"/>
        <v>0</v>
      </c>
      <c r="BG266" s="526">
        <f t="shared" si="568"/>
        <v>0</v>
      </c>
      <c r="BH266" s="526">
        <f t="shared" si="568"/>
        <v>0</v>
      </c>
      <c r="BI266" s="526">
        <f t="shared" si="568"/>
        <v>0</v>
      </c>
      <c r="BJ266" s="526">
        <f t="shared" si="568"/>
        <v>0</v>
      </c>
      <c r="BK266" s="526">
        <f t="shared" si="568"/>
        <v>0</v>
      </c>
      <c r="BL266" s="526">
        <f t="shared" si="568"/>
        <v>0</v>
      </c>
      <c r="BM266" s="526">
        <f t="shared" si="568"/>
        <v>0</v>
      </c>
      <c r="BN266" s="526">
        <f t="shared" si="568"/>
        <v>0</v>
      </c>
      <c r="BO266" s="526">
        <f t="shared" si="568"/>
        <v>0</v>
      </c>
      <c r="BP266" s="526">
        <f t="shared" ref="BP266:CU266" si="569">BP$232*BP37</f>
        <v>0</v>
      </c>
      <c r="BQ266" s="526">
        <f t="shared" si="569"/>
        <v>0</v>
      </c>
      <c r="BR266" s="526">
        <f t="shared" si="569"/>
        <v>0</v>
      </c>
      <c r="BS266" s="526">
        <f t="shared" si="569"/>
        <v>0</v>
      </c>
      <c r="BT266" s="526">
        <f t="shared" si="569"/>
        <v>0</v>
      </c>
      <c r="BU266" s="526">
        <f t="shared" si="569"/>
        <v>0</v>
      </c>
      <c r="BV266" s="526">
        <f t="shared" si="569"/>
        <v>0</v>
      </c>
      <c r="BW266" s="526">
        <f t="shared" si="569"/>
        <v>0</v>
      </c>
      <c r="BX266" s="526">
        <f t="shared" si="569"/>
        <v>0</v>
      </c>
      <c r="BY266" s="526">
        <f t="shared" si="569"/>
        <v>0</v>
      </c>
      <c r="BZ266" s="526">
        <f t="shared" si="569"/>
        <v>0</v>
      </c>
      <c r="CA266" s="526">
        <f t="shared" si="569"/>
        <v>0</v>
      </c>
      <c r="CB266" s="526">
        <f t="shared" si="569"/>
        <v>0</v>
      </c>
      <c r="CC266" s="526">
        <f t="shared" si="569"/>
        <v>0</v>
      </c>
      <c r="CD266" s="526">
        <f t="shared" si="569"/>
        <v>0</v>
      </c>
      <c r="CE266" s="526">
        <f t="shared" si="569"/>
        <v>0</v>
      </c>
      <c r="CF266" s="526">
        <f t="shared" si="569"/>
        <v>0</v>
      </c>
      <c r="CG266" s="526">
        <f t="shared" si="569"/>
        <v>0</v>
      </c>
      <c r="CH266" s="526">
        <f t="shared" si="569"/>
        <v>0</v>
      </c>
      <c r="CI266" s="526">
        <f t="shared" si="569"/>
        <v>0</v>
      </c>
      <c r="CJ266" s="526">
        <f t="shared" si="569"/>
        <v>0</v>
      </c>
      <c r="CK266" s="526">
        <f t="shared" si="569"/>
        <v>0</v>
      </c>
      <c r="CL266" s="526">
        <f t="shared" si="569"/>
        <v>0</v>
      </c>
      <c r="CM266" s="526">
        <f t="shared" si="569"/>
        <v>0</v>
      </c>
      <c r="CN266" s="526">
        <f t="shared" si="569"/>
        <v>0</v>
      </c>
      <c r="CO266" s="526">
        <f t="shared" si="569"/>
        <v>0</v>
      </c>
      <c r="CP266" s="526">
        <f t="shared" si="569"/>
        <v>0</v>
      </c>
      <c r="CQ266" s="526">
        <f t="shared" si="569"/>
        <v>0</v>
      </c>
      <c r="CR266" s="526">
        <f t="shared" si="569"/>
        <v>0</v>
      </c>
      <c r="CS266" s="526">
        <f t="shared" si="569"/>
        <v>0</v>
      </c>
      <c r="CT266" s="526">
        <f t="shared" si="569"/>
        <v>0</v>
      </c>
      <c r="CU266" s="526">
        <f t="shared" si="569"/>
        <v>0</v>
      </c>
      <c r="CV266" s="526">
        <f t="shared" ref="CV266:DG266" si="570">CV$232*CV37</f>
        <v>0</v>
      </c>
      <c r="CW266" s="526">
        <f t="shared" si="570"/>
        <v>0</v>
      </c>
      <c r="CX266" s="526">
        <f t="shared" si="570"/>
        <v>0</v>
      </c>
      <c r="CY266" s="526">
        <f t="shared" si="570"/>
        <v>0</v>
      </c>
      <c r="CZ266" s="526">
        <f t="shared" si="570"/>
        <v>0</v>
      </c>
      <c r="DA266" s="526">
        <f t="shared" si="570"/>
        <v>0</v>
      </c>
      <c r="DB266" s="526">
        <f t="shared" si="570"/>
        <v>0</v>
      </c>
      <c r="DC266" s="526">
        <f t="shared" si="570"/>
        <v>0</v>
      </c>
      <c r="DD266" s="526">
        <f t="shared" si="570"/>
        <v>0</v>
      </c>
      <c r="DE266" s="526">
        <f t="shared" si="570"/>
        <v>0</v>
      </c>
      <c r="DF266" s="526">
        <f t="shared" si="570"/>
        <v>0</v>
      </c>
      <c r="DG266" s="526">
        <f t="shared" si="570"/>
        <v>0</v>
      </c>
      <c r="DH266" s="526">
        <f t="shared" si="438"/>
        <v>0</v>
      </c>
      <c r="DI266" s="240"/>
      <c r="DJ266" s="21"/>
    </row>
    <row r="267" spans="2:114" x14ac:dyDescent="0.15">
      <c r="B267" s="10" t="s">
        <v>176</v>
      </c>
      <c r="C267" s="59" t="s">
        <v>919</v>
      </c>
      <c r="D267" s="553">
        <f t="shared" ref="D267:AI267" si="571">D$232*D38</f>
        <v>0</v>
      </c>
      <c r="E267" s="553">
        <f t="shared" si="571"/>
        <v>0</v>
      </c>
      <c r="F267" s="553">
        <f t="shared" si="571"/>
        <v>0</v>
      </c>
      <c r="G267" s="553">
        <f t="shared" si="571"/>
        <v>0</v>
      </c>
      <c r="H267" s="553">
        <f t="shared" si="571"/>
        <v>0</v>
      </c>
      <c r="I267" s="553">
        <f t="shared" si="571"/>
        <v>0</v>
      </c>
      <c r="J267" s="553">
        <f t="shared" si="571"/>
        <v>0</v>
      </c>
      <c r="K267" s="553">
        <f t="shared" si="571"/>
        <v>0</v>
      </c>
      <c r="L267" s="553">
        <f t="shared" si="571"/>
        <v>0</v>
      </c>
      <c r="M267" s="553">
        <f t="shared" si="571"/>
        <v>0</v>
      </c>
      <c r="N267" s="553">
        <f t="shared" si="571"/>
        <v>0</v>
      </c>
      <c r="O267" s="553">
        <f t="shared" si="571"/>
        <v>0</v>
      </c>
      <c r="P267" s="553">
        <f t="shared" si="571"/>
        <v>0</v>
      </c>
      <c r="Q267" s="553">
        <f t="shared" si="571"/>
        <v>0</v>
      </c>
      <c r="R267" s="553">
        <f t="shared" si="571"/>
        <v>0</v>
      </c>
      <c r="S267" s="553">
        <f t="shared" si="571"/>
        <v>0</v>
      </c>
      <c r="T267" s="553">
        <f t="shared" si="571"/>
        <v>0</v>
      </c>
      <c r="U267" s="553">
        <f t="shared" si="571"/>
        <v>0</v>
      </c>
      <c r="V267" s="553">
        <f t="shared" si="571"/>
        <v>0</v>
      </c>
      <c r="W267" s="553">
        <f t="shared" si="571"/>
        <v>0</v>
      </c>
      <c r="X267" s="553">
        <f t="shared" si="571"/>
        <v>0</v>
      </c>
      <c r="Y267" s="553">
        <f t="shared" si="571"/>
        <v>0</v>
      </c>
      <c r="Z267" s="553">
        <f t="shared" si="571"/>
        <v>0</v>
      </c>
      <c r="AA267" s="553">
        <f t="shared" si="571"/>
        <v>0</v>
      </c>
      <c r="AB267" s="553">
        <f t="shared" si="571"/>
        <v>0</v>
      </c>
      <c r="AC267" s="553">
        <f t="shared" si="571"/>
        <v>0</v>
      </c>
      <c r="AD267" s="553">
        <f t="shared" si="571"/>
        <v>0</v>
      </c>
      <c r="AE267" s="553">
        <f t="shared" si="571"/>
        <v>0</v>
      </c>
      <c r="AF267" s="553">
        <f t="shared" si="571"/>
        <v>0</v>
      </c>
      <c r="AG267" s="553">
        <f t="shared" si="571"/>
        <v>0</v>
      </c>
      <c r="AH267" s="553">
        <f t="shared" si="571"/>
        <v>0</v>
      </c>
      <c r="AI267" s="553">
        <f t="shared" si="571"/>
        <v>0</v>
      </c>
      <c r="AJ267" s="553">
        <f t="shared" ref="AJ267:BO267" si="572">AJ$232*AJ38</f>
        <v>0</v>
      </c>
      <c r="AK267" s="553">
        <f t="shared" si="572"/>
        <v>0</v>
      </c>
      <c r="AL267" s="553">
        <f t="shared" si="572"/>
        <v>0</v>
      </c>
      <c r="AM267" s="553">
        <f t="shared" si="572"/>
        <v>0</v>
      </c>
      <c r="AN267" s="553">
        <f t="shared" si="572"/>
        <v>0</v>
      </c>
      <c r="AO267" s="553">
        <f t="shared" si="572"/>
        <v>0</v>
      </c>
      <c r="AP267" s="553">
        <f t="shared" si="572"/>
        <v>0</v>
      </c>
      <c r="AQ267" s="553">
        <f t="shared" si="572"/>
        <v>0</v>
      </c>
      <c r="AR267" s="553">
        <f t="shared" si="572"/>
        <v>0</v>
      </c>
      <c r="AS267" s="553">
        <f t="shared" si="572"/>
        <v>0</v>
      </c>
      <c r="AT267" s="553">
        <f t="shared" si="572"/>
        <v>0</v>
      </c>
      <c r="AU267" s="553">
        <f t="shared" si="572"/>
        <v>0</v>
      </c>
      <c r="AV267" s="553">
        <f t="shared" si="572"/>
        <v>0</v>
      </c>
      <c r="AW267" s="553">
        <f t="shared" si="572"/>
        <v>0</v>
      </c>
      <c r="AX267" s="553">
        <f t="shared" si="572"/>
        <v>0</v>
      </c>
      <c r="AY267" s="553">
        <f t="shared" si="572"/>
        <v>0</v>
      </c>
      <c r="AZ267" s="553">
        <f t="shared" si="572"/>
        <v>0</v>
      </c>
      <c r="BA267" s="553">
        <f t="shared" si="572"/>
        <v>0</v>
      </c>
      <c r="BB267" s="553">
        <f t="shared" si="572"/>
        <v>0</v>
      </c>
      <c r="BC267" s="553">
        <f t="shared" si="572"/>
        <v>0</v>
      </c>
      <c r="BD267" s="553">
        <f t="shared" si="572"/>
        <v>0</v>
      </c>
      <c r="BE267" s="553">
        <f t="shared" si="572"/>
        <v>0</v>
      </c>
      <c r="BF267" s="553">
        <f t="shared" si="572"/>
        <v>0</v>
      </c>
      <c r="BG267" s="553">
        <f t="shared" si="572"/>
        <v>0</v>
      </c>
      <c r="BH267" s="553">
        <f t="shared" si="572"/>
        <v>0</v>
      </c>
      <c r="BI267" s="553">
        <f t="shared" si="572"/>
        <v>0</v>
      </c>
      <c r="BJ267" s="553">
        <f t="shared" si="572"/>
        <v>0</v>
      </c>
      <c r="BK267" s="553">
        <f t="shared" si="572"/>
        <v>0</v>
      </c>
      <c r="BL267" s="553">
        <f t="shared" si="572"/>
        <v>0</v>
      </c>
      <c r="BM267" s="553">
        <f t="shared" si="572"/>
        <v>0</v>
      </c>
      <c r="BN267" s="553">
        <f t="shared" si="572"/>
        <v>0</v>
      </c>
      <c r="BO267" s="553">
        <f t="shared" si="572"/>
        <v>0</v>
      </c>
      <c r="BP267" s="553">
        <f t="shared" ref="BP267:CU267" si="573">BP$232*BP38</f>
        <v>0</v>
      </c>
      <c r="BQ267" s="553">
        <f t="shared" si="573"/>
        <v>0</v>
      </c>
      <c r="BR267" s="553">
        <f t="shared" si="573"/>
        <v>0</v>
      </c>
      <c r="BS267" s="553">
        <f t="shared" si="573"/>
        <v>0</v>
      </c>
      <c r="BT267" s="553">
        <f t="shared" si="573"/>
        <v>0</v>
      </c>
      <c r="BU267" s="553">
        <f t="shared" si="573"/>
        <v>0</v>
      </c>
      <c r="BV267" s="553">
        <f t="shared" si="573"/>
        <v>0</v>
      </c>
      <c r="BW267" s="553">
        <f t="shared" si="573"/>
        <v>0</v>
      </c>
      <c r="BX267" s="553">
        <f t="shared" si="573"/>
        <v>0</v>
      </c>
      <c r="BY267" s="553">
        <f t="shared" si="573"/>
        <v>0</v>
      </c>
      <c r="BZ267" s="553">
        <f t="shared" si="573"/>
        <v>0</v>
      </c>
      <c r="CA267" s="553">
        <f t="shared" si="573"/>
        <v>0</v>
      </c>
      <c r="CB267" s="553">
        <f t="shared" si="573"/>
        <v>0</v>
      </c>
      <c r="CC267" s="553">
        <f t="shared" si="573"/>
        <v>0</v>
      </c>
      <c r="CD267" s="553">
        <f t="shared" si="573"/>
        <v>0</v>
      </c>
      <c r="CE267" s="553">
        <f t="shared" si="573"/>
        <v>0</v>
      </c>
      <c r="CF267" s="553">
        <f t="shared" si="573"/>
        <v>0</v>
      </c>
      <c r="CG267" s="553">
        <f t="shared" si="573"/>
        <v>0</v>
      </c>
      <c r="CH267" s="553">
        <f t="shared" si="573"/>
        <v>0</v>
      </c>
      <c r="CI267" s="553">
        <f t="shared" si="573"/>
        <v>0</v>
      </c>
      <c r="CJ267" s="553">
        <f t="shared" si="573"/>
        <v>0</v>
      </c>
      <c r="CK267" s="553">
        <f t="shared" si="573"/>
        <v>0</v>
      </c>
      <c r="CL267" s="553">
        <f t="shared" si="573"/>
        <v>0</v>
      </c>
      <c r="CM267" s="553">
        <f t="shared" si="573"/>
        <v>0</v>
      </c>
      <c r="CN267" s="553">
        <f t="shared" si="573"/>
        <v>0</v>
      </c>
      <c r="CO267" s="553">
        <f t="shared" si="573"/>
        <v>0</v>
      </c>
      <c r="CP267" s="553">
        <f t="shared" si="573"/>
        <v>0</v>
      </c>
      <c r="CQ267" s="553">
        <f t="shared" si="573"/>
        <v>0</v>
      </c>
      <c r="CR267" s="553">
        <f t="shared" si="573"/>
        <v>0</v>
      </c>
      <c r="CS267" s="553">
        <f t="shared" si="573"/>
        <v>0</v>
      </c>
      <c r="CT267" s="553">
        <f t="shared" si="573"/>
        <v>0</v>
      </c>
      <c r="CU267" s="553">
        <f t="shared" si="573"/>
        <v>0</v>
      </c>
      <c r="CV267" s="553">
        <f t="shared" ref="CV267:DG267" si="574">CV$232*CV38</f>
        <v>0</v>
      </c>
      <c r="CW267" s="553">
        <f t="shared" si="574"/>
        <v>0</v>
      </c>
      <c r="CX267" s="553">
        <f t="shared" si="574"/>
        <v>0</v>
      </c>
      <c r="CY267" s="553">
        <f t="shared" si="574"/>
        <v>0</v>
      </c>
      <c r="CZ267" s="553">
        <f t="shared" si="574"/>
        <v>0</v>
      </c>
      <c r="DA267" s="553">
        <f t="shared" si="574"/>
        <v>0</v>
      </c>
      <c r="DB267" s="553">
        <f t="shared" si="574"/>
        <v>0</v>
      </c>
      <c r="DC267" s="553">
        <f t="shared" si="574"/>
        <v>0</v>
      </c>
      <c r="DD267" s="553">
        <f t="shared" si="574"/>
        <v>0</v>
      </c>
      <c r="DE267" s="553">
        <f t="shared" si="574"/>
        <v>0</v>
      </c>
      <c r="DF267" s="553">
        <f t="shared" si="574"/>
        <v>0</v>
      </c>
      <c r="DG267" s="553">
        <f t="shared" si="574"/>
        <v>0</v>
      </c>
      <c r="DH267" s="526">
        <f t="shared" si="438"/>
        <v>0</v>
      </c>
      <c r="DI267" s="240"/>
      <c r="DJ267" s="21"/>
    </row>
    <row r="268" spans="2:114" x14ac:dyDescent="0.15">
      <c r="B268" s="10" t="s">
        <v>177</v>
      </c>
      <c r="C268" s="58" t="s">
        <v>920</v>
      </c>
      <c r="D268" s="526">
        <f t="shared" ref="D268:AI268" si="575">D$232*D39</f>
        <v>0</v>
      </c>
      <c r="E268" s="526">
        <f t="shared" si="575"/>
        <v>0</v>
      </c>
      <c r="F268" s="526">
        <f t="shared" si="575"/>
        <v>0</v>
      </c>
      <c r="G268" s="526">
        <f t="shared" si="575"/>
        <v>0</v>
      </c>
      <c r="H268" s="526">
        <f t="shared" si="575"/>
        <v>0</v>
      </c>
      <c r="I268" s="526">
        <f t="shared" si="575"/>
        <v>0</v>
      </c>
      <c r="J268" s="526">
        <f t="shared" si="575"/>
        <v>0</v>
      </c>
      <c r="K268" s="526">
        <f t="shared" si="575"/>
        <v>0</v>
      </c>
      <c r="L268" s="526">
        <f t="shared" si="575"/>
        <v>0</v>
      </c>
      <c r="M268" s="526">
        <f t="shared" si="575"/>
        <v>0</v>
      </c>
      <c r="N268" s="526">
        <f t="shared" si="575"/>
        <v>0</v>
      </c>
      <c r="O268" s="526">
        <f t="shared" si="575"/>
        <v>0</v>
      </c>
      <c r="P268" s="526">
        <f t="shared" si="575"/>
        <v>0</v>
      </c>
      <c r="Q268" s="526">
        <f t="shared" si="575"/>
        <v>0</v>
      </c>
      <c r="R268" s="526">
        <f t="shared" si="575"/>
        <v>0</v>
      </c>
      <c r="S268" s="526">
        <f t="shared" si="575"/>
        <v>0</v>
      </c>
      <c r="T268" s="526">
        <f t="shared" si="575"/>
        <v>0</v>
      </c>
      <c r="U268" s="526">
        <f t="shared" si="575"/>
        <v>0</v>
      </c>
      <c r="V268" s="526">
        <f t="shared" si="575"/>
        <v>0</v>
      </c>
      <c r="W268" s="526">
        <f t="shared" si="575"/>
        <v>0</v>
      </c>
      <c r="X268" s="526">
        <f t="shared" si="575"/>
        <v>0</v>
      </c>
      <c r="Y268" s="526">
        <f t="shared" si="575"/>
        <v>0</v>
      </c>
      <c r="Z268" s="526">
        <f t="shared" si="575"/>
        <v>0</v>
      </c>
      <c r="AA268" s="526">
        <f t="shared" si="575"/>
        <v>0</v>
      </c>
      <c r="AB268" s="526">
        <f t="shared" si="575"/>
        <v>0</v>
      </c>
      <c r="AC268" s="526">
        <f t="shared" si="575"/>
        <v>0</v>
      </c>
      <c r="AD268" s="526">
        <f t="shared" si="575"/>
        <v>0</v>
      </c>
      <c r="AE268" s="526">
        <f t="shared" si="575"/>
        <v>0</v>
      </c>
      <c r="AF268" s="526">
        <f t="shared" si="575"/>
        <v>0</v>
      </c>
      <c r="AG268" s="526">
        <f t="shared" si="575"/>
        <v>0</v>
      </c>
      <c r="AH268" s="526">
        <f t="shared" si="575"/>
        <v>0</v>
      </c>
      <c r="AI268" s="526">
        <f t="shared" si="575"/>
        <v>0</v>
      </c>
      <c r="AJ268" s="526">
        <f t="shared" ref="AJ268:BO268" si="576">AJ$232*AJ39</f>
        <v>0</v>
      </c>
      <c r="AK268" s="526">
        <f t="shared" si="576"/>
        <v>0</v>
      </c>
      <c r="AL268" s="526">
        <f t="shared" si="576"/>
        <v>0</v>
      </c>
      <c r="AM268" s="526">
        <f t="shared" si="576"/>
        <v>0</v>
      </c>
      <c r="AN268" s="526">
        <f t="shared" si="576"/>
        <v>0</v>
      </c>
      <c r="AO268" s="526">
        <f t="shared" si="576"/>
        <v>0</v>
      </c>
      <c r="AP268" s="526">
        <f t="shared" si="576"/>
        <v>0</v>
      </c>
      <c r="AQ268" s="526">
        <f t="shared" si="576"/>
        <v>0</v>
      </c>
      <c r="AR268" s="526">
        <f t="shared" si="576"/>
        <v>0</v>
      </c>
      <c r="AS268" s="526">
        <f t="shared" si="576"/>
        <v>0</v>
      </c>
      <c r="AT268" s="526">
        <f t="shared" si="576"/>
        <v>0</v>
      </c>
      <c r="AU268" s="526">
        <f t="shared" si="576"/>
        <v>0</v>
      </c>
      <c r="AV268" s="526">
        <f t="shared" si="576"/>
        <v>0</v>
      </c>
      <c r="AW268" s="526">
        <f t="shared" si="576"/>
        <v>0</v>
      </c>
      <c r="AX268" s="526">
        <f t="shared" si="576"/>
        <v>0</v>
      </c>
      <c r="AY268" s="526">
        <f t="shared" si="576"/>
        <v>0</v>
      </c>
      <c r="AZ268" s="526">
        <f t="shared" si="576"/>
        <v>0</v>
      </c>
      <c r="BA268" s="526">
        <f t="shared" si="576"/>
        <v>0</v>
      </c>
      <c r="BB268" s="526">
        <f t="shared" si="576"/>
        <v>0</v>
      </c>
      <c r="BC268" s="526">
        <f t="shared" si="576"/>
        <v>0</v>
      </c>
      <c r="BD268" s="526">
        <f t="shared" si="576"/>
        <v>0</v>
      </c>
      <c r="BE268" s="526">
        <f t="shared" si="576"/>
        <v>0</v>
      </c>
      <c r="BF268" s="526">
        <f t="shared" si="576"/>
        <v>0</v>
      </c>
      <c r="BG268" s="526">
        <f t="shared" si="576"/>
        <v>0</v>
      </c>
      <c r="BH268" s="526">
        <f t="shared" si="576"/>
        <v>0</v>
      </c>
      <c r="BI268" s="526">
        <f t="shared" si="576"/>
        <v>0</v>
      </c>
      <c r="BJ268" s="526">
        <f t="shared" si="576"/>
        <v>0</v>
      </c>
      <c r="BK268" s="526">
        <f t="shared" si="576"/>
        <v>0</v>
      </c>
      <c r="BL268" s="526">
        <f t="shared" si="576"/>
        <v>0</v>
      </c>
      <c r="BM268" s="526">
        <f t="shared" si="576"/>
        <v>0</v>
      </c>
      <c r="BN268" s="526">
        <f t="shared" si="576"/>
        <v>0</v>
      </c>
      <c r="BO268" s="526">
        <f t="shared" si="576"/>
        <v>0</v>
      </c>
      <c r="BP268" s="526">
        <f t="shared" ref="BP268:CU268" si="577">BP$232*BP39</f>
        <v>0</v>
      </c>
      <c r="BQ268" s="526">
        <f t="shared" si="577"/>
        <v>0</v>
      </c>
      <c r="BR268" s="526">
        <f t="shared" si="577"/>
        <v>0</v>
      </c>
      <c r="BS268" s="526">
        <f t="shared" si="577"/>
        <v>0</v>
      </c>
      <c r="BT268" s="526">
        <f t="shared" si="577"/>
        <v>0</v>
      </c>
      <c r="BU268" s="526">
        <f t="shared" si="577"/>
        <v>0</v>
      </c>
      <c r="BV268" s="526">
        <f t="shared" si="577"/>
        <v>0</v>
      </c>
      <c r="BW268" s="526">
        <f t="shared" si="577"/>
        <v>0</v>
      </c>
      <c r="BX268" s="526">
        <f t="shared" si="577"/>
        <v>0</v>
      </c>
      <c r="BY268" s="526">
        <f t="shared" si="577"/>
        <v>0</v>
      </c>
      <c r="BZ268" s="526">
        <f t="shared" si="577"/>
        <v>0</v>
      </c>
      <c r="CA268" s="526">
        <f t="shared" si="577"/>
        <v>0</v>
      </c>
      <c r="CB268" s="526">
        <f t="shared" si="577"/>
        <v>0</v>
      </c>
      <c r="CC268" s="526">
        <f t="shared" si="577"/>
        <v>0</v>
      </c>
      <c r="CD268" s="526">
        <f t="shared" si="577"/>
        <v>0</v>
      </c>
      <c r="CE268" s="526">
        <f t="shared" si="577"/>
        <v>0</v>
      </c>
      <c r="CF268" s="526">
        <f t="shared" si="577"/>
        <v>0</v>
      </c>
      <c r="CG268" s="526">
        <f t="shared" si="577"/>
        <v>0</v>
      </c>
      <c r="CH268" s="526">
        <f t="shared" si="577"/>
        <v>0</v>
      </c>
      <c r="CI268" s="526">
        <f t="shared" si="577"/>
        <v>0</v>
      </c>
      <c r="CJ268" s="526">
        <f t="shared" si="577"/>
        <v>0</v>
      </c>
      <c r="CK268" s="526">
        <f t="shared" si="577"/>
        <v>0</v>
      </c>
      <c r="CL268" s="526">
        <f t="shared" si="577"/>
        <v>0</v>
      </c>
      <c r="CM268" s="526">
        <f t="shared" si="577"/>
        <v>0</v>
      </c>
      <c r="CN268" s="526">
        <f t="shared" si="577"/>
        <v>0</v>
      </c>
      <c r="CO268" s="526">
        <f t="shared" si="577"/>
        <v>0</v>
      </c>
      <c r="CP268" s="526">
        <f t="shared" si="577"/>
        <v>0</v>
      </c>
      <c r="CQ268" s="526">
        <f t="shared" si="577"/>
        <v>0</v>
      </c>
      <c r="CR268" s="526">
        <f t="shared" si="577"/>
        <v>0</v>
      </c>
      <c r="CS268" s="526">
        <f t="shared" si="577"/>
        <v>0</v>
      </c>
      <c r="CT268" s="526">
        <f t="shared" si="577"/>
        <v>0</v>
      </c>
      <c r="CU268" s="526">
        <f t="shared" si="577"/>
        <v>0</v>
      </c>
      <c r="CV268" s="526">
        <f t="shared" ref="CV268:DG268" si="578">CV$232*CV39</f>
        <v>0</v>
      </c>
      <c r="CW268" s="526">
        <f t="shared" si="578"/>
        <v>0</v>
      </c>
      <c r="CX268" s="526">
        <f t="shared" si="578"/>
        <v>0</v>
      </c>
      <c r="CY268" s="526">
        <f t="shared" si="578"/>
        <v>0</v>
      </c>
      <c r="CZ268" s="526">
        <f t="shared" si="578"/>
        <v>0</v>
      </c>
      <c r="DA268" s="526">
        <f t="shared" si="578"/>
        <v>0</v>
      </c>
      <c r="DB268" s="526">
        <f t="shared" si="578"/>
        <v>0</v>
      </c>
      <c r="DC268" s="526">
        <f t="shared" si="578"/>
        <v>0</v>
      </c>
      <c r="DD268" s="526">
        <f t="shared" si="578"/>
        <v>0</v>
      </c>
      <c r="DE268" s="526">
        <f t="shared" si="578"/>
        <v>0</v>
      </c>
      <c r="DF268" s="526">
        <f t="shared" si="578"/>
        <v>0</v>
      </c>
      <c r="DG268" s="526">
        <f t="shared" si="578"/>
        <v>0</v>
      </c>
      <c r="DH268" s="526">
        <f t="shared" si="438"/>
        <v>0</v>
      </c>
      <c r="DI268" s="240"/>
      <c r="DJ268" s="21"/>
    </row>
    <row r="269" spans="2:114" x14ac:dyDescent="0.15">
      <c r="B269" s="10" t="s">
        <v>178</v>
      </c>
      <c r="C269" s="58" t="s">
        <v>921</v>
      </c>
      <c r="D269" s="526">
        <f t="shared" ref="D269:AI269" si="579">D$232*D40</f>
        <v>0</v>
      </c>
      <c r="E269" s="526">
        <f t="shared" si="579"/>
        <v>0</v>
      </c>
      <c r="F269" s="526">
        <f t="shared" si="579"/>
        <v>0</v>
      </c>
      <c r="G269" s="526">
        <f t="shared" si="579"/>
        <v>0</v>
      </c>
      <c r="H269" s="526">
        <f t="shared" si="579"/>
        <v>0</v>
      </c>
      <c r="I269" s="526">
        <f t="shared" si="579"/>
        <v>0</v>
      </c>
      <c r="J269" s="526">
        <f t="shared" si="579"/>
        <v>0</v>
      </c>
      <c r="K269" s="526">
        <f t="shared" si="579"/>
        <v>0</v>
      </c>
      <c r="L269" s="526">
        <f t="shared" si="579"/>
        <v>0</v>
      </c>
      <c r="M269" s="526">
        <f t="shared" si="579"/>
        <v>0</v>
      </c>
      <c r="N269" s="526">
        <f t="shared" si="579"/>
        <v>0</v>
      </c>
      <c r="O269" s="526">
        <f t="shared" si="579"/>
        <v>0</v>
      </c>
      <c r="P269" s="526">
        <f t="shared" si="579"/>
        <v>0</v>
      </c>
      <c r="Q269" s="526">
        <f t="shared" si="579"/>
        <v>0</v>
      </c>
      <c r="R269" s="526">
        <f t="shared" si="579"/>
        <v>0</v>
      </c>
      <c r="S269" s="526">
        <f t="shared" si="579"/>
        <v>0</v>
      </c>
      <c r="T269" s="526">
        <f t="shared" si="579"/>
        <v>0</v>
      </c>
      <c r="U269" s="526">
        <f t="shared" si="579"/>
        <v>0</v>
      </c>
      <c r="V269" s="526">
        <f t="shared" si="579"/>
        <v>0</v>
      </c>
      <c r="W269" s="526">
        <f t="shared" si="579"/>
        <v>0</v>
      </c>
      <c r="X269" s="526">
        <f t="shared" si="579"/>
        <v>0</v>
      </c>
      <c r="Y269" s="526">
        <f t="shared" si="579"/>
        <v>0</v>
      </c>
      <c r="Z269" s="526">
        <f t="shared" si="579"/>
        <v>0</v>
      </c>
      <c r="AA269" s="526">
        <f t="shared" si="579"/>
        <v>0</v>
      </c>
      <c r="AB269" s="526">
        <f t="shared" si="579"/>
        <v>0</v>
      </c>
      <c r="AC269" s="526">
        <f t="shared" si="579"/>
        <v>0</v>
      </c>
      <c r="AD269" s="526">
        <f t="shared" si="579"/>
        <v>0</v>
      </c>
      <c r="AE269" s="526">
        <f t="shared" si="579"/>
        <v>0</v>
      </c>
      <c r="AF269" s="526">
        <f t="shared" si="579"/>
        <v>0</v>
      </c>
      <c r="AG269" s="526">
        <f t="shared" si="579"/>
        <v>0</v>
      </c>
      <c r="AH269" s="526">
        <f t="shared" si="579"/>
        <v>0</v>
      </c>
      <c r="AI269" s="526">
        <f t="shared" si="579"/>
        <v>0</v>
      </c>
      <c r="AJ269" s="526">
        <f t="shared" ref="AJ269:BO269" si="580">AJ$232*AJ40</f>
        <v>0</v>
      </c>
      <c r="AK269" s="526">
        <f t="shared" si="580"/>
        <v>0</v>
      </c>
      <c r="AL269" s="526">
        <f t="shared" si="580"/>
        <v>0</v>
      </c>
      <c r="AM269" s="526">
        <f t="shared" si="580"/>
        <v>0</v>
      </c>
      <c r="AN269" s="526">
        <f t="shared" si="580"/>
        <v>0</v>
      </c>
      <c r="AO269" s="526">
        <f t="shared" si="580"/>
        <v>0</v>
      </c>
      <c r="AP269" s="526">
        <f t="shared" si="580"/>
        <v>0</v>
      </c>
      <c r="AQ269" s="526">
        <f t="shared" si="580"/>
        <v>0</v>
      </c>
      <c r="AR269" s="526">
        <f t="shared" si="580"/>
        <v>0</v>
      </c>
      <c r="AS269" s="526">
        <f t="shared" si="580"/>
        <v>0</v>
      </c>
      <c r="AT269" s="526">
        <f t="shared" si="580"/>
        <v>0</v>
      </c>
      <c r="AU269" s="526">
        <f t="shared" si="580"/>
        <v>0</v>
      </c>
      <c r="AV269" s="526">
        <f t="shared" si="580"/>
        <v>0</v>
      </c>
      <c r="AW269" s="526">
        <f t="shared" si="580"/>
        <v>0</v>
      </c>
      <c r="AX269" s="526">
        <f t="shared" si="580"/>
        <v>0</v>
      </c>
      <c r="AY269" s="526">
        <f t="shared" si="580"/>
        <v>0</v>
      </c>
      <c r="AZ269" s="526">
        <f t="shared" si="580"/>
        <v>0</v>
      </c>
      <c r="BA269" s="526">
        <f t="shared" si="580"/>
        <v>0</v>
      </c>
      <c r="BB269" s="526">
        <f t="shared" si="580"/>
        <v>0</v>
      </c>
      <c r="BC269" s="526">
        <f t="shared" si="580"/>
        <v>0</v>
      </c>
      <c r="BD269" s="526">
        <f t="shared" si="580"/>
        <v>0</v>
      </c>
      <c r="BE269" s="526">
        <f t="shared" si="580"/>
        <v>0</v>
      </c>
      <c r="BF269" s="526">
        <f t="shared" si="580"/>
        <v>0</v>
      </c>
      <c r="BG269" s="526">
        <f t="shared" si="580"/>
        <v>0</v>
      </c>
      <c r="BH269" s="526">
        <f t="shared" si="580"/>
        <v>0</v>
      </c>
      <c r="BI269" s="526">
        <f t="shared" si="580"/>
        <v>0</v>
      </c>
      <c r="BJ269" s="526">
        <f t="shared" si="580"/>
        <v>0</v>
      </c>
      <c r="BK269" s="526">
        <f t="shared" si="580"/>
        <v>0</v>
      </c>
      <c r="BL269" s="526">
        <f t="shared" si="580"/>
        <v>0</v>
      </c>
      <c r="BM269" s="526">
        <f t="shared" si="580"/>
        <v>0</v>
      </c>
      <c r="BN269" s="526">
        <f t="shared" si="580"/>
        <v>0</v>
      </c>
      <c r="BO269" s="526">
        <f t="shared" si="580"/>
        <v>0</v>
      </c>
      <c r="BP269" s="526">
        <f t="shared" ref="BP269:CU269" si="581">BP$232*BP40</f>
        <v>0</v>
      </c>
      <c r="BQ269" s="526">
        <f t="shared" si="581"/>
        <v>0</v>
      </c>
      <c r="BR269" s="526">
        <f t="shared" si="581"/>
        <v>0</v>
      </c>
      <c r="BS269" s="526">
        <f t="shared" si="581"/>
        <v>0</v>
      </c>
      <c r="BT269" s="526">
        <f t="shared" si="581"/>
        <v>0</v>
      </c>
      <c r="BU269" s="526">
        <f t="shared" si="581"/>
        <v>0</v>
      </c>
      <c r="BV269" s="526">
        <f t="shared" si="581"/>
        <v>0</v>
      </c>
      <c r="BW269" s="526">
        <f t="shared" si="581"/>
        <v>0</v>
      </c>
      <c r="BX269" s="526">
        <f t="shared" si="581"/>
        <v>0</v>
      </c>
      <c r="BY269" s="526">
        <f t="shared" si="581"/>
        <v>0</v>
      </c>
      <c r="BZ269" s="526">
        <f t="shared" si="581"/>
        <v>0</v>
      </c>
      <c r="CA269" s="526">
        <f t="shared" si="581"/>
        <v>0</v>
      </c>
      <c r="CB269" s="526">
        <f t="shared" si="581"/>
        <v>0</v>
      </c>
      <c r="CC269" s="526">
        <f t="shared" si="581"/>
        <v>0</v>
      </c>
      <c r="CD269" s="526">
        <f t="shared" si="581"/>
        <v>0</v>
      </c>
      <c r="CE269" s="526">
        <f t="shared" si="581"/>
        <v>0</v>
      </c>
      <c r="CF269" s="526">
        <f t="shared" si="581"/>
        <v>0</v>
      </c>
      <c r="CG269" s="526">
        <f t="shared" si="581"/>
        <v>0</v>
      </c>
      <c r="CH269" s="526">
        <f t="shared" si="581"/>
        <v>0</v>
      </c>
      <c r="CI269" s="526">
        <f t="shared" si="581"/>
        <v>0</v>
      </c>
      <c r="CJ269" s="526">
        <f t="shared" si="581"/>
        <v>0</v>
      </c>
      <c r="CK269" s="526">
        <f t="shared" si="581"/>
        <v>0</v>
      </c>
      <c r="CL269" s="526">
        <f t="shared" si="581"/>
        <v>0</v>
      </c>
      <c r="CM269" s="526">
        <f t="shared" si="581"/>
        <v>0</v>
      </c>
      <c r="CN269" s="526">
        <f t="shared" si="581"/>
        <v>0</v>
      </c>
      <c r="CO269" s="526">
        <f t="shared" si="581"/>
        <v>0</v>
      </c>
      <c r="CP269" s="526">
        <f t="shared" si="581"/>
        <v>0</v>
      </c>
      <c r="CQ269" s="526">
        <f t="shared" si="581"/>
        <v>0</v>
      </c>
      <c r="CR269" s="526">
        <f t="shared" si="581"/>
        <v>0</v>
      </c>
      <c r="CS269" s="526">
        <f t="shared" si="581"/>
        <v>0</v>
      </c>
      <c r="CT269" s="526">
        <f t="shared" si="581"/>
        <v>0</v>
      </c>
      <c r="CU269" s="526">
        <f t="shared" si="581"/>
        <v>0</v>
      </c>
      <c r="CV269" s="526">
        <f t="shared" ref="CV269:DG269" si="582">CV$232*CV40</f>
        <v>0</v>
      </c>
      <c r="CW269" s="526">
        <f t="shared" si="582"/>
        <v>0</v>
      </c>
      <c r="CX269" s="526">
        <f t="shared" si="582"/>
        <v>0</v>
      </c>
      <c r="CY269" s="526">
        <f t="shared" si="582"/>
        <v>0</v>
      </c>
      <c r="CZ269" s="526">
        <f t="shared" si="582"/>
        <v>0</v>
      </c>
      <c r="DA269" s="526">
        <f t="shared" si="582"/>
        <v>0</v>
      </c>
      <c r="DB269" s="526">
        <f t="shared" si="582"/>
        <v>0</v>
      </c>
      <c r="DC269" s="526">
        <f t="shared" si="582"/>
        <v>0</v>
      </c>
      <c r="DD269" s="526">
        <f t="shared" si="582"/>
        <v>0</v>
      </c>
      <c r="DE269" s="526">
        <f t="shared" si="582"/>
        <v>0</v>
      </c>
      <c r="DF269" s="526">
        <f t="shared" si="582"/>
        <v>0</v>
      </c>
      <c r="DG269" s="526">
        <f t="shared" si="582"/>
        <v>0</v>
      </c>
      <c r="DH269" s="526">
        <f t="shared" si="438"/>
        <v>0</v>
      </c>
      <c r="DI269" s="240"/>
      <c r="DJ269" s="21"/>
    </row>
    <row r="270" spans="2:114" x14ac:dyDescent="0.15">
      <c r="B270" s="10" t="s">
        <v>179</v>
      </c>
      <c r="C270" s="58" t="s">
        <v>314</v>
      </c>
      <c r="D270" s="526">
        <f t="shared" ref="D270:AI270" si="583">D$232*D41</f>
        <v>0</v>
      </c>
      <c r="E270" s="526">
        <f t="shared" si="583"/>
        <v>0</v>
      </c>
      <c r="F270" s="526">
        <f t="shared" si="583"/>
        <v>0</v>
      </c>
      <c r="G270" s="526">
        <f t="shared" si="583"/>
        <v>0</v>
      </c>
      <c r="H270" s="526">
        <f t="shared" si="583"/>
        <v>0</v>
      </c>
      <c r="I270" s="526">
        <f t="shared" si="583"/>
        <v>0</v>
      </c>
      <c r="J270" s="526">
        <f t="shared" si="583"/>
        <v>0</v>
      </c>
      <c r="K270" s="526">
        <f t="shared" si="583"/>
        <v>0</v>
      </c>
      <c r="L270" s="526">
        <f t="shared" si="583"/>
        <v>0</v>
      </c>
      <c r="M270" s="526">
        <f t="shared" si="583"/>
        <v>0</v>
      </c>
      <c r="N270" s="526">
        <f t="shared" si="583"/>
        <v>0</v>
      </c>
      <c r="O270" s="526">
        <f t="shared" si="583"/>
        <v>0</v>
      </c>
      <c r="P270" s="526">
        <f t="shared" si="583"/>
        <v>0</v>
      </c>
      <c r="Q270" s="526">
        <f t="shared" si="583"/>
        <v>0</v>
      </c>
      <c r="R270" s="526">
        <f t="shared" si="583"/>
        <v>0</v>
      </c>
      <c r="S270" s="526">
        <f t="shared" si="583"/>
        <v>0</v>
      </c>
      <c r="T270" s="526">
        <f t="shared" si="583"/>
        <v>0</v>
      </c>
      <c r="U270" s="526">
        <f t="shared" si="583"/>
        <v>0</v>
      </c>
      <c r="V270" s="526">
        <f t="shared" si="583"/>
        <v>0</v>
      </c>
      <c r="W270" s="526">
        <f t="shared" si="583"/>
        <v>0</v>
      </c>
      <c r="X270" s="526">
        <f t="shared" si="583"/>
        <v>0</v>
      </c>
      <c r="Y270" s="526">
        <f t="shared" si="583"/>
        <v>0</v>
      </c>
      <c r="Z270" s="526">
        <f t="shared" si="583"/>
        <v>0</v>
      </c>
      <c r="AA270" s="526">
        <f t="shared" si="583"/>
        <v>0</v>
      </c>
      <c r="AB270" s="526">
        <f t="shared" si="583"/>
        <v>0</v>
      </c>
      <c r="AC270" s="526">
        <f t="shared" si="583"/>
        <v>0</v>
      </c>
      <c r="AD270" s="526">
        <f t="shared" si="583"/>
        <v>0</v>
      </c>
      <c r="AE270" s="526">
        <f t="shared" si="583"/>
        <v>0</v>
      </c>
      <c r="AF270" s="526">
        <f t="shared" si="583"/>
        <v>0</v>
      </c>
      <c r="AG270" s="526">
        <f t="shared" si="583"/>
        <v>0</v>
      </c>
      <c r="AH270" s="526">
        <f t="shared" si="583"/>
        <v>0</v>
      </c>
      <c r="AI270" s="526">
        <f t="shared" si="583"/>
        <v>0</v>
      </c>
      <c r="AJ270" s="526">
        <f t="shared" ref="AJ270:BO270" si="584">AJ$232*AJ41</f>
        <v>0</v>
      </c>
      <c r="AK270" s="526">
        <f t="shared" si="584"/>
        <v>0</v>
      </c>
      <c r="AL270" s="526">
        <f t="shared" si="584"/>
        <v>0</v>
      </c>
      <c r="AM270" s="526">
        <f t="shared" si="584"/>
        <v>0</v>
      </c>
      <c r="AN270" s="526">
        <f t="shared" si="584"/>
        <v>0</v>
      </c>
      <c r="AO270" s="526">
        <f t="shared" si="584"/>
        <v>0</v>
      </c>
      <c r="AP270" s="526">
        <f t="shared" si="584"/>
        <v>0</v>
      </c>
      <c r="AQ270" s="526">
        <f t="shared" si="584"/>
        <v>0</v>
      </c>
      <c r="AR270" s="526">
        <f t="shared" si="584"/>
        <v>0</v>
      </c>
      <c r="AS270" s="526">
        <f t="shared" si="584"/>
        <v>0</v>
      </c>
      <c r="AT270" s="526">
        <f t="shared" si="584"/>
        <v>0</v>
      </c>
      <c r="AU270" s="526">
        <f t="shared" si="584"/>
        <v>0</v>
      </c>
      <c r="AV270" s="526">
        <f t="shared" si="584"/>
        <v>0</v>
      </c>
      <c r="AW270" s="526">
        <f t="shared" si="584"/>
        <v>0</v>
      </c>
      <c r="AX270" s="526">
        <f t="shared" si="584"/>
        <v>0</v>
      </c>
      <c r="AY270" s="526">
        <f t="shared" si="584"/>
        <v>0</v>
      </c>
      <c r="AZ270" s="526">
        <f t="shared" si="584"/>
        <v>0</v>
      </c>
      <c r="BA270" s="526">
        <f t="shared" si="584"/>
        <v>0</v>
      </c>
      <c r="BB270" s="526">
        <f t="shared" si="584"/>
        <v>0</v>
      </c>
      <c r="BC270" s="526">
        <f t="shared" si="584"/>
        <v>0</v>
      </c>
      <c r="BD270" s="526">
        <f t="shared" si="584"/>
        <v>0</v>
      </c>
      <c r="BE270" s="526">
        <f t="shared" si="584"/>
        <v>0</v>
      </c>
      <c r="BF270" s="526">
        <f t="shared" si="584"/>
        <v>0</v>
      </c>
      <c r="BG270" s="526">
        <f t="shared" si="584"/>
        <v>0</v>
      </c>
      <c r="BH270" s="526">
        <f t="shared" si="584"/>
        <v>0</v>
      </c>
      <c r="BI270" s="526">
        <f t="shared" si="584"/>
        <v>0</v>
      </c>
      <c r="BJ270" s="526">
        <f t="shared" si="584"/>
        <v>0</v>
      </c>
      <c r="BK270" s="526">
        <f t="shared" si="584"/>
        <v>0</v>
      </c>
      <c r="BL270" s="526">
        <f t="shared" si="584"/>
        <v>0</v>
      </c>
      <c r="BM270" s="526">
        <f t="shared" si="584"/>
        <v>0</v>
      </c>
      <c r="BN270" s="526">
        <f t="shared" si="584"/>
        <v>0</v>
      </c>
      <c r="BO270" s="526">
        <f t="shared" si="584"/>
        <v>0</v>
      </c>
      <c r="BP270" s="526">
        <f t="shared" ref="BP270:CU270" si="585">BP$232*BP41</f>
        <v>0</v>
      </c>
      <c r="BQ270" s="526">
        <f t="shared" si="585"/>
        <v>0</v>
      </c>
      <c r="BR270" s="526">
        <f t="shared" si="585"/>
        <v>0</v>
      </c>
      <c r="BS270" s="526">
        <f t="shared" si="585"/>
        <v>0</v>
      </c>
      <c r="BT270" s="526">
        <f t="shared" si="585"/>
        <v>0</v>
      </c>
      <c r="BU270" s="526">
        <f t="shared" si="585"/>
        <v>0</v>
      </c>
      <c r="BV270" s="526">
        <f t="shared" si="585"/>
        <v>0</v>
      </c>
      <c r="BW270" s="526">
        <f t="shared" si="585"/>
        <v>0</v>
      </c>
      <c r="BX270" s="526">
        <f t="shared" si="585"/>
        <v>0</v>
      </c>
      <c r="BY270" s="526">
        <f t="shared" si="585"/>
        <v>0</v>
      </c>
      <c r="BZ270" s="526">
        <f t="shared" si="585"/>
        <v>0</v>
      </c>
      <c r="CA270" s="526">
        <f t="shared" si="585"/>
        <v>0</v>
      </c>
      <c r="CB270" s="526">
        <f t="shared" si="585"/>
        <v>0</v>
      </c>
      <c r="CC270" s="526">
        <f t="shared" si="585"/>
        <v>0</v>
      </c>
      <c r="CD270" s="526">
        <f t="shared" si="585"/>
        <v>0</v>
      </c>
      <c r="CE270" s="526">
        <f t="shared" si="585"/>
        <v>0</v>
      </c>
      <c r="CF270" s="526">
        <f t="shared" si="585"/>
        <v>0</v>
      </c>
      <c r="CG270" s="526">
        <f t="shared" si="585"/>
        <v>0</v>
      </c>
      <c r="CH270" s="526">
        <f t="shared" si="585"/>
        <v>0</v>
      </c>
      <c r="CI270" s="526">
        <f t="shared" si="585"/>
        <v>0</v>
      </c>
      <c r="CJ270" s="526">
        <f t="shared" si="585"/>
        <v>0</v>
      </c>
      <c r="CK270" s="526">
        <f t="shared" si="585"/>
        <v>0</v>
      </c>
      <c r="CL270" s="526">
        <f t="shared" si="585"/>
        <v>0</v>
      </c>
      <c r="CM270" s="526">
        <f t="shared" si="585"/>
        <v>0</v>
      </c>
      <c r="CN270" s="526">
        <f t="shared" si="585"/>
        <v>0</v>
      </c>
      <c r="CO270" s="526">
        <f t="shared" si="585"/>
        <v>0</v>
      </c>
      <c r="CP270" s="526">
        <f t="shared" si="585"/>
        <v>0</v>
      </c>
      <c r="CQ270" s="526">
        <f t="shared" si="585"/>
        <v>0</v>
      </c>
      <c r="CR270" s="526">
        <f t="shared" si="585"/>
        <v>0</v>
      </c>
      <c r="CS270" s="526">
        <f t="shared" si="585"/>
        <v>0</v>
      </c>
      <c r="CT270" s="526">
        <f t="shared" si="585"/>
        <v>0</v>
      </c>
      <c r="CU270" s="526">
        <f t="shared" si="585"/>
        <v>0</v>
      </c>
      <c r="CV270" s="526">
        <f t="shared" ref="CV270:DG270" si="586">CV$232*CV41</f>
        <v>0</v>
      </c>
      <c r="CW270" s="526">
        <f t="shared" si="586"/>
        <v>0</v>
      </c>
      <c r="CX270" s="526">
        <f t="shared" si="586"/>
        <v>0</v>
      </c>
      <c r="CY270" s="526">
        <f t="shared" si="586"/>
        <v>0</v>
      </c>
      <c r="CZ270" s="526">
        <f t="shared" si="586"/>
        <v>0</v>
      </c>
      <c r="DA270" s="526">
        <f t="shared" si="586"/>
        <v>0</v>
      </c>
      <c r="DB270" s="526">
        <f t="shared" si="586"/>
        <v>0</v>
      </c>
      <c r="DC270" s="526">
        <f t="shared" si="586"/>
        <v>0</v>
      </c>
      <c r="DD270" s="526">
        <f t="shared" si="586"/>
        <v>0</v>
      </c>
      <c r="DE270" s="526">
        <f t="shared" si="586"/>
        <v>0</v>
      </c>
      <c r="DF270" s="526">
        <f t="shared" si="586"/>
        <v>0</v>
      </c>
      <c r="DG270" s="526">
        <f t="shared" si="586"/>
        <v>0</v>
      </c>
      <c r="DH270" s="526">
        <f t="shared" si="438"/>
        <v>0</v>
      </c>
      <c r="DI270" s="240"/>
      <c r="DJ270" s="21"/>
    </row>
    <row r="271" spans="2:114" x14ac:dyDescent="0.15">
      <c r="B271" s="10" t="s">
        <v>180</v>
      </c>
      <c r="C271" s="58" t="s">
        <v>922</v>
      </c>
      <c r="D271" s="526">
        <f t="shared" ref="D271:AI271" si="587">D$232*D42</f>
        <v>0</v>
      </c>
      <c r="E271" s="526">
        <f t="shared" si="587"/>
        <v>0</v>
      </c>
      <c r="F271" s="526">
        <f t="shared" si="587"/>
        <v>0</v>
      </c>
      <c r="G271" s="526">
        <f t="shared" si="587"/>
        <v>0</v>
      </c>
      <c r="H271" s="526">
        <f t="shared" si="587"/>
        <v>0</v>
      </c>
      <c r="I271" s="526">
        <f t="shared" si="587"/>
        <v>0</v>
      </c>
      <c r="J271" s="526">
        <f t="shared" si="587"/>
        <v>0</v>
      </c>
      <c r="K271" s="526">
        <f t="shared" si="587"/>
        <v>0</v>
      </c>
      <c r="L271" s="526">
        <f t="shared" si="587"/>
        <v>0</v>
      </c>
      <c r="M271" s="526">
        <f t="shared" si="587"/>
        <v>0</v>
      </c>
      <c r="N271" s="526">
        <f t="shared" si="587"/>
        <v>0</v>
      </c>
      <c r="O271" s="526">
        <f t="shared" si="587"/>
        <v>0</v>
      </c>
      <c r="P271" s="526">
        <f t="shared" si="587"/>
        <v>0</v>
      </c>
      <c r="Q271" s="526">
        <f t="shared" si="587"/>
        <v>0</v>
      </c>
      <c r="R271" s="526">
        <f t="shared" si="587"/>
        <v>0</v>
      </c>
      <c r="S271" s="526">
        <f t="shared" si="587"/>
        <v>0</v>
      </c>
      <c r="T271" s="526">
        <f t="shared" si="587"/>
        <v>0</v>
      </c>
      <c r="U271" s="526">
        <f t="shared" si="587"/>
        <v>0</v>
      </c>
      <c r="V271" s="526">
        <f t="shared" si="587"/>
        <v>0</v>
      </c>
      <c r="W271" s="526">
        <f t="shared" si="587"/>
        <v>0</v>
      </c>
      <c r="X271" s="526">
        <f t="shared" si="587"/>
        <v>0</v>
      </c>
      <c r="Y271" s="526">
        <f t="shared" si="587"/>
        <v>0</v>
      </c>
      <c r="Z271" s="526">
        <f t="shared" si="587"/>
        <v>0</v>
      </c>
      <c r="AA271" s="526">
        <f t="shared" si="587"/>
        <v>0</v>
      </c>
      <c r="AB271" s="526">
        <f t="shared" si="587"/>
        <v>0</v>
      </c>
      <c r="AC271" s="526">
        <f t="shared" si="587"/>
        <v>0</v>
      </c>
      <c r="AD271" s="526">
        <f t="shared" si="587"/>
        <v>0</v>
      </c>
      <c r="AE271" s="526">
        <f t="shared" si="587"/>
        <v>0</v>
      </c>
      <c r="AF271" s="526">
        <f t="shared" si="587"/>
        <v>0</v>
      </c>
      <c r="AG271" s="526">
        <f t="shared" si="587"/>
        <v>0</v>
      </c>
      <c r="AH271" s="526">
        <f t="shared" si="587"/>
        <v>0</v>
      </c>
      <c r="AI271" s="526">
        <f t="shared" si="587"/>
        <v>0</v>
      </c>
      <c r="AJ271" s="526">
        <f t="shared" ref="AJ271:BO271" si="588">AJ$232*AJ42</f>
        <v>0</v>
      </c>
      <c r="AK271" s="526">
        <f t="shared" si="588"/>
        <v>0</v>
      </c>
      <c r="AL271" s="526">
        <f t="shared" si="588"/>
        <v>0</v>
      </c>
      <c r="AM271" s="526">
        <f t="shared" si="588"/>
        <v>0</v>
      </c>
      <c r="AN271" s="526">
        <f t="shared" si="588"/>
        <v>0</v>
      </c>
      <c r="AO271" s="526">
        <f t="shared" si="588"/>
        <v>0</v>
      </c>
      <c r="AP271" s="526">
        <f t="shared" si="588"/>
        <v>0</v>
      </c>
      <c r="AQ271" s="526">
        <f t="shared" si="588"/>
        <v>0</v>
      </c>
      <c r="AR271" s="526">
        <f t="shared" si="588"/>
        <v>0</v>
      </c>
      <c r="AS271" s="526">
        <f t="shared" si="588"/>
        <v>0</v>
      </c>
      <c r="AT271" s="526">
        <f t="shared" si="588"/>
        <v>0</v>
      </c>
      <c r="AU271" s="526">
        <f t="shared" si="588"/>
        <v>0</v>
      </c>
      <c r="AV271" s="526">
        <f t="shared" si="588"/>
        <v>0</v>
      </c>
      <c r="AW271" s="526">
        <f t="shared" si="588"/>
        <v>0</v>
      </c>
      <c r="AX271" s="526">
        <f t="shared" si="588"/>
        <v>0</v>
      </c>
      <c r="AY271" s="526">
        <f t="shared" si="588"/>
        <v>0</v>
      </c>
      <c r="AZ271" s="526">
        <f t="shared" si="588"/>
        <v>0</v>
      </c>
      <c r="BA271" s="526">
        <f t="shared" si="588"/>
        <v>0</v>
      </c>
      <c r="BB271" s="526">
        <f t="shared" si="588"/>
        <v>0</v>
      </c>
      <c r="BC271" s="526">
        <f t="shared" si="588"/>
        <v>0</v>
      </c>
      <c r="BD271" s="526">
        <f t="shared" si="588"/>
        <v>0</v>
      </c>
      <c r="BE271" s="526">
        <f t="shared" si="588"/>
        <v>0</v>
      </c>
      <c r="BF271" s="526">
        <f t="shared" si="588"/>
        <v>0</v>
      </c>
      <c r="BG271" s="526">
        <f t="shared" si="588"/>
        <v>0</v>
      </c>
      <c r="BH271" s="526">
        <f t="shared" si="588"/>
        <v>0</v>
      </c>
      <c r="BI271" s="526">
        <f t="shared" si="588"/>
        <v>0</v>
      </c>
      <c r="BJ271" s="526">
        <f t="shared" si="588"/>
        <v>0</v>
      </c>
      <c r="BK271" s="526">
        <f t="shared" si="588"/>
        <v>0</v>
      </c>
      <c r="BL271" s="526">
        <f t="shared" si="588"/>
        <v>0</v>
      </c>
      <c r="BM271" s="526">
        <f t="shared" si="588"/>
        <v>0</v>
      </c>
      <c r="BN271" s="526">
        <f t="shared" si="588"/>
        <v>0</v>
      </c>
      <c r="BO271" s="526">
        <f t="shared" si="588"/>
        <v>0</v>
      </c>
      <c r="BP271" s="526">
        <f t="shared" ref="BP271:CU271" si="589">BP$232*BP42</f>
        <v>0</v>
      </c>
      <c r="BQ271" s="526">
        <f t="shared" si="589"/>
        <v>0</v>
      </c>
      <c r="BR271" s="526">
        <f t="shared" si="589"/>
        <v>0</v>
      </c>
      <c r="BS271" s="526">
        <f t="shared" si="589"/>
        <v>0</v>
      </c>
      <c r="BT271" s="526">
        <f t="shared" si="589"/>
        <v>0</v>
      </c>
      <c r="BU271" s="526">
        <f t="shared" si="589"/>
        <v>0</v>
      </c>
      <c r="BV271" s="526">
        <f t="shared" si="589"/>
        <v>0</v>
      </c>
      <c r="BW271" s="526">
        <f t="shared" si="589"/>
        <v>0</v>
      </c>
      <c r="BX271" s="526">
        <f t="shared" si="589"/>
        <v>0</v>
      </c>
      <c r="BY271" s="526">
        <f t="shared" si="589"/>
        <v>0</v>
      </c>
      <c r="BZ271" s="526">
        <f t="shared" si="589"/>
        <v>0</v>
      </c>
      <c r="CA271" s="526">
        <f t="shared" si="589"/>
        <v>0</v>
      </c>
      <c r="CB271" s="526">
        <f t="shared" si="589"/>
        <v>0</v>
      </c>
      <c r="CC271" s="526">
        <f t="shared" si="589"/>
        <v>0</v>
      </c>
      <c r="CD271" s="526">
        <f t="shared" si="589"/>
        <v>0</v>
      </c>
      <c r="CE271" s="526">
        <f t="shared" si="589"/>
        <v>0</v>
      </c>
      <c r="CF271" s="526">
        <f t="shared" si="589"/>
        <v>0</v>
      </c>
      <c r="CG271" s="526">
        <f t="shared" si="589"/>
        <v>0</v>
      </c>
      <c r="CH271" s="526">
        <f t="shared" si="589"/>
        <v>0</v>
      </c>
      <c r="CI271" s="526">
        <f t="shared" si="589"/>
        <v>0</v>
      </c>
      <c r="CJ271" s="526">
        <f t="shared" si="589"/>
        <v>0</v>
      </c>
      <c r="CK271" s="526">
        <f t="shared" si="589"/>
        <v>0</v>
      </c>
      <c r="CL271" s="526">
        <f t="shared" si="589"/>
        <v>0</v>
      </c>
      <c r="CM271" s="526">
        <f t="shared" si="589"/>
        <v>0</v>
      </c>
      <c r="CN271" s="526">
        <f t="shared" si="589"/>
        <v>0</v>
      </c>
      <c r="CO271" s="526">
        <f t="shared" si="589"/>
        <v>0</v>
      </c>
      <c r="CP271" s="526">
        <f t="shared" si="589"/>
        <v>0</v>
      </c>
      <c r="CQ271" s="526">
        <f t="shared" si="589"/>
        <v>0</v>
      </c>
      <c r="CR271" s="526">
        <f t="shared" si="589"/>
        <v>0</v>
      </c>
      <c r="CS271" s="526">
        <f t="shared" si="589"/>
        <v>0</v>
      </c>
      <c r="CT271" s="526">
        <f t="shared" si="589"/>
        <v>0</v>
      </c>
      <c r="CU271" s="526">
        <f t="shared" si="589"/>
        <v>0</v>
      </c>
      <c r="CV271" s="526">
        <f t="shared" ref="CV271:DG271" si="590">CV$232*CV42</f>
        <v>0</v>
      </c>
      <c r="CW271" s="526">
        <f t="shared" si="590"/>
        <v>0</v>
      </c>
      <c r="CX271" s="526">
        <f t="shared" si="590"/>
        <v>0</v>
      </c>
      <c r="CY271" s="526">
        <f t="shared" si="590"/>
        <v>0</v>
      </c>
      <c r="CZ271" s="526">
        <f t="shared" si="590"/>
        <v>0</v>
      </c>
      <c r="DA271" s="526">
        <f t="shared" si="590"/>
        <v>0</v>
      </c>
      <c r="DB271" s="526">
        <f t="shared" si="590"/>
        <v>0</v>
      </c>
      <c r="DC271" s="526">
        <f t="shared" si="590"/>
        <v>0</v>
      </c>
      <c r="DD271" s="526">
        <f t="shared" si="590"/>
        <v>0</v>
      </c>
      <c r="DE271" s="526">
        <f t="shared" si="590"/>
        <v>0</v>
      </c>
      <c r="DF271" s="526">
        <f t="shared" si="590"/>
        <v>0</v>
      </c>
      <c r="DG271" s="526">
        <f t="shared" si="590"/>
        <v>0</v>
      </c>
      <c r="DH271" s="526">
        <f t="shared" si="438"/>
        <v>0</v>
      </c>
      <c r="DI271" s="240"/>
      <c r="DJ271" s="21"/>
    </row>
    <row r="272" spans="2:114" x14ac:dyDescent="0.15">
      <c r="B272" s="10" t="s">
        <v>181</v>
      </c>
      <c r="C272" s="59" t="s">
        <v>923</v>
      </c>
      <c r="D272" s="526">
        <f t="shared" ref="D272:AI272" si="591">D$232*D43</f>
        <v>0</v>
      </c>
      <c r="E272" s="526">
        <f t="shared" si="591"/>
        <v>0</v>
      </c>
      <c r="F272" s="526">
        <f t="shared" si="591"/>
        <v>0</v>
      </c>
      <c r="G272" s="526">
        <f t="shared" si="591"/>
        <v>0</v>
      </c>
      <c r="H272" s="526">
        <f t="shared" si="591"/>
        <v>0</v>
      </c>
      <c r="I272" s="526">
        <f t="shared" si="591"/>
        <v>0</v>
      </c>
      <c r="J272" s="526">
        <f t="shared" si="591"/>
        <v>0</v>
      </c>
      <c r="K272" s="526">
        <f t="shared" si="591"/>
        <v>0</v>
      </c>
      <c r="L272" s="526">
        <f t="shared" si="591"/>
        <v>0</v>
      </c>
      <c r="M272" s="526">
        <f t="shared" si="591"/>
        <v>0</v>
      </c>
      <c r="N272" s="526">
        <f t="shared" si="591"/>
        <v>0</v>
      </c>
      <c r="O272" s="526">
        <f t="shared" si="591"/>
        <v>0</v>
      </c>
      <c r="P272" s="526">
        <f t="shared" si="591"/>
        <v>0</v>
      </c>
      <c r="Q272" s="526">
        <f t="shared" si="591"/>
        <v>0</v>
      </c>
      <c r="R272" s="526">
        <f t="shared" si="591"/>
        <v>0</v>
      </c>
      <c r="S272" s="526">
        <f t="shared" si="591"/>
        <v>0</v>
      </c>
      <c r="T272" s="526">
        <f t="shared" si="591"/>
        <v>0</v>
      </c>
      <c r="U272" s="526">
        <f t="shared" si="591"/>
        <v>0</v>
      </c>
      <c r="V272" s="526">
        <f t="shared" si="591"/>
        <v>0</v>
      </c>
      <c r="W272" s="526">
        <f t="shared" si="591"/>
        <v>0</v>
      </c>
      <c r="X272" s="526">
        <f t="shared" si="591"/>
        <v>0</v>
      </c>
      <c r="Y272" s="526">
        <f t="shared" si="591"/>
        <v>0</v>
      </c>
      <c r="Z272" s="526">
        <f t="shared" si="591"/>
        <v>0</v>
      </c>
      <c r="AA272" s="526">
        <f t="shared" si="591"/>
        <v>0</v>
      </c>
      <c r="AB272" s="526">
        <f t="shared" si="591"/>
        <v>0</v>
      </c>
      <c r="AC272" s="526">
        <f t="shared" si="591"/>
        <v>0</v>
      </c>
      <c r="AD272" s="526">
        <f t="shared" si="591"/>
        <v>0</v>
      </c>
      <c r="AE272" s="526">
        <f t="shared" si="591"/>
        <v>0</v>
      </c>
      <c r="AF272" s="526">
        <f t="shared" si="591"/>
        <v>0</v>
      </c>
      <c r="AG272" s="526">
        <f t="shared" si="591"/>
        <v>0</v>
      </c>
      <c r="AH272" s="526">
        <f t="shared" si="591"/>
        <v>0</v>
      </c>
      <c r="AI272" s="526">
        <f t="shared" si="591"/>
        <v>0</v>
      </c>
      <c r="AJ272" s="526">
        <f t="shared" ref="AJ272:BO272" si="592">AJ$232*AJ43</f>
        <v>0</v>
      </c>
      <c r="AK272" s="526">
        <f t="shared" si="592"/>
        <v>0</v>
      </c>
      <c r="AL272" s="526">
        <f t="shared" si="592"/>
        <v>0</v>
      </c>
      <c r="AM272" s="526">
        <f t="shared" si="592"/>
        <v>0</v>
      </c>
      <c r="AN272" s="526">
        <f t="shared" si="592"/>
        <v>0</v>
      </c>
      <c r="AO272" s="526">
        <f t="shared" si="592"/>
        <v>0</v>
      </c>
      <c r="AP272" s="526">
        <f t="shared" si="592"/>
        <v>0</v>
      </c>
      <c r="AQ272" s="526">
        <f t="shared" si="592"/>
        <v>0</v>
      </c>
      <c r="AR272" s="526">
        <f t="shared" si="592"/>
        <v>0</v>
      </c>
      <c r="AS272" s="526">
        <f t="shared" si="592"/>
        <v>0</v>
      </c>
      <c r="AT272" s="526">
        <f t="shared" si="592"/>
        <v>0</v>
      </c>
      <c r="AU272" s="526">
        <f t="shared" si="592"/>
        <v>0</v>
      </c>
      <c r="AV272" s="526">
        <f t="shared" si="592"/>
        <v>0</v>
      </c>
      <c r="AW272" s="526">
        <f t="shared" si="592"/>
        <v>0</v>
      </c>
      <c r="AX272" s="526">
        <f t="shared" si="592"/>
        <v>0</v>
      </c>
      <c r="AY272" s="526">
        <f t="shared" si="592"/>
        <v>0</v>
      </c>
      <c r="AZ272" s="526">
        <f t="shared" si="592"/>
        <v>0</v>
      </c>
      <c r="BA272" s="526">
        <f t="shared" si="592"/>
        <v>0</v>
      </c>
      <c r="BB272" s="526">
        <f t="shared" si="592"/>
        <v>0</v>
      </c>
      <c r="BC272" s="526">
        <f t="shared" si="592"/>
        <v>0</v>
      </c>
      <c r="BD272" s="526">
        <f t="shared" si="592"/>
        <v>0</v>
      </c>
      <c r="BE272" s="526">
        <f t="shared" si="592"/>
        <v>0</v>
      </c>
      <c r="BF272" s="526">
        <f t="shared" si="592"/>
        <v>0</v>
      </c>
      <c r="BG272" s="526">
        <f t="shared" si="592"/>
        <v>0</v>
      </c>
      <c r="BH272" s="526">
        <f t="shared" si="592"/>
        <v>0</v>
      </c>
      <c r="BI272" s="526">
        <f t="shared" si="592"/>
        <v>0</v>
      </c>
      <c r="BJ272" s="526">
        <f t="shared" si="592"/>
        <v>0</v>
      </c>
      <c r="BK272" s="526">
        <f t="shared" si="592"/>
        <v>0</v>
      </c>
      <c r="BL272" s="526">
        <f t="shared" si="592"/>
        <v>0</v>
      </c>
      <c r="BM272" s="526">
        <f t="shared" si="592"/>
        <v>0</v>
      </c>
      <c r="BN272" s="526">
        <f t="shared" si="592"/>
        <v>0</v>
      </c>
      <c r="BO272" s="526">
        <f t="shared" si="592"/>
        <v>0</v>
      </c>
      <c r="BP272" s="526">
        <f t="shared" ref="BP272:CU272" si="593">BP$232*BP43</f>
        <v>0</v>
      </c>
      <c r="BQ272" s="526">
        <f t="shared" si="593"/>
        <v>0</v>
      </c>
      <c r="BR272" s="526">
        <f t="shared" si="593"/>
        <v>0</v>
      </c>
      <c r="BS272" s="526">
        <f t="shared" si="593"/>
        <v>0</v>
      </c>
      <c r="BT272" s="526">
        <f t="shared" si="593"/>
        <v>0</v>
      </c>
      <c r="BU272" s="526">
        <f t="shared" si="593"/>
        <v>0</v>
      </c>
      <c r="BV272" s="526">
        <f t="shared" si="593"/>
        <v>0</v>
      </c>
      <c r="BW272" s="526">
        <f t="shared" si="593"/>
        <v>0</v>
      </c>
      <c r="BX272" s="526">
        <f t="shared" si="593"/>
        <v>0</v>
      </c>
      <c r="BY272" s="526">
        <f t="shared" si="593"/>
        <v>0</v>
      </c>
      <c r="BZ272" s="526">
        <f t="shared" si="593"/>
        <v>0</v>
      </c>
      <c r="CA272" s="526">
        <f t="shared" si="593"/>
        <v>0</v>
      </c>
      <c r="CB272" s="526">
        <f t="shared" si="593"/>
        <v>0</v>
      </c>
      <c r="CC272" s="526">
        <f t="shared" si="593"/>
        <v>0</v>
      </c>
      <c r="CD272" s="526">
        <f t="shared" si="593"/>
        <v>0</v>
      </c>
      <c r="CE272" s="526">
        <f t="shared" si="593"/>
        <v>0</v>
      </c>
      <c r="CF272" s="526">
        <f t="shared" si="593"/>
        <v>0</v>
      </c>
      <c r="CG272" s="526">
        <f t="shared" si="593"/>
        <v>0</v>
      </c>
      <c r="CH272" s="526">
        <f t="shared" si="593"/>
        <v>0</v>
      </c>
      <c r="CI272" s="526">
        <f t="shared" si="593"/>
        <v>0</v>
      </c>
      <c r="CJ272" s="526">
        <f t="shared" si="593"/>
        <v>0</v>
      </c>
      <c r="CK272" s="526">
        <f t="shared" si="593"/>
        <v>0</v>
      </c>
      <c r="CL272" s="526">
        <f t="shared" si="593"/>
        <v>0</v>
      </c>
      <c r="CM272" s="526">
        <f t="shared" si="593"/>
        <v>0</v>
      </c>
      <c r="CN272" s="526">
        <f t="shared" si="593"/>
        <v>0</v>
      </c>
      <c r="CO272" s="526">
        <f t="shared" si="593"/>
        <v>0</v>
      </c>
      <c r="CP272" s="526">
        <f t="shared" si="593"/>
        <v>0</v>
      </c>
      <c r="CQ272" s="526">
        <f t="shared" si="593"/>
        <v>0</v>
      </c>
      <c r="CR272" s="526">
        <f t="shared" si="593"/>
        <v>0</v>
      </c>
      <c r="CS272" s="526">
        <f t="shared" si="593"/>
        <v>0</v>
      </c>
      <c r="CT272" s="526">
        <f t="shared" si="593"/>
        <v>0</v>
      </c>
      <c r="CU272" s="526">
        <f t="shared" si="593"/>
        <v>0</v>
      </c>
      <c r="CV272" s="526">
        <f t="shared" ref="CV272:DG272" si="594">CV$232*CV43</f>
        <v>0</v>
      </c>
      <c r="CW272" s="526">
        <f t="shared" si="594"/>
        <v>0</v>
      </c>
      <c r="CX272" s="526">
        <f t="shared" si="594"/>
        <v>0</v>
      </c>
      <c r="CY272" s="526">
        <f t="shared" si="594"/>
        <v>0</v>
      </c>
      <c r="CZ272" s="526">
        <f t="shared" si="594"/>
        <v>0</v>
      </c>
      <c r="DA272" s="526">
        <f t="shared" si="594"/>
        <v>0</v>
      </c>
      <c r="DB272" s="526">
        <f t="shared" si="594"/>
        <v>0</v>
      </c>
      <c r="DC272" s="526">
        <f t="shared" si="594"/>
        <v>0</v>
      </c>
      <c r="DD272" s="526">
        <f t="shared" si="594"/>
        <v>0</v>
      </c>
      <c r="DE272" s="526">
        <f t="shared" si="594"/>
        <v>0</v>
      </c>
      <c r="DF272" s="526">
        <f t="shared" si="594"/>
        <v>0</v>
      </c>
      <c r="DG272" s="526">
        <f t="shared" si="594"/>
        <v>0</v>
      </c>
      <c r="DH272" s="526">
        <f t="shared" si="438"/>
        <v>0</v>
      </c>
      <c r="DI272" s="240"/>
      <c r="DJ272" s="21"/>
    </row>
    <row r="273" spans="2:114" x14ac:dyDescent="0.15">
      <c r="B273" s="10" t="s">
        <v>182</v>
      </c>
      <c r="C273" s="58" t="s">
        <v>924</v>
      </c>
      <c r="D273" s="685">
        <f t="shared" ref="D273:AI273" si="595">D$232*D44</f>
        <v>0</v>
      </c>
      <c r="E273" s="685">
        <f t="shared" si="595"/>
        <v>0</v>
      </c>
      <c r="F273" s="685">
        <f t="shared" si="595"/>
        <v>0</v>
      </c>
      <c r="G273" s="685">
        <f t="shared" si="595"/>
        <v>0</v>
      </c>
      <c r="H273" s="685">
        <f t="shared" si="595"/>
        <v>0</v>
      </c>
      <c r="I273" s="685">
        <f t="shared" si="595"/>
        <v>0</v>
      </c>
      <c r="J273" s="685">
        <f t="shared" si="595"/>
        <v>0</v>
      </c>
      <c r="K273" s="685">
        <f t="shared" si="595"/>
        <v>0</v>
      </c>
      <c r="L273" s="685">
        <f t="shared" si="595"/>
        <v>0</v>
      </c>
      <c r="M273" s="685">
        <f t="shared" si="595"/>
        <v>0</v>
      </c>
      <c r="N273" s="685">
        <f t="shared" si="595"/>
        <v>0</v>
      </c>
      <c r="O273" s="685">
        <f t="shared" si="595"/>
        <v>0</v>
      </c>
      <c r="P273" s="685">
        <f t="shared" si="595"/>
        <v>0</v>
      </c>
      <c r="Q273" s="685">
        <f t="shared" si="595"/>
        <v>0</v>
      </c>
      <c r="R273" s="685">
        <f t="shared" si="595"/>
        <v>0</v>
      </c>
      <c r="S273" s="685">
        <f t="shared" si="595"/>
        <v>0</v>
      </c>
      <c r="T273" s="685">
        <f t="shared" si="595"/>
        <v>0</v>
      </c>
      <c r="U273" s="685">
        <f t="shared" si="595"/>
        <v>0</v>
      </c>
      <c r="V273" s="685">
        <f t="shared" si="595"/>
        <v>0</v>
      </c>
      <c r="W273" s="685">
        <f t="shared" si="595"/>
        <v>0</v>
      </c>
      <c r="X273" s="685">
        <f t="shared" si="595"/>
        <v>0</v>
      </c>
      <c r="Y273" s="685">
        <f t="shared" si="595"/>
        <v>0</v>
      </c>
      <c r="Z273" s="685">
        <f t="shared" si="595"/>
        <v>0</v>
      </c>
      <c r="AA273" s="685">
        <f t="shared" si="595"/>
        <v>0</v>
      </c>
      <c r="AB273" s="685">
        <f t="shared" si="595"/>
        <v>0</v>
      </c>
      <c r="AC273" s="685">
        <f t="shared" si="595"/>
        <v>0</v>
      </c>
      <c r="AD273" s="685">
        <f t="shared" si="595"/>
        <v>0</v>
      </c>
      <c r="AE273" s="685">
        <f t="shared" si="595"/>
        <v>0</v>
      </c>
      <c r="AF273" s="685">
        <f t="shared" si="595"/>
        <v>0</v>
      </c>
      <c r="AG273" s="685">
        <f t="shared" si="595"/>
        <v>0</v>
      </c>
      <c r="AH273" s="685">
        <f t="shared" si="595"/>
        <v>0</v>
      </c>
      <c r="AI273" s="685">
        <f t="shared" si="595"/>
        <v>0</v>
      </c>
      <c r="AJ273" s="685">
        <f t="shared" ref="AJ273:BO273" si="596">AJ$232*AJ44</f>
        <v>0</v>
      </c>
      <c r="AK273" s="685">
        <f t="shared" si="596"/>
        <v>0</v>
      </c>
      <c r="AL273" s="685">
        <f t="shared" si="596"/>
        <v>0</v>
      </c>
      <c r="AM273" s="685">
        <f t="shared" si="596"/>
        <v>0</v>
      </c>
      <c r="AN273" s="685">
        <f t="shared" si="596"/>
        <v>0</v>
      </c>
      <c r="AO273" s="685">
        <f t="shared" si="596"/>
        <v>0</v>
      </c>
      <c r="AP273" s="685">
        <f t="shared" si="596"/>
        <v>0</v>
      </c>
      <c r="AQ273" s="685">
        <f t="shared" si="596"/>
        <v>0</v>
      </c>
      <c r="AR273" s="685">
        <f t="shared" si="596"/>
        <v>0</v>
      </c>
      <c r="AS273" s="685">
        <f t="shared" si="596"/>
        <v>0</v>
      </c>
      <c r="AT273" s="685">
        <f t="shared" si="596"/>
        <v>0</v>
      </c>
      <c r="AU273" s="685">
        <f t="shared" si="596"/>
        <v>0</v>
      </c>
      <c r="AV273" s="685">
        <f t="shared" si="596"/>
        <v>0</v>
      </c>
      <c r="AW273" s="685">
        <f t="shared" si="596"/>
        <v>0</v>
      </c>
      <c r="AX273" s="685">
        <f t="shared" si="596"/>
        <v>0</v>
      </c>
      <c r="AY273" s="685">
        <f t="shared" si="596"/>
        <v>0</v>
      </c>
      <c r="AZ273" s="685">
        <f t="shared" si="596"/>
        <v>0</v>
      </c>
      <c r="BA273" s="685">
        <f t="shared" si="596"/>
        <v>0</v>
      </c>
      <c r="BB273" s="685">
        <f t="shared" si="596"/>
        <v>0</v>
      </c>
      <c r="BC273" s="685">
        <f t="shared" si="596"/>
        <v>0</v>
      </c>
      <c r="BD273" s="685">
        <f t="shared" si="596"/>
        <v>0</v>
      </c>
      <c r="BE273" s="685">
        <f t="shared" si="596"/>
        <v>0</v>
      </c>
      <c r="BF273" s="685">
        <f t="shared" si="596"/>
        <v>0</v>
      </c>
      <c r="BG273" s="685">
        <f t="shared" si="596"/>
        <v>0</v>
      </c>
      <c r="BH273" s="685">
        <f t="shared" si="596"/>
        <v>0</v>
      </c>
      <c r="BI273" s="685">
        <f t="shared" si="596"/>
        <v>0</v>
      </c>
      <c r="BJ273" s="685">
        <f t="shared" si="596"/>
        <v>0</v>
      </c>
      <c r="BK273" s="685">
        <f t="shared" si="596"/>
        <v>0</v>
      </c>
      <c r="BL273" s="685">
        <f t="shared" si="596"/>
        <v>0</v>
      </c>
      <c r="BM273" s="685">
        <f t="shared" si="596"/>
        <v>0</v>
      </c>
      <c r="BN273" s="685">
        <f t="shared" si="596"/>
        <v>0</v>
      </c>
      <c r="BO273" s="685">
        <f t="shared" si="596"/>
        <v>0</v>
      </c>
      <c r="BP273" s="685">
        <f t="shared" ref="BP273:CU273" si="597">BP$232*BP44</f>
        <v>0</v>
      </c>
      <c r="BQ273" s="685">
        <f t="shared" si="597"/>
        <v>0</v>
      </c>
      <c r="BR273" s="685">
        <f t="shared" si="597"/>
        <v>0</v>
      </c>
      <c r="BS273" s="685">
        <f t="shared" si="597"/>
        <v>0</v>
      </c>
      <c r="BT273" s="685">
        <f t="shared" si="597"/>
        <v>0</v>
      </c>
      <c r="BU273" s="685">
        <f t="shared" si="597"/>
        <v>0</v>
      </c>
      <c r="BV273" s="685">
        <f t="shared" si="597"/>
        <v>0</v>
      </c>
      <c r="BW273" s="685">
        <f t="shared" si="597"/>
        <v>0</v>
      </c>
      <c r="BX273" s="685">
        <f t="shared" si="597"/>
        <v>0</v>
      </c>
      <c r="BY273" s="685">
        <f t="shared" si="597"/>
        <v>0</v>
      </c>
      <c r="BZ273" s="685">
        <f t="shared" si="597"/>
        <v>0</v>
      </c>
      <c r="CA273" s="685">
        <f t="shared" si="597"/>
        <v>0</v>
      </c>
      <c r="CB273" s="685">
        <f t="shared" si="597"/>
        <v>0</v>
      </c>
      <c r="CC273" s="685">
        <f t="shared" si="597"/>
        <v>0</v>
      </c>
      <c r="CD273" s="685">
        <f t="shared" si="597"/>
        <v>0</v>
      </c>
      <c r="CE273" s="685">
        <f t="shared" si="597"/>
        <v>0</v>
      </c>
      <c r="CF273" s="685">
        <f t="shared" si="597"/>
        <v>0</v>
      </c>
      <c r="CG273" s="685">
        <f t="shared" si="597"/>
        <v>0</v>
      </c>
      <c r="CH273" s="685">
        <f t="shared" si="597"/>
        <v>0</v>
      </c>
      <c r="CI273" s="685">
        <f t="shared" si="597"/>
        <v>0</v>
      </c>
      <c r="CJ273" s="685">
        <f t="shared" si="597"/>
        <v>0</v>
      </c>
      <c r="CK273" s="685">
        <f t="shared" si="597"/>
        <v>0</v>
      </c>
      <c r="CL273" s="685">
        <f t="shared" si="597"/>
        <v>0</v>
      </c>
      <c r="CM273" s="685">
        <f t="shared" si="597"/>
        <v>0</v>
      </c>
      <c r="CN273" s="685">
        <f t="shared" si="597"/>
        <v>0</v>
      </c>
      <c r="CO273" s="685">
        <f t="shared" si="597"/>
        <v>0</v>
      </c>
      <c r="CP273" s="685">
        <f t="shared" si="597"/>
        <v>0</v>
      </c>
      <c r="CQ273" s="685">
        <f t="shared" si="597"/>
        <v>0</v>
      </c>
      <c r="CR273" s="685">
        <f t="shared" si="597"/>
        <v>0</v>
      </c>
      <c r="CS273" s="685">
        <f t="shared" si="597"/>
        <v>0</v>
      </c>
      <c r="CT273" s="685">
        <f t="shared" si="597"/>
        <v>0</v>
      </c>
      <c r="CU273" s="685">
        <f t="shared" si="597"/>
        <v>0</v>
      </c>
      <c r="CV273" s="685">
        <f t="shared" ref="CV273:DG273" si="598">CV$232*CV44</f>
        <v>0</v>
      </c>
      <c r="CW273" s="685">
        <f t="shared" si="598"/>
        <v>0</v>
      </c>
      <c r="CX273" s="685">
        <f t="shared" si="598"/>
        <v>0</v>
      </c>
      <c r="CY273" s="685">
        <f t="shared" si="598"/>
        <v>0</v>
      </c>
      <c r="CZ273" s="685">
        <f t="shared" si="598"/>
        <v>0</v>
      </c>
      <c r="DA273" s="685">
        <f t="shared" si="598"/>
        <v>0</v>
      </c>
      <c r="DB273" s="685">
        <f t="shared" si="598"/>
        <v>0</v>
      </c>
      <c r="DC273" s="685">
        <f t="shared" si="598"/>
        <v>0</v>
      </c>
      <c r="DD273" s="685">
        <f t="shared" si="598"/>
        <v>0</v>
      </c>
      <c r="DE273" s="685">
        <f t="shared" si="598"/>
        <v>0</v>
      </c>
      <c r="DF273" s="685">
        <f t="shared" si="598"/>
        <v>0</v>
      </c>
      <c r="DG273" s="685">
        <f t="shared" si="598"/>
        <v>0</v>
      </c>
      <c r="DH273" s="526">
        <f t="shared" si="438"/>
        <v>0</v>
      </c>
      <c r="DI273" s="240"/>
      <c r="DJ273" s="21"/>
    </row>
    <row r="274" spans="2:114" x14ac:dyDescent="0.15">
      <c r="B274" s="10" t="s">
        <v>183</v>
      </c>
      <c r="C274" s="58" t="s">
        <v>322</v>
      </c>
      <c r="D274" s="526">
        <f t="shared" ref="D274:AI274" si="599">D$232*D45</f>
        <v>0</v>
      </c>
      <c r="E274" s="526">
        <f t="shared" si="599"/>
        <v>0</v>
      </c>
      <c r="F274" s="526">
        <f t="shared" si="599"/>
        <v>0</v>
      </c>
      <c r="G274" s="526">
        <f t="shared" si="599"/>
        <v>0</v>
      </c>
      <c r="H274" s="526">
        <f t="shared" si="599"/>
        <v>0</v>
      </c>
      <c r="I274" s="526">
        <f t="shared" si="599"/>
        <v>0</v>
      </c>
      <c r="J274" s="526">
        <f t="shared" si="599"/>
        <v>0</v>
      </c>
      <c r="K274" s="526">
        <f t="shared" si="599"/>
        <v>0</v>
      </c>
      <c r="L274" s="526">
        <f t="shared" si="599"/>
        <v>0</v>
      </c>
      <c r="M274" s="526">
        <f t="shared" si="599"/>
        <v>0</v>
      </c>
      <c r="N274" s="526">
        <f t="shared" si="599"/>
        <v>0</v>
      </c>
      <c r="O274" s="526">
        <f t="shared" si="599"/>
        <v>0</v>
      </c>
      <c r="P274" s="526">
        <f t="shared" si="599"/>
        <v>0</v>
      </c>
      <c r="Q274" s="526">
        <f t="shared" si="599"/>
        <v>0</v>
      </c>
      <c r="R274" s="526">
        <f t="shared" si="599"/>
        <v>0</v>
      </c>
      <c r="S274" s="526">
        <f t="shared" si="599"/>
        <v>0</v>
      </c>
      <c r="T274" s="526">
        <f t="shared" si="599"/>
        <v>0</v>
      </c>
      <c r="U274" s="526">
        <f t="shared" si="599"/>
        <v>0</v>
      </c>
      <c r="V274" s="526">
        <f t="shared" si="599"/>
        <v>0</v>
      </c>
      <c r="W274" s="526">
        <f t="shared" si="599"/>
        <v>0</v>
      </c>
      <c r="X274" s="526">
        <f t="shared" si="599"/>
        <v>0</v>
      </c>
      <c r="Y274" s="526">
        <f t="shared" si="599"/>
        <v>0</v>
      </c>
      <c r="Z274" s="526">
        <f t="shared" si="599"/>
        <v>0</v>
      </c>
      <c r="AA274" s="526">
        <f t="shared" si="599"/>
        <v>0</v>
      </c>
      <c r="AB274" s="526">
        <f t="shared" si="599"/>
        <v>0</v>
      </c>
      <c r="AC274" s="526">
        <f t="shared" si="599"/>
        <v>0</v>
      </c>
      <c r="AD274" s="526">
        <f t="shared" si="599"/>
        <v>0</v>
      </c>
      <c r="AE274" s="526">
        <f t="shared" si="599"/>
        <v>0</v>
      </c>
      <c r="AF274" s="526">
        <f t="shared" si="599"/>
        <v>0</v>
      </c>
      <c r="AG274" s="526">
        <f t="shared" si="599"/>
        <v>0</v>
      </c>
      <c r="AH274" s="526">
        <f t="shared" si="599"/>
        <v>0</v>
      </c>
      <c r="AI274" s="526">
        <f t="shared" si="599"/>
        <v>0</v>
      </c>
      <c r="AJ274" s="526">
        <f t="shared" ref="AJ274:BO274" si="600">AJ$232*AJ45</f>
        <v>0</v>
      </c>
      <c r="AK274" s="526">
        <f t="shared" si="600"/>
        <v>0</v>
      </c>
      <c r="AL274" s="526">
        <f t="shared" si="600"/>
        <v>0</v>
      </c>
      <c r="AM274" s="526">
        <f t="shared" si="600"/>
        <v>0</v>
      </c>
      <c r="AN274" s="526">
        <f t="shared" si="600"/>
        <v>0</v>
      </c>
      <c r="AO274" s="526">
        <f t="shared" si="600"/>
        <v>0</v>
      </c>
      <c r="AP274" s="526">
        <f t="shared" si="600"/>
        <v>0</v>
      </c>
      <c r="AQ274" s="526">
        <f t="shared" si="600"/>
        <v>0</v>
      </c>
      <c r="AR274" s="526">
        <f t="shared" si="600"/>
        <v>0</v>
      </c>
      <c r="AS274" s="526">
        <f t="shared" si="600"/>
        <v>0</v>
      </c>
      <c r="AT274" s="526">
        <f t="shared" si="600"/>
        <v>0</v>
      </c>
      <c r="AU274" s="526">
        <f t="shared" si="600"/>
        <v>0</v>
      </c>
      <c r="AV274" s="526">
        <f t="shared" si="600"/>
        <v>0</v>
      </c>
      <c r="AW274" s="526">
        <f t="shared" si="600"/>
        <v>0</v>
      </c>
      <c r="AX274" s="526">
        <f t="shared" si="600"/>
        <v>0</v>
      </c>
      <c r="AY274" s="526">
        <f t="shared" si="600"/>
        <v>0</v>
      </c>
      <c r="AZ274" s="526">
        <f t="shared" si="600"/>
        <v>0</v>
      </c>
      <c r="BA274" s="526">
        <f t="shared" si="600"/>
        <v>0</v>
      </c>
      <c r="BB274" s="526">
        <f t="shared" si="600"/>
        <v>0</v>
      </c>
      <c r="BC274" s="526">
        <f t="shared" si="600"/>
        <v>0</v>
      </c>
      <c r="BD274" s="526">
        <f t="shared" si="600"/>
        <v>0</v>
      </c>
      <c r="BE274" s="526">
        <f t="shared" si="600"/>
        <v>0</v>
      </c>
      <c r="BF274" s="526">
        <f t="shared" si="600"/>
        <v>0</v>
      </c>
      <c r="BG274" s="526">
        <f t="shared" si="600"/>
        <v>0</v>
      </c>
      <c r="BH274" s="526">
        <f t="shared" si="600"/>
        <v>0</v>
      </c>
      <c r="BI274" s="526">
        <f t="shared" si="600"/>
        <v>0</v>
      </c>
      <c r="BJ274" s="526">
        <f t="shared" si="600"/>
        <v>0</v>
      </c>
      <c r="BK274" s="526">
        <f t="shared" si="600"/>
        <v>0</v>
      </c>
      <c r="BL274" s="526">
        <f t="shared" si="600"/>
        <v>0</v>
      </c>
      <c r="BM274" s="526">
        <f t="shared" si="600"/>
        <v>0</v>
      </c>
      <c r="BN274" s="526">
        <f t="shared" si="600"/>
        <v>0</v>
      </c>
      <c r="BO274" s="526">
        <f t="shared" si="600"/>
        <v>0</v>
      </c>
      <c r="BP274" s="526">
        <f t="shared" ref="BP274:CU274" si="601">BP$232*BP45</f>
        <v>0</v>
      </c>
      <c r="BQ274" s="526">
        <f t="shared" si="601"/>
        <v>0</v>
      </c>
      <c r="BR274" s="526">
        <f t="shared" si="601"/>
        <v>0</v>
      </c>
      <c r="BS274" s="526">
        <f t="shared" si="601"/>
        <v>0</v>
      </c>
      <c r="BT274" s="526">
        <f t="shared" si="601"/>
        <v>0</v>
      </c>
      <c r="BU274" s="526">
        <f t="shared" si="601"/>
        <v>0</v>
      </c>
      <c r="BV274" s="526">
        <f t="shared" si="601"/>
        <v>0</v>
      </c>
      <c r="BW274" s="526">
        <f t="shared" si="601"/>
        <v>0</v>
      </c>
      <c r="BX274" s="526">
        <f t="shared" si="601"/>
        <v>0</v>
      </c>
      <c r="BY274" s="526">
        <f t="shared" si="601"/>
        <v>0</v>
      </c>
      <c r="BZ274" s="526">
        <f t="shared" si="601"/>
        <v>0</v>
      </c>
      <c r="CA274" s="526">
        <f t="shared" si="601"/>
        <v>0</v>
      </c>
      <c r="CB274" s="526">
        <f t="shared" si="601"/>
        <v>0</v>
      </c>
      <c r="CC274" s="526">
        <f t="shared" si="601"/>
        <v>0</v>
      </c>
      <c r="CD274" s="526">
        <f t="shared" si="601"/>
        <v>0</v>
      </c>
      <c r="CE274" s="526">
        <f t="shared" si="601"/>
        <v>0</v>
      </c>
      <c r="CF274" s="526">
        <f t="shared" si="601"/>
        <v>0</v>
      </c>
      <c r="CG274" s="526">
        <f t="shared" si="601"/>
        <v>0</v>
      </c>
      <c r="CH274" s="526">
        <f t="shared" si="601"/>
        <v>0</v>
      </c>
      <c r="CI274" s="526">
        <f t="shared" si="601"/>
        <v>0</v>
      </c>
      <c r="CJ274" s="526">
        <f t="shared" si="601"/>
        <v>0</v>
      </c>
      <c r="CK274" s="526">
        <f t="shared" si="601"/>
        <v>0</v>
      </c>
      <c r="CL274" s="526">
        <f t="shared" si="601"/>
        <v>0</v>
      </c>
      <c r="CM274" s="526">
        <f t="shared" si="601"/>
        <v>0</v>
      </c>
      <c r="CN274" s="526">
        <f t="shared" si="601"/>
        <v>0</v>
      </c>
      <c r="CO274" s="526">
        <f t="shared" si="601"/>
        <v>0</v>
      </c>
      <c r="CP274" s="526">
        <f t="shared" si="601"/>
        <v>0</v>
      </c>
      <c r="CQ274" s="526">
        <f t="shared" si="601"/>
        <v>0</v>
      </c>
      <c r="CR274" s="526">
        <f t="shared" si="601"/>
        <v>0</v>
      </c>
      <c r="CS274" s="526">
        <f t="shared" si="601"/>
        <v>0</v>
      </c>
      <c r="CT274" s="526">
        <f t="shared" si="601"/>
        <v>0</v>
      </c>
      <c r="CU274" s="526">
        <f t="shared" si="601"/>
        <v>0</v>
      </c>
      <c r="CV274" s="526">
        <f t="shared" ref="CV274:DG274" si="602">CV$232*CV45</f>
        <v>0</v>
      </c>
      <c r="CW274" s="526">
        <f t="shared" si="602"/>
        <v>0</v>
      </c>
      <c r="CX274" s="526">
        <f t="shared" si="602"/>
        <v>0</v>
      </c>
      <c r="CY274" s="526">
        <f t="shared" si="602"/>
        <v>0</v>
      </c>
      <c r="CZ274" s="526">
        <f t="shared" si="602"/>
        <v>0</v>
      </c>
      <c r="DA274" s="526">
        <f t="shared" si="602"/>
        <v>0</v>
      </c>
      <c r="DB274" s="526">
        <f t="shared" si="602"/>
        <v>0</v>
      </c>
      <c r="DC274" s="526">
        <f t="shared" si="602"/>
        <v>0</v>
      </c>
      <c r="DD274" s="526">
        <f t="shared" si="602"/>
        <v>0</v>
      </c>
      <c r="DE274" s="526">
        <f t="shared" si="602"/>
        <v>0</v>
      </c>
      <c r="DF274" s="526">
        <f t="shared" si="602"/>
        <v>0</v>
      </c>
      <c r="DG274" s="526">
        <f t="shared" si="602"/>
        <v>0</v>
      </c>
      <c r="DH274" s="526">
        <f t="shared" si="438"/>
        <v>0</v>
      </c>
      <c r="DI274" s="240"/>
      <c r="DJ274" s="21"/>
    </row>
    <row r="275" spans="2:114" x14ac:dyDescent="0.15">
      <c r="B275" s="10" t="s">
        <v>184</v>
      </c>
      <c r="C275" s="58" t="s">
        <v>925</v>
      </c>
      <c r="D275" s="526">
        <f t="shared" ref="D275:AI275" si="603">D$232*D46</f>
        <v>0</v>
      </c>
      <c r="E275" s="526">
        <f t="shared" si="603"/>
        <v>0</v>
      </c>
      <c r="F275" s="526">
        <f t="shared" si="603"/>
        <v>0</v>
      </c>
      <c r="G275" s="526">
        <f t="shared" si="603"/>
        <v>0</v>
      </c>
      <c r="H275" s="526">
        <f t="shared" si="603"/>
        <v>0</v>
      </c>
      <c r="I275" s="526">
        <f t="shared" si="603"/>
        <v>0</v>
      </c>
      <c r="J275" s="526">
        <f t="shared" si="603"/>
        <v>0</v>
      </c>
      <c r="K275" s="526">
        <f t="shared" si="603"/>
        <v>0</v>
      </c>
      <c r="L275" s="526">
        <f t="shared" si="603"/>
        <v>0</v>
      </c>
      <c r="M275" s="526">
        <f t="shared" si="603"/>
        <v>0</v>
      </c>
      <c r="N275" s="526">
        <f t="shared" si="603"/>
        <v>0</v>
      </c>
      <c r="O275" s="526">
        <f t="shared" si="603"/>
        <v>0</v>
      </c>
      <c r="P275" s="526">
        <f t="shared" si="603"/>
        <v>0</v>
      </c>
      <c r="Q275" s="526">
        <f t="shared" si="603"/>
        <v>0</v>
      </c>
      <c r="R275" s="526">
        <f t="shared" si="603"/>
        <v>0</v>
      </c>
      <c r="S275" s="526">
        <f t="shared" si="603"/>
        <v>0</v>
      </c>
      <c r="T275" s="526">
        <f t="shared" si="603"/>
        <v>0</v>
      </c>
      <c r="U275" s="526">
        <f t="shared" si="603"/>
        <v>0</v>
      </c>
      <c r="V275" s="526">
        <f t="shared" si="603"/>
        <v>0</v>
      </c>
      <c r="W275" s="526">
        <f t="shared" si="603"/>
        <v>0</v>
      </c>
      <c r="X275" s="526">
        <f t="shared" si="603"/>
        <v>0</v>
      </c>
      <c r="Y275" s="526">
        <f t="shared" si="603"/>
        <v>0</v>
      </c>
      <c r="Z275" s="526">
        <f t="shared" si="603"/>
        <v>0</v>
      </c>
      <c r="AA275" s="526">
        <f t="shared" si="603"/>
        <v>0</v>
      </c>
      <c r="AB275" s="526">
        <f t="shared" si="603"/>
        <v>0</v>
      </c>
      <c r="AC275" s="526">
        <f t="shared" si="603"/>
        <v>0</v>
      </c>
      <c r="AD275" s="526">
        <f t="shared" si="603"/>
        <v>0</v>
      </c>
      <c r="AE275" s="526">
        <f t="shared" si="603"/>
        <v>0</v>
      </c>
      <c r="AF275" s="526">
        <f t="shared" si="603"/>
        <v>0</v>
      </c>
      <c r="AG275" s="526">
        <f t="shared" si="603"/>
        <v>0</v>
      </c>
      <c r="AH275" s="526">
        <f t="shared" si="603"/>
        <v>0</v>
      </c>
      <c r="AI275" s="526">
        <f t="shared" si="603"/>
        <v>0</v>
      </c>
      <c r="AJ275" s="526">
        <f t="shared" ref="AJ275:BO275" si="604">AJ$232*AJ46</f>
        <v>0</v>
      </c>
      <c r="AK275" s="526">
        <f t="shared" si="604"/>
        <v>0</v>
      </c>
      <c r="AL275" s="526">
        <f t="shared" si="604"/>
        <v>0</v>
      </c>
      <c r="AM275" s="526">
        <f t="shared" si="604"/>
        <v>0</v>
      </c>
      <c r="AN275" s="526">
        <f t="shared" si="604"/>
        <v>0</v>
      </c>
      <c r="AO275" s="526">
        <f t="shared" si="604"/>
        <v>0</v>
      </c>
      <c r="AP275" s="526">
        <f t="shared" si="604"/>
        <v>0</v>
      </c>
      <c r="AQ275" s="526">
        <f t="shared" si="604"/>
        <v>0</v>
      </c>
      <c r="AR275" s="526">
        <f t="shared" si="604"/>
        <v>0</v>
      </c>
      <c r="AS275" s="526">
        <f t="shared" si="604"/>
        <v>0</v>
      </c>
      <c r="AT275" s="526">
        <f t="shared" si="604"/>
        <v>0</v>
      </c>
      <c r="AU275" s="526">
        <f t="shared" si="604"/>
        <v>0</v>
      </c>
      <c r="AV275" s="526">
        <f t="shared" si="604"/>
        <v>0</v>
      </c>
      <c r="AW275" s="526">
        <f t="shared" si="604"/>
        <v>0</v>
      </c>
      <c r="AX275" s="526">
        <f t="shared" si="604"/>
        <v>0</v>
      </c>
      <c r="AY275" s="526">
        <f t="shared" si="604"/>
        <v>0</v>
      </c>
      <c r="AZ275" s="526">
        <f t="shared" si="604"/>
        <v>0</v>
      </c>
      <c r="BA275" s="526">
        <f t="shared" si="604"/>
        <v>0</v>
      </c>
      <c r="BB275" s="526">
        <f t="shared" si="604"/>
        <v>0</v>
      </c>
      <c r="BC275" s="526">
        <f t="shared" si="604"/>
        <v>0</v>
      </c>
      <c r="BD275" s="526">
        <f t="shared" si="604"/>
        <v>0</v>
      </c>
      <c r="BE275" s="526">
        <f t="shared" si="604"/>
        <v>0</v>
      </c>
      <c r="BF275" s="526">
        <f t="shared" si="604"/>
        <v>0</v>
      </c>
      <c r="BG275" s="526">
        <f t="shared" si="604"/>
        <v>0</v>
      </c>
      <c r="BH275" s="526">
        <f t="shared" si="604"/>
        <v>0</v>
      </c>
      <c r="BI275" s="526">
        <f t="shared" si="604"/>
        <v>0</v>
      </c>
      <c r="BJ275" s="526">
        <f t="shared" si="604"/>
        <v>0</v>
      </c>
      <c r="BK275" s="526">
        <f t="shared" si="604"/>
        <v>0</v>
      </c>
      <c r="BL275" s="526">
        <f t="shared" si="604"/>
        <v>0</v>
      </c>
      <c r="BM275" s="526">
        <f t="shared" si="604"/>
        <v>0</v>
      </c>
      <c r="BN275" s="526">
        <f t="shared" si="604"/>
        <v>0</v>
      </c>
      <c r="BO275" s="526">
        <f t="shared" si="604"/>
        <v>0</v>
      </c>
      <c r="BP275" s="526">
        <f t="shared" ref="BP275:CU275" si="605">BP$232*BP46</f>
        <v>0</v>
      </c>
      <c r="BQ275" s="526">
        <f t="shared" si="605"/>
        <v>0</v>
      </c>
      <c r="BR275" s="526">
        <f t="shared" si="605"/>
        <v>0</v>
      </c>
      <c r="BS275" s="526">
        <f t="shared" si="605"/>
        <v>0</v>
      </c>
      <c r="BT275" s="526">
        <f t="shared" si="605"/>
        <v>0</v>
      </c>
      <c r="BU275" s="526">
        <f t="shared" si="605"/>
        <v>0</v>
      </c>
      <c r="BV275" s="526">
        <f t="shared" si="605"/>
        <v>0</v>
      </c>
      <c r="BW275" s="526">
        <f t="shared" si="605"/>
        <v>0</v>
      </c>
      <c r="BX275" s="526">
        <f t="shared" si="605"/>
        <v>0</v>
      </c>
      <c r="BY275" s="526">
        <f t="shared" si="605"/>
        <v>0</v>
      </c>
      <c r="BZ275" s="526">
        <f t="shared" si="605"/>
        <v>0</v>
      </c>
      <c r="CA275" s="526">
        <f t="shared" si="605"/>
        <v>0</v>
      </c>
      <c r="CB275" s="526">
        <f t="shared" si="605"/>
        <v>0</v>
      </c>
      <c r="CC275" s="526">
        <f t="shared" si="605"/>
        <v>0</v>
      </c>
      <c r="CD275" s="526">
        <f t="shared" si="605"/>
        <v>0</v>
      </c>
      <c r="CE275" s="526">
        <f t="shared" si="605"/>
        <v>0</v>
      </c>
      <c r="CF275" s="526">
        <f t="shared" si="605"/>
        <v>0</v>
      </c>
      <c r="CG275" s="526">
        <f t="shared" si="605"/>
        <v>0</v>
      </c>
      <c r="CH275" s="526">
        <f t="shared" si="605"/>
        <v>0</v>
      </c>
      <c r="CI275" s="526">
        <f t="shared" si="605"/>
        <v>0</v>
      </c>
      <c r="CJ275" s="526">
        <f t="shared" si="605"/>
        <v>0</v>
      </c>
      <c r="CK275" s="526">
        <f t="shared" si="605"/>
        <v>0</v>
      </c>
      <c r="CL275" s="526">
        <f t="shared" si="605"/>
        <v>0</v>
      </c>
      <c r="CM275" s="526">
        <f t="shared" si="605"/>
        <v>0</v>
      </c>
      <c r="CN275" s="526">
        <f t="shared" si="605"/>
        <v>0</v>
      </c>
      <c r="CO275" s="526">
        <f t="shared" si="605"/>
        <v>0</v>
      </c>
      <c r="CP275" s="526">
        <f t="shared" si="605"/>
        <v>0</v>
      </c>
      <c r="CQ275" s="526">
        <f t="shared" si="605"/>
        <v>0</v>
      </c>
      <c r="CR275" s="526">
        <f t="shared" si="605"/>
        <v>0</v>
      </c>
      <c r="CS275" s="526">
        <f t="shared" si="605"/>
        <v>0</v>
      </c>
      <c r="CT275" s="526">
        <f t="shared" si="605"/>
        <v>0</v>
      </c>
      <c r="CU275" s="526">
        <f t="shared" si="605"/>
        <v>0</v>
      </c>
      <c r="CV275" s="526">
        <f t="shared" ref="CV275:DG275" si="606">CV$232*CV46</f>
        <v>0</v>
      </c>
      <c r="CW275" s="526">
        <f t="shared" si="606"/>
        <v>0</v>
      </c>
      <c r="CX275" s="526">
        <f t="shared" si="606"/>
        <v>0</v>
      </c>
      <c r="CY275" s="526">
        <f t="shared" si="606"/>
        <v>0</v>
      </c>
      <c r="CZ275" s="526">
        <f t="shared" si="606"/>
        <v>0</v>
      </c>
      <c r="DA275" s="526">
        <f t="shared" si="606"/>
        <v>0</v>
      </c>
      <c r="DB275" s="526">
        <f t="shared" si="606"/>
        <v>0</v>
      </c>
      <c r="DC275" s="526">
        <f t="shared" si="606"/>
        <v>0</v>
      </c>
      <c r="DD275" s="526">
        <f t="shared" si="606"/>
        <v>0</v>
      </c>
      <c r="DE275" s="526">
        <f t="shared" si="606"/>
        <v>0</v>
      </c>
      <c r="DF275" s="526">
        <f t="shared" si="606"/>
        <v>0</v>
      </c>
      <c r="DG275" s="526">
        <f t="shared" si="606"/>
        <v>0</v>
      </c>
      <c r="DH275" s="526">
        <f t="shared" si="438"/>
        <v>0</v>
      </c>
      <c r="DI275" s="240"/>
      <c r="DJ275" s="21"/>
    </row>
    <row r="276" spans="2:114" x14ac:dyDescent="0.15">
      <c r="B276" s="10" t="s">
        <v>185</v>
      </c>
      <c r="C276" s="58" t="s">
        <v>926</v>
      </c>
      <c r="D276" s="526">
        <f t="shared" ref="D276:AI276" si="607">D$232*D47</f>
        <v>0</v>
      </c>
      <c r="E276" s="526">
        <f t="shared" si="607"/>
        <v>0</v>
      </c>
      <c r="F276" s="526">
        <f t="shared" si="607"/>
        <v>0</v>
      </c>
      <c r="G276" s="526">
        <f t="shared" si="607"/>
        <v>0</v>
      </c>
      <c r="H276" s="526">
        <f t="shared" si="607"/>
        <v>0</v>
      </c>
      <c r="I276" s="526">
        <f t="shared" si="607"/>
        <v>0</v>
      </c>
      <c r="J276" s="526">
        <f t="shared" si="607"/>
        <v>0</v>
      </c>
      <c r="K276" s="526">
        <f t="shared" si="607"/>
        <v>0</v>
      </c>
      <c r="L276" s="526">
        <f t="shared" si="607"/>
        <v>0</v>
      </c>
      <c r="M276" s="526">
        <f t="shared" si="607"/>
        <v>0</v>
      </c>
      <c r="N276" s="526">
        <f t="shared" si="607"/>
        <v>0</v>
      </c>
      <c r="O276" s="526">
        <f t="shared" si="607"/>
        <v>0</v>
      </c>
      <c r="P276" s="526">
        <f t="shared" si="607"/>
        <v>0</v>
      </c>
      <c r="Q276" s="526">
        <f t="shared" si="607"/>
        <v>0</v>
      </c>
      <c r="R276" s="526">
        <f t="shared" si="607"/>
        <v>0</v>
      </c>
      <c r="S276" s="526">
        <f t="shared" si="607"/>
        <v>0</v>
      </c>
      <c r="T276" s="526">
        <f t="shared" si="607"/>
        <v>0</v>
      </c>
      <c r="U276" s="526">
        <f t="shared" si="607"/>
        <v>0</v>
      </c>
      <c r="V276" s="526">
        <f t="shared" si="607"/>
        <v>0</v>
      </c>
      <c r="W276" s="526">
        <f t="shared" si="607"/>
        <v>0</v>
      </c>
      <c r="X276" s="526">
        <f t="shared" si="607"/>
        <v>0</v>
      </c>
      <c r="Y276" s="526">
        <f t="shared" si="607"/>
        <v>0</v>
      </c>
      <c r="Z276" s="526">
        <f t="shared" si="607"/>
        <v>0</v>
      </c>
      <c r="AA276" s="526">
        <f t="shared" si="607"/>
        <v>0</v>
      </c>
      <c r="AB276" s="526">
        <f t="shared" si="607"/>
        <v>0</v>
      </c>
      <c r="AC276" s="526">
        <f t="shared" si="607"/>
        <v>0</v>
      </c>
      <c r="AD276" s="526">
        <f t="shared" si="607"/>
        <v>0</v>
      </c>
      <c r="AE276" s="526">
        <f t="shared" si="607"/>
        <v>0</v>
      </c>
      <c r="AF276" s="526">
        <f t="shared" si="607"/>
        <v>0</v>
      </c>
      <c r="AG276" s="526">
        <f t="shared" si="607"/>
        <v>0</v>
      </c>
      <c r="AH276" s="526">
        <f t="shared" si="607"/>
        <v>0</v>
      </c>
      <c r="AI276" s="526">
        <f t="shared" si="607"/>
        <v>0</v>
      </c>
      <c r="AJ276" s="526">
        <f t="shared" ref="AJ276:BO276" si="608">AJ$232*AJ47</f>
        <v>0</v>
      </c>
      <c r="AK276" s="526">
        <f t="shared" si="608"/>
        <v>0</v>
      </c>
      <c r="AL276" s="526">
        <f t="shared" si="608"/>
        <v>0</v>
      </c>
      <c r="AM276" s="526">
        <f t="shared" si="608"/>
        <v>0</v>
      </c>
      <c r="AN276" s="526">
        <f t="shared" si="608"/>
        <v>0</v>
      </c>
      <c r="AO276" s="526">
        <f t="shared" si="608"/>
        <v>0</v>
      </c>
      <c r="AP276" s="526">
        <f t="shared" si="608"/>
        <v>0</v>
      </c>
      <c r="AQ276" s="526">
        <f t="shared" si="608"/>
        <v>0</v>
      </c>
      <c r="AR276" s="526">
        <f t="shared" si="608"/>
        <v>0</v>
      </c>
      <c r="AS276" s="526">
        <f t="shared" si="608"/>
        <v>0</v>
      </c>
      <c r="AT276" s="526">
        <f t="shared" si="608"/>
        <v>0</v>
      </c>
      <c r="AU276" s="526">
        <f t="shared" si="608"/>
        <v>0</v>
      </c>
      <c r="AV276" s="526">
        <f t="shared" si="608"/>
        <v>0</v>
      </c>
      <c r="AW276" s="526">
        <f t="shared" si="608"/>
        <v>0</v>
      </c>
      <c r="AX276" s="526">
        <f t="shared" si="608"/>
        <v>0</v>
      </c>
      <c r="AY276" s="526">
        <f t="shared" si="608"/>
        <v>0</v>
      </c>
      <c r="AZ276" s="526">
        <f t="shared" si="608"/>
        <v>0</v>
      </c>
      <c r="BA276" s="526">
        <f t="shared" si="608"/>
        <v>0</v>
      </c>
      <c r="BB276" s="526">
        <f t="shared" si="608"/>
        <v>0</v>
      </c>
      <c r="BC276" s="526">
        <f t="shared" si="608"/>
        <v>0</v>
      </c>
      <c r="BD276" s="526">
        <f t="shared" si="608"/>
        <v>0</v>
      </c>
      <c r="BE276" s="526">
        <f t="shared" si="608"/>
        <v>0</v>
      </c>
      <c r="BF276" s="526">
        <f t="shared" si="608"/>
        <v>0</v>
      </c>
      <c r="BG276" s="526">
        <f t="shared" si="608"/>
        <v>0</v>
      </c>
      <c r="BH276" s="526">
        <f t="shared" si="608"/>
        <v>0</v>
      </c>
      <c r="BI276" s="526">
        <f t="shared" si="608"/>
        <v>0</v>
      </c>
      <c r="BJ276" s="526">
        <f t="shared" si="608"/>
        <v>0</v>
      </c>
      <c r="BK276" s="526">
        <f t="shared" si="608"/>
        <v>0</v>
      </c>
      <c r="BL276" s="526">
        <f t="shared" si="608"/>
        <v>0</v>
      </c>
      <c r="BM276" s="526">
        <f t="shared" si="608"/>
        <v>0</v>
      </c>
      <c r="BN276" s="526">
        <f t="shared" si="608"/>
        <v>0</v>
      </c>
      <c r="BO276" s="526">
        <f t="shared" si="608"/>
        <v>0</v>
      </c>
      <c r="BP276" s="526">
        <f t="shared" ref="BP276:CU276" si="609">BP$232*BP47</f>
        <v>0</v>
      </c>
      <c r="BQ276" s="526">
        <f t="shared" si="609"/>
        <v>0</v>
      </c>
      <c r="BR276" s="526">
        <f t="shared" si="609"/>
        <v>0</v>
      </c>
      <c r="BS276" s="526">
        <f t="shared" si="609"/>
        <v>0</v>
      </c>
      <c r="BT276" s="526">
        <f t="shared" si="609"/>
        <v>0</v>
      </c>
      <c r="BU276" s="526">
        <f t="shared" si="609"/>
        <v>0</v>
      </c>
      <c r="BV276" s="526">
        <f t="shared" si="609"/>
        <v>0</v>
      </c>
      <c r="BW276" s="526">
        <f t="shared" si="609"/>
        <v>0</v>
      </c>
      <c r="BX276" s="526">
        <f t="shared" si="609"/>
        <v>0</v>
      </c>
      <c r="BY276" s="526">
        <f t="shared" si="609"/>
        <v>0</v>
      </c>
      <c r="BZ276" s="526">
        <f t="shared" si="609"/>
        <v>0</v>
      </c>
      <c r="CA276" s="526">
        <f t="shared" si="609"/>
        <v>0</v>
      </c>
      <c r="CB276" s="526">
        <f t="shared" si="609"/>
        <v>0</v>
      </c>
      <c r="CC276" s="526">
        <f t="shared" si="609"/>
        <v>0</v>
      </c>
      <c r="CD276" s="526">
        <f t="shared" si="609"/>
        <v>0</v>
      </c>
      <c r="CE276" s="526">
        <f t="shared" si="609"/>
        <v>0</v>
      </c>
      <c r="CF276" s="526">
        <f t="shared" si="609"/>
        <v>0</v>
      </c>
      <c r="CG276" s="526">
        <f t="shared" si="609"/>
        <v>0</v>
      </c>
      <c r="CH276" s="526">
        <f t="shared" si="609"/>
        <v>0</v>
      </c>
      <c r="CI276" s="526">
        <f t="shared" si="609"/>
        <v>0</v>
      </c>
      <c r="CJ276" s="526">
        <f t="shared" si="609"/>
        <v>0</v>
      </c>
      <c r="CK276" s="526">
        <f t="shared" si="609"/>
        <v>0</v>
      </c>
      <c r="CL276" s="526">
        <f t="shared" si="609"/>
        <v>0</v>
      </c>
      <c r="CM276" s="526">
        <f t="shared" si="609"/>
        <v>0</v>
      </c>
      <c r="CN276" s="526">
        <f t="shared" si="609"/>
        <v>0</v>
      </c>
      <c r="CO276" s="526">
        <f t="shared" si="609"/>
        <v>0</v>
      </c>
      <c r="CP276" s="526">
        <f t="shared" si="609"/>
        <v>0</v>
      </c>
      <c r="CQ276" s="526">
        <f t="shared" si="609"/>
        <v>0</v>
      </c>
      <c r="CR276" s="526">
        <f t="shared" si="609"/>
        <v>0</v>
      </c>
      <c r="CS276" s="526">
        <f t="shared" si="609"/>
        <v>0</v>
      </c>
      <c r="CT276" s="526">
        <f t="shared" si="609"/>
        <v>0</v>
      </c>
      <c r="CU276" s="526">
        <f t="shared" si="609"/>
        <v>0</v>
      </c>
      <c r="CV276" s="526">
        <f t="shared" ref="CV276:DG276" si="610">CV$232*CV47</f>
        <v>0</v>
      </c>
      <c r="CW276" s="526">
        <f t="shared" si="610"/>
        <v>0</v>
      </c>
      <c r="CX276" s="526">
        <f t="shared" si="610"/>
        <v>0</v>
      </c>
      <c r="CY276" s="526">
        <f t="shared" si="610"/>
        <v>0</v>
      </c>
      <c r="CZ276" s="526">
        <f t="shared" si="610"/>
        <v>0</v>
      </c>
      <c r="DA276" s="526">
        <f t="shared" si="610"/>
        <v>0</v>
      </c>
      <c r="DB276" s="526">
        <f t="shared" si="610"/>
        <v>0</v>
      </c>
      <c r="DC276" s="526">
        <f t="shared" si="610"/>
        <v>0</v>
      </c>
      <c r="DD276" s="526">
        <f t="shared" si="610"/>
        <v>0</v>
      </c>
      <c r="DE276" s="526">
        <f t="shared" si="610"/>
        <v>0</v>
      </c>
      <c r="DF276" s="526">
        <f t="shared" si="610"/>
        <v>0</v>
      </c>
      <c r="DG276" s="526">
        <f t="shared" si="610"/>
        <v>0</v>
      </c>
      <c r="DH276" s="526">
        <f t="shared" si="438"/>
        <v>0</v>
      </c>
      <c r="DI276" s="240"/>
      <c r="DJ276" s="21"/>
    </row>
    <row r="277" spans="2:114" x14ac:dyDescent="0.15">
      <c r="B277" s="10" t="s">
        <v>186</v>
      </c>
      <c r="C277" s="58" t="s">
        <v>927</v>
      </c>
      <c r="D277" s="553">
        <f t="shared" ref="D277:AI277" si="611">D$232*D48</f>
        <v>0</v>
      </c>
      <c r="E277" s="553">
        <f t="shared" si="611"/>
        <v>0</v>
      </c>
      <c r="F277" s="553">
        <f t="shared" si="611"/>
        <v>0</v>
      </c>
      <c r="G277" s="553">
        <f t="shared" si="611"/>
        <v>0</v>
      </c>
      <c r="H277" s="553">
        <f t="shared" si="611"/>
        <v>0</v>
      </c>
      <c r="I277" s="553">
        <f t="shared" si="611"/>
        <v>0</v>
      </c>
      <c r="J277" s="553">
        <f t="shared" si="611"/>
        <v>0</v>
      </c>
      <c r="K277" s="553">
        <f t="shared" si="611"/>
        <v>0</v>
      </c>
      <c r="L277" s="553">
        <f t="shared" si="611"/>
        <v>0</v>
      </c>
      <c r="M277" s="553">
        <f t="shared" si="611"/>
        <v>0</v>
      </c>
      <c r="N277" s="553">
        <f t="shared" si="611"/>
        <v>0</v>
      </c>
      <c r="O277" s="553">
        <f t="shared" si="611"/>
        <v>0</v>
      </c>
      <c r="P277" s="553">
        <f t="shared" si="611"/>
        <v>0</v>
      </c>
      <c r="Q277" s="553">
        <f t="shared" si="611"/>
        <v>0</v>
      </c>
      <c r="R277" s="553">
        <f t="shared" si="611"/>
        <v>0</v>
      </c>
      <c r="S277" s="553">
        <f t="shared" si="611"/>
        <v>0</v>
      </c>
      <c r="T277" s="553">
        <f t="shared" si="611"/>
        <v>0</v>
      </c>
      <c r="U277" s="553">
        <f t="shared" si="611"/>
        <v>0</v>
      </c>
      <c r="V277" s="553">
        <f t="shared" si="611"/>
        <v>0</v>
      </c>
      <c r="W277" s="553">
        <f t="shared" si="611"/>
        <v>0</v>
      </c>
      <c r="X277" s="553">
        <f t="shared" si="611"/>
        <v>0</v>
      </c>
      <c r="Y277" s="553">
        <f t="shared" si="611"/>
        <v>0</v>
      </c>
      <c r="Z277" s="553">
        <f t="shared" si="611"/>
        <v>0</v>
      </c>
      <c r="AA277" s="553">
        <f t="shared" si="611"/>
        <v>0</v>
      </c>
      <c r="AB277" s="553">
        <f t="shared" si="611"/>
        <v>0</v>
      </c>
      <c r="AC277" s="553">
        <f t="shared" si="611"/>
        <v>0</v>
      </c>
      <c r="AD277" s="553">
        <f t="shared" si="611"/>
        <v>0</v>
      </c>
      <c r="AE277" s="553">
        <f t="shared" si="611"/>
        <v>0</v>
      </c>
      <c r="AF277" s="553">
        <f t="shared" si="611"/>
        <v>0</v>
      </c>
      <c r="AG277" s="553">
        <f t="shared" si="611"/>
        <v>0</v>
      </c>
      <c r="AH277" s="553">
        <f t="shared" si="611"/>
        <v>0</v>
      </c>
      <c r="AI277" s="553">
        <f t="shared" si="611"/>
        <v>0</v>
      </c>
      <c r="AJ277" s="553">
        <f t="shared" ref="AJ277:BO277" si="612">AJ$232*AJ48</f>
        <v>0</v>
      </c>
      <c r="AK277" s="553">
        <f t="shared" si="612"/>
        <v>0</v>
      </c>
      <c r="AL277" s="553">
        <f t="shared" si="612"/>
        <v>0</v>
      </c>
      <c r="AM277" s="553">
        <f t="shared" si="612"/>
        <v>0</v>
      </c>
      <c r="AN277" s="553">
        <f t="shared" si="612"/>
        <v>0</v>
      </c>
      <c r="AO277" s="553">
        <f t="shared" si="612"/>
        <v>0</v>
      </c>
      <c r="AP277" s="553">
        <f t="shared" si="612"/>
        <v>0</v>
      </c>
      <c r="AQ277" s="553">
        <f t="shared" si="612"/>
        <v>0</v>
      </c>
      <c r="AR277" s="553">
        <f t="shared" si="612"/>
        <v>0</v>
      </c>
      <c r="AS277" s="553">
        <f t="shared" si="612"/>
        <v>0</v>
      </c>
      <c r="AT277" s="553">
        <f t="shared" si="612"/>
        <v>0</v>
      </c>
      <c r="AU277" s="553">
        <f t="shared" si="612"/>
        <v>0</v>
      </c>
      <c r="AV277" s="553">
        <f t="shared" si="612"/>
        <v>0</v>
      </c>
      <c r="AW277" s="553">
        <f t="shared" si="612"/>
        <v>0</v>
      </c>
      <c r="AX277" s="553">
        <f t="shared" si="612"/>
        <v>0</v>
      </c>
      <c r="AY277" s="553">
        <f t="shared" si="612"/>
        <v>0</v>
      </c>
      <c r="AZ277" s="553">
        <f t="shared" si="612"/>
        <v>0</v>
      </c>
      <c r="BA277" s="553">
        <f t="shared" si="612"/>
        <v>0</v>
      </c>
      <c r="BB277" s="553">
        <f t="shared" si="612"/>
        <v>0</v>
      </c>
      <c r="BC277" s="553">
        <f t="shared" si="612"/>
        <v>0</v>
      </c>
      <c r="BD277" s="553">
        <f t="shared" si="612"/>
        <v>0</v>
      </c>
      <c r="BE277" s="553">
        <f t="shared" si="612"/>
        <v>0</v>
      </c>
      <c r="BF277" s="553">
        <f t="shared" si="612"/>
        <v>0</v>
      </c>
      <c r="BG277" s="553">
        <f t="shared" si="612"/>
        <v>0</v>
      </c>
      <c r="BH277" s="553">
        <f t="shared" si="612"/>
        <v>0</v>
      </c>
      <c r="BI277" s="553">
        <f t="shared" si="612"/>
        <v>0</v>
      </c>
      <c r="BJ277" s="553">
        <f t="shared" si="612"/>
        <v>0</v>
      </c>
      <c r="BK277" s="553">
        <f t="shared" si="612"/>
        <v>0</v>
      </c>
      <c r="BL277" s="553">
        <f t="shared" si="612"/>
        <v>0</v>
      </c>
      <c r="BM277" s="553">
        <f t="shared" si="612"/>
        <v>0</v>
      </c>
      <c r="BN277" s="553">
        <f t="shared" si="612"/>
        <v>0</v>
      </c>
      <c r="BO277" s="553">
        <f t="shared" si="612"/>
        <v>0</v>
      </c>
      <c r="BP277" s="553">
        <f t="shared" ref="BP277:CU277" si="613">BP$232*BP48</f>
        <v>0</v>
      </c>
      <c r="BQ277" s="553">
        <f t="shared" si="613"/>
        <v>0</v>
      </c>
      <c r="BR277" s="553">
        <f t="shared" si="613"/>
        <v>0</v>
      </c>
      <c r="BS277" s="553">
        <f t="shared" si="613"/>
        <v>0</v>
      </c>
      <c r="BT277" s="553">
        <f t="shared" si="613"/>
        <v>0</v>
      </c>
      <c r="BU277" s="553">
        <f t="shared" si="613"/>
        <v>0</v>
      </c>
      <c r="BV277" s="553">
        <f t="shared" si="613"/>
        <v>0</v>
      </c>
      <c r="BW277" s="553">
        <f t="shared" si="613"/>
        <v>0</v>
      </c>
      <c r="BX277" s="553">
        <f t="shared" si="613"/>
        <v>0</v>
      </c>
      <c r="BY277" s="553">
        <f t="shared" si="613"/>
        <v>0</v>
      </c>
      <c r="BZ277" s="553">
        <f t="shared" si="613"/>
        <v>0</v>
      </c>
      <c r="CA277" s="553">
        <f t="shared" si="613"/>
        <v>0</v>
      </c>
      <c r="CB277" s="553">
        <f t="shared" si="613"/>
        <v>0</v>
      </c>
      <c r="CC277" s="553">
        <f t="shared" si="613"/>
        <v>0</v>
      </c>
      <c r="CD277" s="553">
        <f t="shared" si="613"/>
        <v>0</v>
      </c>
      <c r="CE277" s="553">
        <f t="shared" si="613"/>
        <v>0</v>
      </c>
      <c r="CF277" s="553">
        <f t="shared" si="613"/>
        <v>0</v>
      </c>
      <c r="CG277" s="553">
        <f t="shared" si="613"/>
        <v>0</v>
      </c>
      <c r="CH277" s="553">
        <f t="shared" si="613"/>
        <v>0</v>
      </c>
      <c r="CI277" s="553">
        <f t="shared" si="613"/>
        <v>0</v>
      </c>
      <c r="CJ277" s="553">
        <f t="shared" si="613"/>
        <v>0</v>
      </c>
      <c r="CK277" s="553">
        <f t="shared" si="613"/>
        <v>0</v>
      </c>
      <c r="CL277" s="553">
        <f t="shared" si="613"/>
        <v>0</v>
      </c>
      <c r="CM277" s="553">
        <f t="shared" si="613"/>
        <v>0</v>
      </c>
      <c r="CN277" s="553">
        <f t="shared" si="613"/>
        <v>0</v>
      </c>
      <c r="CO277" s="553">
        <f t="shared" si="613"/>
        <v>0</v>
      </c>
      <c r="CP277" s="553">
        <f t="shared" si="613"/>
        <v>0</v>
      </c>
      <c r="CQ277" s="553">
        <f t="shared" si="613"/>
        <v>0</v>
      </c>
      <c r="CR277" s="553">
        <f t="shared" si="613"/>
        <v>0</v>
      </c>
      <c r="CS277" s="553">
        <f t="shared" si="613"/>
        <v>0</v>
      </c>
      <c r="CT277" s="553">
        <f t="shared" si="613"/>
        <v>0</v>
      </c>
      <c r="CU277" s="553">
        <f t="shared" si="613"/>
        <v>0</v>
      </c>
      <c r="CV277" s="553">
        <f t="shared" ref="CV277:DG277" si="614">CV$232*CV48</f>
        <v>0</v>
      </c>
      <c r="CW277" s="553">
        <f t="shared" si="614"/>
        <v>0</v>
      </c>
      <c r="CX277" s="553">
        <f t="shared" si="614"/>
        <v>0</v>
      </c>
      <c r="CY277" s="553">
        <f t="shared" si="614"/>
        <v>0</v>
      </c>
      <c r="CZ277" s="553">
        <f t="shared" si="614"/>
        <v>0</v>
      </c>
      <c r="DA277" s="553">
        <f t="shared" si="614"/>
        <v>0</v>
      </c>
      <c r="DB277" s="553">
        <f t="shared" si="614"/>
        <v>0</v>
      </c>
      <c r="DC277" s="553">
        <f t="shared" si="614"/>
        <v>0</v>
      </c>
      <c r="DD277" s="553">
        <f t="shared" si="614"/>
        <v>0</v>
      </c>
      <c r="DE277" s="553">
        <f t="shared" si="614"/>
        <v>0</v>
      </c>
      <c r="DF277" s="553">
        <f t="shared" si="614"/>
        <v>0</v>
      </c>
      <c r="DG277" s="553">
        <f t="shared" si="614"/>
        <v>0</v>
      </c>
      <c r="DH277" s="526">
        <f t="shared" si="438"/>
        <v>0</v>
      </c>
      <c r="DI277" s="240"/>
      <c r="DJ277" s="21"/>
    </row>
    <row r="278" spans="2:114" x14ac:dyDescent="0.15">
      <c r="B278" s="10" t="s">
        <v>187</v>
      </c>
      <c r="C278" s="557" t="s">
        <v>928</v>
      </c>
      <c r="D278" s="526">
        <f t="shared" ref="D278:AI278" si="615">D$232*D49</f>
        <v>0</v>
      </c>
      <c r="E278" s="526">
        <f t="shared" si="615"/>
        <v>0</v>
      </c>
      <c r="F278" s="526">
        <f t="shared" si="615"/>
        <v>0</v>
      </c>
      <c r="G278" s="526">
        <f t="shared" si="615"/>
        <v>0</v>
      </c>
      <c r="H278" s="526">
        <f t="shared" si="615"/>
        <v>0</v>
      </c>
      <c r="I278" s="526">
        <f t="shared" si="615"/>
        <v>0</v>
      </c>
      <c r="J278" s="526">
        <f t="shared" si="615"/>
        <v>0</v>
      </c>
      <c r="K278" s="526">
        <f t="shared" si="615"/>
        <v>0</v>
      </c>
      <c r="L278" s="526">
        <f t="shared" si="615"/>
        <v>0</v>
      </c>
      <c r="M278" s="526">
        <f t="shared" si="615"/>
        <v>0</v>
      </c>
      <c r="N278" s="526">
        <f t="shared" si="615"/>
        <v>0</v>
      </c>
      <c r="O278" s="526">
        <f t="shared" si="615"/>
        <v>0</v>
      </c>
      <c r="P278" s="526">
        <f t="shared" si="615"/>
        <v>0</v>
      </c>
      <c r="Q278" s="526">
        <f t="shared" si="615"/>
        <v>0</v>
      </c>
      <c r="R278" s="526">
        <f t="shared" si="615"/>
        <v>0</v>
      </c>
      <c r="S278" s="526">
        <f t="shared" si="615"/>
        <v>0</v>
      </c>
      <c r="T278" s="526">
        <f t="shared" si="615"/>
        <v>0</v>
      </c>
      <c r="U278" s="526">
        <f t="shared" si="615"/>
        <v>0</v>
      </c>
      <c r="V278" s="526">
        <f t="shared" si="615"/>
        <v>0</v>
      </c>
      <c r="W278" s="526">
        <f t="shared" si="615"/>
        <v>0</v>
      </c>
      <c r="X278" s="526">
        <f t="shared" si="615"/>
        <v>0</v>
      </c>
      <c r="Y278" s="526">
        <f t="shared" si="615"/>
        <v>0</v>
      </c>
      <c r="Z278" s="526">
        <f t="shared" si="615"/>
        <v>0</v>
      </c>
      <c r="AA278" s="526">
        <f t="shared" si="615"/>
        <v>0</v>
      </c>
      <c r="AB278" s="526">
        <f t="shared" si="615"/>
        <v>0</v>
      </c>
      <c r="AC278" s="526">
        <f t="shared" si="615"/>
        <v>0</v>
      </c>
      <c r="AD278" s="526">
        <f t="shared" si="615"/>
        <v>0</v>
      </c>
      <c r="AE278" s="526">
        <f t="shared" si="615"/>
        <v>0</v>
      </c>
      <c r="AF278" s="526">
        <f t="shared" si="615"/>
        <v>0</v>
      </c>
      <c r="AG278" s="526">
        <f t="shared" si="615"/>
        <v>0</v>
      </c>
      <c r="AH278" s="526">
        <f t="shared" si="615"/>
        <v>0</v>
      </c>
      <c r="AI278" s="526">
        <f t="shared" si="615"/>
        <v>0</v>
      </c>
      <c r="AJ278" s="526">
        <f t="shared" ref="AJ278:BO278" si="616">AJ$232*AJ49</f>
        <v>0</v>
      </c>
      <c r="AK278" s="526">
        <f t="shared" si="616"/>
        <v>0</v>
      </c>
      <c r="AL278" s="526">
        <f t="shared" si="616"/>
        <v>0</v>
      </c>
      <c r="AM278" s="526">
        <f t="shared" si="616"/>
        <v>0</v>
      </c>
      <c r="AN278" s="526">
        <f t="shared" si="616"/>
        <v>0</v>
      </c>
      <c r="AO278" s="526">
        <f t="shared" si="616"/>
        <v>0</v>
      </c>
      <c r="AP278" s="526">
        <f t="shared" si="616"/>
        <v>0</v>
      </c>
      <c r="AQ278" s="526">
        <f t="shared" si="616"/>
        <v>0</v>
      </c>
      <c r="AR278" s="526">
        <f t="shared" si="616"/>
        <v>0</v>
      </c>
      <c r="AS278" s="526">
        <f t="shared" si="616"/>
        <v>0</v>
      </c>
      <c r="AT278" s="526">
        <f t="shared" si="616"/>
        <v>0</v>
      </c>
      <c r="AU278" s="526">
        <f t="shared" si="616"/>
        <v>0</v>
      </c>
      <c r="AV278" s="526">
        <f t="shared" si="616"/>
        <v>0</v>
      </c>
      <c r="AW278" s="526">
        <f t="shared" si="616"/>
        <v>0</v>
      </c>
      <c r="AX278" s="526">
        <f t="shared" si="616"/>
        <v>0</v>
      </c>
      <c r="AY278" s="526">
        <f t="shared" si="616"/>
        <v>0</v>
      </c>
      <c r="AZ278" s="526">
        <f t="shared" si="616"/>
        <v>0</v>
      </c>
      <c r="BA278" s="526">
        <f t="shared" si="616"/>
        <v>0</v>
      </c>
      <c r="BB278" s="526">
        <f t="shared" si="616"/>
        <v>0</v>
      </c>
      <c r="BC278" s="526">
        <f t="shared" si="616"/>
        <v>0</v>
      </c>
      <c r="BD278" s="526">
        <f t="shared" si="616"/>
        <v>0</v>
      </c>
      <c r="BE278" s="526">
        <f t="shared" si="616"/>
        <v>0</v>
      </c>
      <c r="BF278" s="526">
        <f t="shared" si="616"/>
        <v>0</v>
      </c>
      <c r="BG278" s="526">
        <f t="shared" si="616"/>
        <v>0</v>
      </c>
      <c r="BH278" s="526">
        <f t="shared" si="616"/>
        <v>0</v>
      </c>
      <c r="BI278" s="526">
        <f t="shared" si="616"/>
        <v>0</v>
      </c>
      <c r="BJ278" s="526">
        <f t="shared" si="616"/>
        <v>0</v>
      </c>
      <c r="BK278" s="526">
        <f t="shared" si="616"/>
        <v>0</v>
      </c>
      <c r="BL278" s="526">
        <f t="shared" si="616"/>
        <v>0</v>
      </c>
      <c r="BM278" s="526">
        <f t="shared" si="616"/>
        <v>0</v>
      </c>
      <c r="BN278" s="526">
        <f t="shared" si="616"/>
        <v>0</v>
      </c>
      <c r="BO278" s="526">
        <f t="shared" si="616"/>
        <v>0</v>
      </c>
      <c r="BP278" s="526">
        <f t="shared" ref="BP278:CU278" si="617">BP$232*BP49</f>
        <v>0</v>
      </c>
      <c r="BQ278" s="526">
        <f t="shared" si="617"/>
        <v>0</v>
      </c>
      <c r="BR278" s="526">
        <f t="shared" si="617"/>
        <v>0</v>
      </c>
      <c r="BS278" s="526">
        <f t="shared" si="617"/>
        <v>0</v>
      </c>
      <c r="BT278" s="526">
        <f t="shared" si="617"/>
        <v>0</v>
      </c>
      <c r="BU278" s="526">
        <f t="shared" si="617"/>
        <v>0</v>
      </c>
      <c r="BV278" s="526">
        <f t="shared" si="617"/>
        <v>0</v>
      </c>
      <c r="BW278" s="526">
        <f t="shared" si="617"/>
        <v>0</v>
      </c>
      <c r="BX278" s="526">
        <f t="shared" si="617"/>
        <v>0</v>
      </c>
      <c r="BY278" s="526">
        <f t="shared" si="617"/>
        <v>0</v>
      </c>
      <c r="BZ278" s="526">
        <f t="shared" si="617"/>
        <v>0</v>
      </c>
      <c r="CA278" s="526">
        <f t="shared" si="617"/>
        <v>0</v>
      </c>
      <c r="CB278" s="526">
        <f t="shared" si="617"/>
        <v>0</v>
      </c>
      <c r="CC278" s="526">
        <f t="shared" si="617"/>
        <v>0</v>
      </c>
      <c r="CD278" s="526">
        <f t="shared" si="617"/>
        <v>0</v>
      </c>
      <c r="CE278" s="526">
        <f t="shared" si="617"/>
        <v>0</v>
      </c>
      <c r="CF278" s="526">
        <f t="shared" si="617"/>
        <v>0</v>
      </c>
      <c r="CG278" s="526">
        <f t="shared" si="617"/>
        <v>0</v>
      </c>
      <c r="CH278" s="526">
        <f t="shared" si="617"/>
        <v>0</v>
      </c>
      <c r="CI278" s="526">
        <f t="shared" si="617"/>
        <v>0</v>
      </c>
      <c r="CJ278" s="526">
        <f t="shared" si="617"/>
        <v>0</v>
      </c>
      <c r="CK278" s="526">
        <f t="shared" si="617"/>
        <v>0</v>
      </c>
      <c r="CL278" s="526">
        <f t="shared" si="617"/>
        <v>0</v>
      </c>
      <c r="CM278" s="526">
        <f t="shared" si="617"/>
        <v>0</v>
      </c>
      <c r="CN278" s="526">
        <f t="shared" si="617"/>
        <v>0</v>
      </c>
      <c r="CO278" s="526">
        <f t="shared" si="617"/>
        <v>0</v>
      </c>
      <c r="CP278" s="526">
        <f t="shared" si="617"/>
        <v>0</v>
      </c>
      <c r="CQ278" s="526">
        <f t="shared" si="617"/>
        <v>0</v>
      </c>
      <c r="CR278" s="526">
        <f t="shared" si="617"/>
        <v>0</v>
      </c>
      <c r="CS278" s="526">
        <f t="shared" si="617"/>
        <v>0</v>
      </c>
      <c r="CT278" s="526">
        <f t="shared" si="617"/>
        <v>0</v>
      </c>
      <c r="CU278" s="526">
        <f t="shared" si="617"/>
        <v>0</v>
      </c>
      <c r="CV278" s="526">
        <f t="shared" ref="CV278:DG278" si="618">CV$232*CV49</f>
        <v>0</v>
      </c>
      <c r="CW278" s="526">
        <f t="shared" si="618"/>
        <v>0</v>
      </c>
      <c r="CX278" s="526">
        <f t="shared" si="618"/>
        <v>0</v>
      </c>
      <c r="CY278" s="526">
        <f t="shared" si="618"/>
        <v>0</v>
      </c>
      <c r="CZ278" s="526">
        <f t="shared" si="618"/>
        <v>0</v>
      </c>
      <c r="DA278" s="526">
        <f t="shared" si="618"/>
        <v>0</v>
      </c>
      <c r="DB278" s="526">
        <f t="shared" si="618"/>
        <v>0</v>
      </c>
      <c r="DC278" s="526">
        <f t="shared" si="618"/>
        <v>0</v>
      </c>
      <c r="DD278" s="526">
        <f t="shared" si="618"/>
        <v>0</v>
      </c>
      <c r="DE278" s="526">
        <f t="shared" si="618"/>
        <v>0</v>
      </c>
      <c r="DF278" s="526">
        <f t="shared" si="618"/>
        <v>0</v>
      </c>
      <c r="DG278" s="526">
        <f t="shared" si="618"/>
        <v>0</v>
      </c>
      <c r="DH278" s="526">
        <f t="shared" si="438"/>
        <v>0</v>
      </c>
      <c r="DI278" s="240"/>
      <c r="DJ278" s="21"/>
    </row>
    <row r="279" spans="2:114" x14ac:dyDescent="0.15">
      <c r="B279" s="10" t="s">
        <v>188</v>
      </c>
      <c r="C279" s="58" t="s">
        <v>929</v>
      </c>
      <c r="D279" s="526">
        <f t="shared" ref="D279:AI279" si="619">D$232*D50</f>
        <v>0</v>
      </c>
      <c r="E279" s="526">
        <f t="shared" si="619"/>
        <v>0</v>
      </c>
      <c r="F279" s="526">
        <f t="shared" si="619"/>
        <v>0</v>
      </c>
      <c r="G279" s="526">
        <f t="shared" si="619"/>
        <v>0</v>
      </c>
      <c r="H279" s="526">
        <f t="shared" si="619"/>
        <v>0</v>
      </c>
      <c r="I279" s="526">
        <f t="shared" si="619"/>
        <v>0</v>
      </c>
      <c r="J279" s="526">
        <f t="shared" si="619"/>
        <v>0</v>
      </c>
      <c r="K279" s="526">
        <f t="shared" si="619"/>
        <v>0</v>
      </c>
      <c r="L279" s="526">
        <f t="shared" si="619"/>
        <v>0</v>
      </c>
      <c r="M279" s="526">
        <f t="shared" si="619"/>
        <v>0</v>
      </c>
      <c r="N279" s="526">
        <f t="shared" si="619"/>
        <v>0</v>
      </c>
      <c r="O279" s="526">
        <f t="shared" si="619"/>
        <v>0</v>
      </c>
      <c r="P279" s="526">
        <f t="shared" si="619"/>
        <v>0</v>
      </c>
      <c r="Q279" s="526">
        <f t="shared" si="619"/>
        <v>0</v>
      </c>
      <c r="R279" s="526">
        <f t="shared" si="619"/>
        <v>0</v>
      </c>
      <c r="S279" s="526">
        <f t="shared" si="619"/>
        <v>0</v>
      </c>
      <c r="T279" s="526">
        <f t="shared" si="619"/>
        <v>0</v>
      </c>
      <c r="U279" s="526">
        <f t="shared" si="619"/>
        <v>0</v>
      </c>
      <c r="V279" s="526">
        <f t="shared" si="619"/>
        <v>0</v>
      </c>
      <c r="W279" s="526">
        <f t="shared" si="619"/>
        <v>0</v>
      </c>
      <c r="X279" s="526">
        <f t="shared" si="619"/>
        <v>0</v>
      </c>
      <c r="Y279" s="526">
        <f t="shared" si="619"/>
        <v>0</v>
      </c>
      <c r="Z279" s="526">
        <f t="shared" si="619"/>
        <v>0</v>
      </c>
      <c r="AA279" s="526">
        <f t="shared" si="619"/>
        <v>0</v>
      </c>
      <c r="AB279" s="526">
        <f t="shared" si="619"/>
        <v>0</v>
      </c>
      <c r="AC279" s="526">
        <f t="shared" si="619"/>
        <v>0</v>
      </c>
      <c r="AD279" s="526">
        <f t="shared" si="619"/>
        <v>0</v>
      </c>
      <c r="AE279" s="526">
        <f t="shared" si="619"/>
        <v>0</v>
      </c>
      <c r="AF279" s="526">
        <f t="shared" si="619"/>
        <v>0</v>
      </c>
      <c r="AG279" s="526">
        <f t="shared" si="619"/>
        <v>0</v>
      </c>
      <c r="AH279" s="526">
        <f t="shared" si="619"/>
        <v>0</v>
      </c>
      <c r="AI279" s="526">
        <f t="shared" si="619"/>
        <v>0</v>
      </c>
      <c r="AJ279" s="526">
        <f t="shared" ref="AJ279:BO279" si="620">AJ$232*AJ50</f>
        <v>0</v>
      </c>
      <c r="AK279" s="526">
        <f t="shared" si="620"/>
        <v>0</v>
      </c>
      <c r="AL279" s="526">
        <f t="shared" si="620"/>
        <v>0</v>
      </c>
      <c r="AM279" s="526">
        <f t="shared" si="620"/>
        <v>0</v>
      </c>
      <c r="AN279" s="526">
        <f t="shared" si="620"/>
        <v>0</v>
      </c>
      <c r="AO279" s="526">
        <f t="shared" si="620"/>
        <v>0</v>
      </c>
      <c r="AP279" s="526">
        <f t="shared" si="620"/>
        <v>0</v>
      </c>
      <c r="AQ279" s="526">
        <f t="shared" si="620"/>
        <v>0</v>
      </c>
      <c r="AR279" s="526">
        <f t="shared" si="620"/>
        <v>0</v>
      </c>
      <c r="AS279" s="526">
        <f t="shared" si="620"/>
        <v>0</v>
      </c>
      <c r="AT279" s="526">
        <f t="shared" si="620"/>
        <v>0</v>
      </c>
      <c r="AU279" s="526">
        <f t="shared" si="620"/>
        <v>0</v>
      </c>
      <c r="AV279" s="526">
        <f t="shared" si="620"/>
        <v>0</v>
      </c>
      <c r="AW279" s="526">
        <f t="shared" si="620"/>
        <v>0</v>
      </c>
      <c r="AX279" s="526">
        <f t="shared" si="620"/>
        <v>0</v>
      </c>
      <c r="AY279" s="526">
        <f t="shared" si="620"/>
        <v>0</v>
      </c>
      <c r="AZ279" s="526">
        <f t="shared" si="620"/>
        <v>0</v>
      </c>
      <c r="BA279" s="526">
        <f t="shared" si="620"/>
        <v>0</v>
      </c>
      <c r="BB279" s="526">
        <f t="shared" si="620"/>
        <v>0</v>
      </c>
      <c r="BC279" s="526">
        <f t="shared" si="620"/>
        <v>0</v>
      </c>
      <c r="BD279" s="526">
        <f t="shared" si="620"/>
        <v>0</v>
      </c>
      <c r="BE279" s="526">
        <f t="shared" si="620"/>
        <v>0</v>
      </c>
      <c r="BF279" s="526">
        <f t="shared" si="620"/>
        <v>0</v>
      </c>
      <c r="BG279" s="526">
        <f t="shared" si="620"/>
        <v>0</v>
      </c>
      <c r="BH279" s="526">
        <f t="shared" si="620"/>
        <v>0</v>
      </c>
      <c r="BI279" s="526">
        <f t="shared" si="620"/>
        <v>0</v>
      </c>
      <c r="BJ279" s="526">
        <f t="shared" si="620"/>
        <v>0</v>
      </c>
      <c r="BK279" s="526">
        <f t="shared" si="620"/>
        <v>0</v>
      </c>
      <c r="BL279" s="526">
        <f t="shared" si="620"/>
        <v>0</v>
      </c>
      <c r="BM279" s="526">
        <f t="shared" si="620"/>
        <v>0</v>
      </c>
      <c r="BN279" s="526">
        <f t="shared" si="620"/>
        <v>0</v>
      </c>
      <c r="BO279" s="526">
        <f t="shared" si="620"/>
        <v>0</v>
      </c>
      <c r="BP279" s="526">
        <f t="shared" ref="BP279:CU279" si="621">BP$232*BP50</f>
        <v>0</v>
      </c>
      <c r="BQ279" s="526">
        <f t="shared" si="621"/>
        <v>0</v>
      </c>
      <c r="BR279" s="526">
        <f t="shared" si="621"/>
        <v>0</v>
      </c>
      <c r="BS279" s="526">
        <f t="shared" si="621"/>
        <v>0</v>
      </c>
      <c r="BT279" s="526">
        <f t="shared" si="621"/>
        <v>0</v>
      </c>
      <c r="BU279" s="526">
        <f t="shared" si="621"/>
        <v>0</v>
      </c>
      <c r="BV279" s="526">
        <f t="shared" si="621"/>
        <v>0</v>
      </c>
      <c r="BW279" s="526">
        <f t="shared" si="621"/>
        <v>0</v>
      </c>
      <c r="BX279" s="526">
        <f t="shared" si="621"/>
        <v>0</v>
      </c>
      <c r="BY279" s="526">
        <f t="shared" si="621"/>
        <v>0</v>
      </c>
      <c r="BZ279" s="526">
        <f t="shared" si="621"/>
        <v>0</v>
      </c>
      <c r="CA279" s="526">
        <f t="shared" si="621"/>
        <v>0</v>
      </c>
      <c r="CB279" s="526">
        <f t="shared" si="621"/>
        <v>0</v>
      </c>
      <c r="CC279" s="526">
        <f t="shared" si="621"/>
        <v>0</v>
      </c>
      <c r="CD279" s="526">
        <f t="shared" si="621"/>
        <v>0</v>
      </c>
      <c r="CE279" s="526">
        <f t="shared" si="621"/>
        <v>0</v>
      </c>
      <c r="CF279" s="526">
        <f t="shared" si="621"/>
        <v>0</v>
      </c>
      <c r="CG279" s="526">
        <f t="shared" si="621"/>
        <v>0</v>
      </c>
      <c r="CH279" s="526">
        <f t="shared" si="621"/>
        <v>0</v>
      </c>
      <c r="CI279" s="526">
        <f t="shared" si="621"/>
        <v>0</v>
      </c>
      <c r="CJ279" s="526">
        <f t="shared" si="621"/>
        <v>0</v>
      </c>
      <c r="CK279" s="526">
        <f t="shared" si="621"/>
        <v>0</v>
      </c>
      <c r="CL279" s="526">
        <f t="shared" si="621"/>
        <v>0</v>
      </c>
      <c r="CM279" s="526">
        <f t="shared" si="621"/>
        <v>0</v>
      </c>
      <c r="CN279" s="526">
        <f t="shared" si="621"/>
        <v>0</v>
      </c>
      <c r="CO279" s="526">
        <f t="shared" si="621"/>
        <v>0</v>
      </c>
      <c r="CP279" s="526">
        <f t="shared" si="621"/>
        <v>0</v>
      </c>
      <c r="CQ279" s="526">
        <f t="shared" si="621"/>
        <v>0</v>
      </c>
      <c r="CR279" s="526">
        <f t="shared" si="621"/>
        <v>0</v>
      </c>
      <c r="CS279" s="526">
        <f t="shared" si="621"/>
        <v>0</v>
      </c>
      <c r="CT279" s="526">
        <f t="shared" si="621"/>
        <v>0</v>
      </c>
      <c r="CU279" s="526">
        <f t="shared" si="621"/>
        <v>0</v>
      </c>
      <c r="CV279" s="526">
        <f t="shared" ref="CV279:DG279" si="622">CV$232*CV50</f>
        <v>0</v>
      </c>
      <c r="CW279" s="526">
        <f t="shared" si="622"/>
        <v>0</v>
      </c>
      <c r="CX279" s="526">
        <f t="shared" si="622"/>
        <v>0</v>
      </c>
      <c r="CY279" s="526">
        <f t="shared" si="622"/>
        <v>0</v>
      </c>
      <c r="CZ279" s="526">
        <f t="shared" si="622"/>
        <v>0</v>
      </c>
      <c r="DA279" s="526">
        <f t="shared" si="622"/>
        <v>0</v>
      </c>
      <c r="DB279" s="526">
        <f t="shared" si="622"/>
        <v>0</v>
      </c>
      <c r="DC279" s="526">
        <f t="shared" si="622"/>
        <v>0</v>
      </c>
      <c r="DD279" s="526">
        <f t="shared" si="622"/>
        <v>0</v>
      </c>
      <c r="DE279" s="526">
        <f t="shared" si="622"/>
        <v>0</v>
      </c>
      <c r="DF279" s="526">
        <f t="shared" si="622"/>
        <v>0</v>
      </c>
      <c r="DG279" s="526">
        <f t="shared" si="622"/>
        <v>0</v>
      </c>
      <c r="DH279" s="526">
        <f t="shared" si="438"/>
        <v>0</v>
      </c>
      <c r="DI279" s="240"/>
      <c r="DJ279" s="21"/>
    </row>
    <row r="280" spans="2:114" x14ac:dyDescent="0.15">
      <c r="B280" s="10" t="s">
        <v>189</v>
      </c>
      <c r="C280" s="58" t="s">
        <v>930</v>
      </c>
      <c r="D280" s="526">
        <f t="shared" ref="D280:AI280" si="623">D$232*D51</f>
        <v>0</v>
      </c>
      <c r="E280" s="526">
        <f t="shared" si="623"/>
        <v>0</v>
      </c>
      <c r="F280" s="526">
        <f t="shared" si="623"/>
        <v>0</v>
      </c>
      <c r="G280" s="526">
        <f t="shared" si="623"/>
        <v>0</v>
      </c>
      <c r="H280" s="526">
        <f t="shared" si="623"/>
        <v>0</v>
      </c>
      <c r="I280" s="526">
        <f t="shared" si="623"/>
        <v>0</v>
      </c>
      <c r="J280" s="526">
        <f t="shared" si="623"/>
        <v>0</v>
      </c>
      <c r="K280" s="526">
        <f t="shared" si="623"/>
        <v>0</v>
      </c>
      <c r="L280" s="526">
        <f t="shared" si="623"/>
        <v>0</v>
      </c>
      <c r="M280" s="526">
        <f t="shared" si="623"/>
        <v>0</v>
      </c>
      <c r="N280" s="526">
        <f t="shared" si="623"/>
        <v>0</v>
      </c>
      <c r="O280" s="526">
        <f t="shared" si="623"/>
        <v>0</v>
      </c>
      <c r="P280" s="526">
        <f t="shared" si="623"/>
        <v>0</v>
      </c>
      <c r="Q280" s="526">
        <f t="shared" si="623"/>
        <v>0</v>
      </c>
      <c r="R280" s="526">
        <f t="shared" si="623"/>
        <v>0</v>
      </c>
      <c r="S280" s="526">
        <f t="shared" si="623"/>
        <v>0</v>
      </c>
      <c r="T280" s="526">
        <f t="shared" si="623"/>
        <v>0</v>
      </c>
      <c r="U280" s="526">
        <f t="shared" si="623"/>
        <v>0</v>
      </c>
      <c r="V280" s="526">
        <f t="shared" si="623"/>
        <v>0</v>
      </c>
      <c r="W280" s="526">
        <f t="shared" si="623"/>
        <v>0</v>
      </c>
      <c r="X280" s="526">
        <f t="shared" si="623"/>
        <v>0</v>
      </c>
      <c r="Y280" s="526">
        <f t="shared" si="623"/>
        <v>0</v>
      </c>
      <c r="Z280" s="526">
        <f t="shared" si="623"/>
        <v>0</v>
      </c>
      <c r="AA280" s="526">
        <f t="shared" si="623"/>
        <v>0</v>
      </c>
      <c r="AB280" s="526">
        <f t="shared" si="623"/>
        <v>0</v>
      </c>
      <c r="AC280" s="526">
        <f t="shared" si="623"/>
        <v>0</v>
      </c>
      <c r="AD280" s="526">
        <f t="shared" si="623"/>
        <v>0</v>
      </c>
      <c r="AE280" s="526">
        <f t="shared" si="623"/>
        <v>0</v>
      </c>
      <c r="AF280" s="526">
        <f t="shared" si="623"/>
        <v>0</v>
      </c>
      <c r="AG280" s="526">
        <f t="shared" si="623"/>
        <v>0</v>
      </c>
      <c r="AH280" s="526">
        <f t="shared" si="623"/>
        <v>0</v>
      </c>
      <c r="AI280" s="526">
        <f t="shared" si="623"/>
        <v>0</v>
      </c>
      <c r="AJ280" s="526">
        <f t="shared" ref="AJ280:BO280" si="624">AJ$232*AJ51</f>
        <v>0</v>
      </c>
      <c r="AK280" s="526">
        <f t="shared" si="624"/>
        <v>0</v>
      </c>
      <c r="AL280" s="526">
        <f t="shared" si="624"/>
        <v>0</v>
      </c>
      <c r="AM280" s="526">
        <f t="shared" si="624"/>
        <v>0</v>
      </c>
      <c r="AN280" s="526">
        <f t="shared" si="624"/>
        <v>0</v>
      </c>
      <c r="AO280" s="526">
        <f t="shared" si="624"/>
        <v>0</v>
      </c>
      <c r="AP280" s="526">
        <f t="shared" si="624"/>
        <v>0</v>
      </c>
      <c r="AQ280" s="526">
        <f t="shared" si="624"/>
        <v>0</v>
      </c>
      <c r="AR280" s="526">
        <f t="shared" si="624"/>
        <v>0</v>
      </c>
      <c r="AS280" s="526">
        <f t="shared" si="624"/>
        <v>0</v>
      </c>
      <c r="AT280" s="526">
        <f t="shared" si="624"/>
        <v>0</v>
      </c>
      <c r="AU280" s="526">
        <f t="shared" si="624"/>
        <v>0</v>
      </c>
      <c r="AV280" s="526">
        <f t="shared" si="624"/>
        <v>0</v>
      </c>
      <c r="AW280" s="526">
        <f t="shared" si="624"/>
        <v>0</v>
      </c>
      <c r="AX280" s="526">
        <f t="shared" si="624"/>
        <v>0</v>
      </c>
      <c r="AY280" s="526">
        <f t="shared" si="624"/>
        <v>0</v>
      </c>
      <c r="AZ280" s="526">
        <f t="shared" si="624"/>
        <v>0</v>
      </c>
      <c r="BA280" s="526">
        <f t="shared" si="624"/>
        <v>0</v>
      </c>
      <c r="BB280" s="526">
        <f t="shared" si="624"/>
        <v>0</v>
      </c>
      <c r="BC280" s="526">
        <f t="shared" si="624"/>
        <v>0</v>
      </c>
      <c r="BD280" s="526">
        <f t="shared" si="624"/>
        <v>0</v>
      </c>
      <c r="BE280" s="526">
        <f t="shared" si="624"/>
        <v>0</v>
      </c>
      <c r="BF280" s="526">
        <f t="shared" si="624"/>
        <v>0</v>
      </c>
      <c r="BG280" s="526">
        <f t="shared" si="624"/>
        <v>0</v>
      </c>
      <c r="BH280" s="526">
        <f t="shared" si="624"/>
        <v>0</v>
      </c>
      <c r="BI280" s="526">
        <f t="shared" si="624"/>
        <v>0</v>
      </c>
      <c r="BJ280" s="526">
        <f t="shared" si="624"/>
        <v>0</v>
      </c>
      <c r="BK280" s="526">
        <f t="shared" si="624"/>
        <v>0</v>
      </c>
      <c r="BL280" s="526">
        <f t="shared" si="624"/>
        <v>0</v>
      </c>
      <c r="BM280" s="526">
        <f t="shared" si="624"/>
        <v>0</v>
      </c>
      <c r="BN280" s="526">
        <f t="shared" si="624"/>
        <v>0</v>
      </c>
      <c r="BO280" s="526">
        <f t="shared" si="624"/>
        <v>0</v>
      </c>
      <c r="BP280" s="526">
        <f t="shared" ref="BP280:CU280" si="625">BP$232*BP51</f>
        <v>0</v>
      </c>
      <c r="BQ280" s="526">
        <f t="shared" si="625"/>
        <v>0</v>
      </c>
      <c r="BR280" s="526">
        <f t="shared" si="625"/>
        <v>0</v>
      </c>
      <c r="BS280" s="526">
        <f t="shared" si="625"/>
        <v>0</v>
      </c>
      <c r="BT280" s="526">
        <f t="shared" si="625"/>
        <v>0</v>
      </c>
      <c r="BU280" s="526">
        <f t="shared" si="625"/>
        <v>0</v>
      </c>
      <c r="BV280" s="526">
        <f t="shared" si="625"/>
        <v>0</v>
      </c>
      <c r="BW280" s="526">
        <f t="shared" si="625"/>
        <v>0</v>
      </c>
      <c r="BX280" s="526">
        <f t="shared" si="625"/>
        <v>0</v>
      </c>
      <c r="BY280" s="526">
        <f t="shared" si="625"/>
        <v>0</v>
      </c>
      <c r="BZ280" s="526">
        <f t="shared" si="625"/>
        <v>0</v>
      </c>
      <c r="CA280" s="526">
        <f t="shared" si="625"/>
        <v>0</v>
      </c>
      <c r="CB280" s="526">
        <f t="shared" si="625"/>
        <v>0</v>
      </c>
      <c r="CC280" s="526">
        <f t="shared" si="625"/>
        <v>0</v>
      </c>
      <c r="CD280" s="526">
        <f t="shared" si="625"/>
        <v>0</v>
      </c>
      <c r="CE280" s="526">
        <f t="shared" si="625"/>
        <v>0</v>
      </c>
      <c r="CF280" s="526">
        <f t="shared" si="625"/>
        <v>0</v>
      </c>
      <c r="CG280" s="526">
        <f t="shared" si="625"/>
        <v>0</v>
      </c>
      <c r="CH280" s="526">
        <f t="shared" si="625"/>
        <v>0</v>
      </c>
      <c r="CI280" s="526">
        <f t="shared" si="625"/>
        <v>0</v>
      </c>
      <c r="CJ280" s="526">
        <f t="shared" si="625"/>
        <v>0</v>
      </c>
      <c r="CK280" s="526">
        <f t="shared" si="625"/>
        <v>0</v>
      </c>
      <c r="CL280" s="526">
        <f t="shared" si="625"/>
        <v>0</v>
      </c>
      <c r="CM280" s="526">
        <f t="shared" si="625"/>
        <v>0</v>
      </c>
      <c r="CN280" s="526">
        <f t="shared" si="625"/>
        <v>0</v>
      </c>
      <c r="CO280" s="526">
        <f t="shared" si="625"/>
        <v>0</v>
      </c>
      <c r="CP280" s="526">
        <f t="shared" si="625"/>
        <v>0</v>
      </c>
      <c r="CQ280" s="526">
        <f t="shared" si="625"/>
        <v>0</v>
      </c>
      <c r="CR280" s="526">
        <f t="shared" si="625"/>
        <v>0</v>
      </c>
      <c r="CS280" s="526">
        <f t="shared" si="625"/>
        <v>0</v>
      </c>
      <c r="CT280" s="526">
        <f t="shared" si="625"/>
        <v>0</v>
      </c>
      <c r="CU280" s="526">
        <f t="shared" si="625"/>
        <v>0</v>
      </c>
      <c r="CV280" s="526">
        <f t="shared" ref="CV280:DG280" si="626">CV$232*CV51</f>
        <v>0</v>
      </c>
      <c r="CW280" s="526">
        <f t="shared" si="626"/>
        <v>0</v>
      </c>
      <c r="CX280" s="526">
        <f t="shared" si="626"/>
        <v>0</v>
      </c>
      <c r="CY280" s="526">
        <f t="shared" si="626"/>
        <v>0</v>
      </c>
      <c r="CZ280" s="526">
        <f t="shared" si="626"/>
        <v>0</v>
      </c>
      <c r="DA280" s="526">
        <f t="shared" si="626"/>
        <v>0</v>
      </c>
      <c r="DB280" s="526">
        <f t="shared" si="626"/>
        <v>0</v>
      </c>
      <c r="DC280" s="526">
        <f t="shared" si="626"/>
        <v>0</v>
      </c>
      <c r="DD280" s="526">
        <f t="shared" si="626"/>
        <v>0</v>
      </c>
      <c r="DE280" s="526">
        <f t="shared" si="626"/>
        <v>0</v>
      </c>
      <c r="DF280" s="526">
        <f t="shared" si="626"/>
        <v>0</v>
      </c>
      <c r="DG280" s="526">
        <f t="shared" si="626"/>
        <v>0</v>
      </c>
      <c r="DH280" s="526">
        <f t="shared" si="438"/>
        <v>0</v>
      </c>
      <c r="DI280" s="240"/>
      <c r="DJ280" s="21"/>
    </row>
    <row r="281" spans="2:114" x14ac:dyDescent="0.15">
      <c r="B281" s="10" t="s">
        <v>190</v>
      </c>
      <c r="C281" s="58" t="s">
        <v>931</v>
      </c>
      <c r="D281" s="526">
        <f t="shared" ref="D281:AI281" si="627">D$232*D52</f>
        <v>0</v>
      </c>
      <c r="E281" s="526">
        <f t="shared" si="627"/>
        <v>0</v>
      </c>
      <c r="F281" s="526">
        <f t="shared" si="627"/>
        <v>0</v>
      </c>
      <c r="G281" s="526">
        <f t="shared" si="627"/>
        <v>0</v>
      </c>
      <c r="H281" s="526">
        <f t="shared" si="627"/>
        <v>0</v>
      </c>
      <c r="I281" s="526">
        <f t="shared" si="627"/>
        <v>0</v>
      </c>
      <c r="J281" s="526">
        <f t="shared" si="627"/>
        <v>0</v>
      </c>
      <c r="K281" s="526">
        <f t="shared" si="627"/>
        <v>0</v>
      </c>
      <c r="L281" s="526">
        <f t="shared" si="627"/>
        <v>0</v>
      </c>
      <c r="M281" s="526">
        <f t="shared" si="627"/>
        <v>0</v>
      </c>
      <c r="N281" s="526">
        <f t="shared" si="627"/>
        <v>0</v>
      </c>
      <c r="O281" s="526">
        <f t="shared" si="627"/>
        <v>0</v>
      </c>
      <c r="P281" s="526">
        <f t="shared" si="627"/>
        <v>0</v>
      </c>
      <c r="Q281" s="526">
        <f t="shared" si="627"/>
        <v>0</v>
      </c>
      <c r="R281" s="526">
        <f t="shared" si="627"/>
        <v>0</v>
      </c>
      <c r="S281" s="526">
        <f t="shared" si="627"/>
        <v>0</v>
      </c>
      <c r="T281" s="526">
        <f t="shared" si="627"/>
        <v>0</v>
      </c>
      <c r="U281" s="526">
        <f t="shared" si="627"/>
        <v>0</v>
      </c>
      <c r="V281" s="526">
        <f t="shared" si="627"/>
        <v>0</v>
      </c>
      <c r="W281" s="526">
        <f t="shared" si="627"/>
        <v>0</v>
      </c>
      <c r="X281" s="526">
        <f t="shared" si="627"/>
        <v>0</v>
      </c>
      <c r="Y281" s="526">
        <f t="shared" si="627"/>
        <v>0</v>
      </c>
      <c r="Z281" s="526">
        <f t="shared" si="627"/>
        <v>0</v>
      </c>
      <c r="AA281" s="526">
        <f t="shared" si="627"/>
        <v>0</v>
      </c>
      <c r="AB281" s="526">
        <f t="shared" si="627"/>
        <v>0</v>
      </c>
      <c r="AC281" s="526">
        <f t="shared" si="627"/>
        <v>0</v>
      </c>
      <c r="AD281" s="526">
        <f t="shared" si="627"/>
        <v>0</v>
      </c>
      <c r="AE281" s="526">
        <f t="shared" si="627"/>
        <v>0</v>
      </c>
      <c r="AF281" s="526">
        <f t="shared" si="627"/>
        <v>0</v>
      </c>
      <c r="AG281" s="526">
        <f t="shared" si="627"/>
        <v>0</v>
      </c>
      <c r="AH281" s="526">
        <f t="shared" si="627"/>
        <v>0</v>
      </c>
      <c r="AI281" s="526">
        <f t="shared" si="627"/>
        <v>0</v>
      </c>
      <c r="AJ281" s="526">
        <f t="shared" ref="AJ281:BO281" si="628">AJ$232*AJ52</f>
        <v>0</v>
      </c>
      <c r="AK281" s="526">
        <f t="shared" si="628"/>
        <v>0</v>
      </c>
      <c r="AL281" s="526">
        <f t="shared" si="628"/>
        <v>0</v>
      </c>
      <c r="AM281" s="526">
        <f t="shared" si="628"/>
        <v>0</v>
      </c>
      <c r="AN281" s="526">
        <f t="shared" si="628"/>
        <v>0</v>
      </c>
      <c r="AO281" s="526">
        <f t="shared" si="628"/>
        <v>0</v>
      </c>
      <c r="AP281" s="526">
        <f t="shared" si="628"/>
        <v>0</v>
      </c>
      <c r="AQ281" s="526">
        <f t="shared" si="628"/>
        <v>0</v>
      </c>
      <c r="AR281" s="526">
        <f t="shared" si="628"/>
        <v>0</v>
      </c>
      <c r="AS281" s="526">
        <f t="shared" si="628"/>
        <v>0</v>
      </c>
      <c r="AT281" s="526">
        <f t="shared" si="628"/>
        <v>0</v>
      </c>
      <c r="AU281" s="526">
        <f t="shared" si="628"/>
        <v>0</v>
      </c>
      <c r="AV281" s="526">
        <f t="shared" si="628"/>
        <v>0</v>
      </c>
      <c r="AW281" s="526">
        <f t="shared" si="628"/>
        <v>0</v>
      </c>
      <c r="AX281" s="526">
        <f t="shared" si="628"/>
        <v>0</v>
      </c>
      <c r="AY281" s="526">
        <f t="shared" si="628"/>
        <v>0</v>
      </c>
      <c r="AZ281" s="526">
        <f t="shared" si="628"/>
        <v>0</v>
      </c>
      <c r="BA281" s="526">
        <f t="shared" si="628"/>
        <v>0</v>
      </c>
      <c r="BB281" s="526">
        <f t="shared" si="628"/>
        <v>0</v>
      </c>
      <c r="BC281" s="526">
        <f t="shared" si="628"/>
        <v>0</v>
      </c>
      <c r="BD281" s="526">
        <f t="shared" si="628"/>
        <v>0</v>
      </c>
      <c r="BE281" s="526">
        <f t="shared" si="628"/>
        <v>0</v>
      </c>
      <c r="BF281" s="526">
        <f t="shared" si="628"/>
        <v>0</v>
      </c>
      <c r="BG281" s="526">
        <f t="shared" si="628"/>
        <v>0</v>
      </c>
      <c r="BH281" s="526">
        <f t="shared" si="628"/>
        <v>0</v>
      </c>
      <c r="BI281" s="526">
        <f t="shared" si="628"/>
        <v>0</v>
      </c>
      <c r="BJ281" s="526">
        <f t="shared" si="628"/>
        <v>0</v>
      </c>
      <c r="BK281" s="526">
        <f t="shared" si="628"/>
        <v>0</v>
      </c>
      <c r="BL281" s="526">
        <f t="shared" si="628"/>
        <v>0</v>
      </c>
      <c r="BM281" s="526">
        <f t="shared" si="628"/>
        <v>0</v>
      </c>
      <c r="BN281" s="526">
        <f t="shared" si="628"/>
        <v>0</v>
      </c>
      <c r="BO281" s="526">
        <f t="shared" si="628"/>
        <v>0</v>
      </c>
      <c r="BP281" s="526">
        <f t="shared" ref="BP281:CU281" si="629">BP$232*BP52</f>
        <v>0</v>
      </c>
      <c r="BQ281" s="526">
        <f t="shared" si="629"/>
        <v>0</v>
      </c>
      <c r="BR281" s="526">
        <f t="shared" si="629"/>
        <v>0</v>
      </c>
      <c r="BS281" s="526">
        <f t="shared" si="629"/>
        <v>0</v>
      </c>
      <c r="BT281" s="526">
        <f t="shared" si="629"/>
        <v>0</v>
      </c>
      <c r="BU281" s="526">
        <f t="shared" si="629"/>
        <v>0</v>
      </c>
      <c r="BV281" s="526">
        <f t="shared" si="629"/>
        <v>0</v>
      </c>
      <c r="BW281" s="526">
        <f t="shared" si="629"/>
        <v>0</v>
      </c>
      <c r="BX281" s="526">
        <f t="shared" si="629"/>
        <v>0</v>
      </c>
      <c r="BY281" s="526">
        <f t="shared" si="629"/>
        <v>0</v>
      </c>
      <c r="BZ281" s="526">
        <f t="shared" si="629"/>
        <v>0</v>
      </c>
      <c r="CA281" s="526">
        <f t="shared" si="629"/>
        <v>0</v>
      </c>
      <c r="CB281" s="526">
        <f t="shared" si="629"/>
        <v>0</v>
      </c>
      <c r="CC281" s="526">
        <f t="shared" si="629"/>
        <v>0</v>
      </c>
      <c r="CD281" s="526">
        <f t="shared" si="629"/>
        <v>0</v>
      </c>
      <c r="CE281" s="526">
        <f t="shared" si="629"/>
        <v>0</v>
      </c>
      <c r="CF281" s="526">
        <f t="shared" si="629"/>
        <v>0</v>
      </c>
      <c r="CG281" s="526">
        <f t="shared" si="629"/>
        <v>0</v>
      </c>
      <c r="CH281" s="526">
        <f t="shared" si="629"/>
        <v>0</v>
      </c>
      <c r="CI281" s="526">
        <f t="shared" si="629"/>
        <v>0</v>
      </c>
      <c r="CJ281" s="526">
        <f t="shared" si="629"/>
        <v>0</v>
      </c>
      <c r="CK281" s="526">
        <f t="shared" si="629"/>
        <v>0</v>
      </c>
      <c r="CL281" s="526">
        <f t="shared" si="629"/>
        <v>0</v>
      </c>
      <c r="CM281" s="526">
        <f t="shared" si="629"/>
        <v>0</v>
      </c>
      <c r="CN281" s="526">
        <f t="shared" si="629"/>
        <v>0</v>
      </c>
      <c r="CO281" s="526">
        <f t="shared" si="629"/>
        <v>0</v>
      </c>
      <c r="CP281" s="526">
        <f t="shared" si="629"/>
        <v>0</v>
      </c>
      <c r="CQ281" s="526">
        <f t="shared" si="629"/>
        <v>0</v>
      </c>
      <c r="CR281" s="526">
        <f t="shared" si="629"/>
        <v>0</v>
      </c>
      <c r="CS281" s="526">
        <f t="shared" si="629"/>
        <v>0</v>
      </c>
      <c r="CT281" s="526">
        <f t="shared" si="629"/>
        <v>0</v>
      </c>
      <c r="CU281" s="526">
        <f t="shared" si="629"/>
        <v>0</v>
      </c>
      <c r="CV281" s="526">
        <f t="shared" ref="CV281:DG281" si="630">CV$232*CV52</f>
        <v>0</v>
      </c>
      <c r="CW281" s="526">
        <f t="shared" si="630"/>
        <v>0</v>
      </c>
      <c r="CX281" s="526">
        <f t="shared" si="630"/>
        <v>0</v>
      </c>
      <c r="CY281" s="526">
        <f t="shared" si="630"/>
        <v>0</v>
      </c>
      <c r="CZ281" s="526">
        <f t="shared" si="630"/>
        <v>0</v>
      </c>
      <c r="DA281" s="526">
        <f t="shared" si="630"/>
        <v>0</v>
      </c>
      <c r="DB281" s="526">
        <f t="shared" si="630"/>
        <v>0</v>
      </c>
      <c r="DC281" s="526">
        <f t="shared" si="630"/>
        <v>0</v>
      </c>
      <c r="DD281" s="526">
        <f t="shared" si="630"/>
        <v>0</v>
      </c>
      <c r="DE281" s="526">
        <f t="shared" si="630"/>
        <v>0</v>
      </c>
      <c r="DF281" s="526">
        <f t="shared" si="630"/>
        <v>0</v>
      </c>
      <c r="DG281" s="526">
        <f t="shared" si="630"/>
        <v>0</v>
      </c>
      <c r="DH281" s="526">
        <f t="shared" si="438"/>
        <v>0</v>
      </c>
      <c r="DI281" s="240"/>
      <c r="DJ281" s="21"/>
    </row>
    <row r="282" spans="2:114" x14ac:dyDescent="0.15">
      <c r="B282" s="10" t="s">
        <v>191</v>
      </c>
      <c r="C282" s="59" t="s">
        <v>932</v>
      </c>
      <c r="D282" s="526">
        <f t="shared" ref="D282:AI282" si="631">D$232*D53</f>
        <v>0</v>
      </c>
      <c r="E282" s="526">
        <f t="shared" si="631"/>
        <v>0</v>
      </c>
      <c r="F282" s="526">
        <f t="shared" si="631"/>
        <v>0</v>
      </c>
      <c r="G282" s="526">
        <f t="shared" si="631"/>
        <v>0</v>
      </c>
      <c r="H282" s="526">
        <f t="shared" si="631"/>
        <v>0</v>
      </c>
      <c r="I282" s="526">
        <f t="shared" si="631"/>
        <v>0</v>
      </c>
      <c r="J282" s="526">
        <f t="shared" si="631"/>
        <v>0</v>
      </c>
      <c r="K282" s="526">
        <f t="shared" si="631"/>
        <v>0</v>
      </c>
      <c r="L282" s="526">
        <f t="shared" si="631"/>
        <v>0</v>
      </c>
      <c r="M282" s="526">
        <f t="shared" si="631"/>
        <v>0</v>
      </c>
      <c r="N282" s="526">
        <f t="shared" si="631"/>
        <v>0</v>
      </c>
      <c r="O282" s="526">
        <f t="shared" si="631"/>
        <v>0</v>
      </c>
      <c r="P282" s="526">
        <f t="shared" si="631"/>
        <v>0</v>
      </c>
      <c r="Q282" s="526">
        <f t="shared" si="631"/>
        <v>0</v>
      </c>
      <c r="R282" s="526">
        <f t="shared" si="631"/>
        <v>0</v>
      </c>
      <c r="S282" s="526">
        <f t="shared" si="631"/>
        <v>0</v>
      </c>
      <c r="T282" s="526">
        <f t="shared" si="631"/>
        <v>0</v>
      </c>
      <c r="U282" s="526">
        <f t="shared" si="631"/>
        <v>0</v>
      </c>
      <c r="V282" s="526">
        <f t="shared" si="631"/>
        <v>0</v>
      </c>
      <c r="W282" s="526">
        <f t="shared" si="631"/>
        <v>0</v>
      </c>
      <c r="X282" s="526">
        <f t="shared" si="631"/>
        <v>0</v>
      </c>
      <c r="Y282" s="526">
        <f t="shared" si="631"/>
        <v>0</v>
      </c>
      <c r="Z282" s="526">
        <f t="shared" si="631"/>
        <v>0</v>
      </c>
      <c r="AA282" s="526">
        <f t="shared" si="631"/>
        <v>0</v>
      </c>
      <c r="AB282" s="526">
        <f t="shared" si="631"/>
        <v>0</v>
      </c>
      <c r="AC282" s="526">
        <f t="shared" si="631"/>
        <v>0</v>
      </c>
      <c r="AD282" s="526">
        <f t="shared" si="631"/>
        <v>0</v>
      </c>
      <c r="AE282" s="526">
        <f t="shared" si="631"/>
        <v>0</v>
      </c>
      <c r="AF282" s="526">
        <f t="shared" si="631"/>
        <v>0</v>
      </c>
      <c r="AG282" s="526">
        <f t="shared" si="631"/>
        <v>0</v>
      </c>
      <c r="AH282" s="526">
        <f t="shared" si="631"/>
        <v>0</v>
      </c>
      <c r="AI282" s="526">
        <f t="shared" si="631"/>
        <v>0</v>
      </c>
      <c r="AJ282" s="526">
        <f t="shared" ref="AJ282:BO282" si="632">AJ$232*AJ53</f>
        <v>0</v>
      </c>
      <c r="AK282" s="526">
        <f t="shared" si="632"/>
        <v>0</v>
      </c>
      <c r="AL282" s="526">
        <f t="shared" si="632"/>
        <v>0</v>
      </c>
      <c r="AM282" s="526">
        <f t="shared" si="632"/>
        <v>0</v>
      </c>
      <c r="AN282" s="526">
        <f t="shared" si="632"/>
        <v>0</v>
      </c>
      <c r="AO282" s="526">
        <f t="shared" si="632"/>
        <v>0</v>
      </c>
      <c r="AP282" s="526">
        <f t="shared" si="632"/>
        <v>0</v>
      </c>
      <c r="AQ282" s="526">
        <f t="shared" si="632"/>
        <v>0</v>
      </c>
      <c r="AR282" s="526">
        <f t="shared" si="632"/>
        <v>0</v>
      </c>
      <c r="AS282" s="526">
        <f t="shared" si="632"/>
        <v>0</v>
      </c>
      <c r="AT282" s="526">
        <f t="shared" si="632"/>
        <v>0</v>
      </c>
      <c r="AU282" s="526">
        <f t="shared" si="632"/>
        <v>0</v>
      </c>
      <c r="AV282" s="526">
        <f t="shared" si="632"/>
        <v>0</v>
      </c>
      <c r="AW282" s="526">
        <f t="shared" si="632"/>
        <v>0</v>
      </c>
      <c r="AX282" s="526">
        <f t="shared" si="632"/>
        <v>0</v>
      </c>
      <c r="AY282" s="526">
        <f t="shared" si="632"/>
        <v>0</v>
      </c>
      <c r="AZ282" s="526">
        <f t="shared" si="632"/>
        <v>0</v>
      </c>
      <c r="BA282" s="526">
        <f t="shared" si="632"/>
        <v>0</v>
      </c>
      <c r="BB282" s="526">
        <f t="shared" si="632"/>
        <v>0</v>
      </c>
      <c r="BC282" s="526">
        <f t="shared" si="632"/>
        <v>0</v>
      </c>
      <c r="BD282" s="526">
        <f t="shared" si="632"/>
        <v>0</v>
      </c>
      <c r="BE282" s="526">
        <f t="shared" si="632"/>
        <v>0</v>
      </c>
      <c r="BF282" s="526">
        <f t="shared" si="632"/>
        <v>0</v>
      </c>
      <c r="BG282" s="526">
        <f t="shared" si="632"/>
        <v>0</v>
      </c>
      <c r="BH282" s="526">
        <f t="shared" si="632"/>
        <v>0</v>
      </c>
      <c r="BI282" s="526">
        <f t="shared" si="632"/>
        <v>0</v>
      </c>
      <c r="BJ282" s="526">
        <f t="shared" si="632"/>
        <v>0</v>
      </c>
      <c r="BK282" s="526">
        <f t="shared" si="632"/>
        <v>0</v>
      </c>
      <c r="BL282" s="526">
        <f t="shared" si="632"/>
        <v>0</v>
      </c>
      <c r="BM282" s="526">
        <f t="shared" si="632"/>
        <v>0</v>
      </c>
      <c r="BN282" s="526">
        <f t="shared" si="632"/>
        <v>0</v>
      </c>
      <c r="BO282" s="526">
        <f t="shared" si="632"/>
        <v>0</v>
      </c>
      <c r="BP282" s="526">
        <f t="shared" ref="BP282:CU282" si="633">BP$232*BP53</f>
        <v>0</v>
      </c>
      <c r="BQ282" s="526">
        <f t="shared" si="633"/>
        <v>0</v>
      </c>
      <c r="BR282" s="526">
        <f t="shared" si="633"/>
        <v>0</v>
      </c>
      <c r="BS282" s="526">
        <f t="shared" si="633"/>
        <v>0</v>
      </c>
      <c r="BT282" s="526">
        <f t="shared" si="633"/>
        <v>0</v>
      </c>
      <c r="BU282" s="526">
        <f t="shared" si="633"/>
        <v>0</v>
      </c>
      <c r="BV282" s="526">
        <f t="shared" si="633"/>
        <v>0</v>
      </c>
      <c r="BW282" s="526">
        <f t="shared" si="633"/>
        <v>0</v>
      </c>
      <c r="BX282" s="526">
        <f t="shared" si="633"/>
        <v>0</v>
      </c>
      <c r="BY282" s="526">
        <f t="shared" si="633"/>
        <v>0</v>
      </c>
      <c r="BZ282" s="526">
        <f t="shared" si="633"/>
        <v>0</v>
      </c>
      <c r="CA282" s="526">
        <f t="shared" si="633"/>
        <v>0</v>
      </c>
      <c r="CB282" s="526">
        <f t="shared" si="633"/>
        <v>0</v>
      </c>
      <c r="CC282" s="526">
        <f t="shared" si="633"/>
        <v>0</v>
      </c>
      <c r="CD282" s="526">
        <f t="shared" si="633"/>
        <v>0</v>
      </c>
      <c r="CE282" s="526">
        <f t="shared" si="633"/>
        <v>0</v>
      </c>
      <c r="CF282" s="526">
        <f t="shared" si="633"/>
        <v>0</v>
      </c>
      <c r="CG282" s="526">
        <f t="shared" si="633"/>
        <v>0</v>
      </c>
      <c r="CH282" s="526">
        <f t="shared" si="633"/>
        <v>0</v>
      </c>
      <c r="CI282" s="526">
        <f t="shared" si="633"/>
        <v>0</v>
      </c>
      <c r="CJ282" s="526">
        <f t="shared" si="633"/>
        <v>0</v>
      </c>
      <c r="CK282" s="526">
        <f t="shared" si="633"/>
        <v>0</v>
      </c>
      <c r="CL282" s="526">
        <f t="shared" si="633"/>
        <v>0</v>
      </c>
      <c r="CM282" s="526">
        <f t="shared" si="633"/>
        <v>0</v>
      </c>
      <c r="CN282" s="526">
        <f t="shared" si="633"/>
        <v>0</v>
      </c>
      <c r="CO282" s="526">
        <f t="shared" si="633"/>
        <v>0</v>
      </c>
      <c r="CP282" s="526">
        <f t="shared" si="633"/>
        <v>0</v>
      </c>
      <c r="CQ282" s="526">
        <f t="shared" si="633"/>
        <v>0</v>
      </c>
      <c r="CR282" s="526">
        <f t="shared" si="633"/>
        <v>0</v>
      </c>
      <c r="CS282" s="526">
        <f t="shared" si="633"/>
        <v>0</v>
      </c>
      <c r="CT282" s="526">
        <f t="shared" si="633"/>
        <v>0</v>
      </c>
      <c r="CU282" s="526">
        <f t="shared" si="633"/>
        <v>0</v>
      </c>
      <c r="CV282" s="526">
        <f t="shared" ref="CV282:DG282" si="634">CV$232*CV53</f>
        <v>0</v>
      </c>
      <c r="CW282" s="526">
        <f t="shared" si="634"/>
        <v>0</v>
      </c>
      <c r="CX282" s="526">
        <f t="shared" si="634"/>
        <v>0</v>
      </c>
      <c r="CY282" s="526">
        <f t="shared" si="634"/>
        <v>0</v>
      </c>
      <c r="CZ282" s="526">
        <f t="shared" si="634"/>
        <v>0</v>
      </c>
      <c r="DA282" s="526">
        <f t="shared" si="634"/>
        <v>0</v>
      </c>
      <c r="DB282" s="526">
        <f t="shared" si="634"/>
        <v>0</v>
      </c>
      <c r="DC282" s="526">
        <f t="shared" si="634"/>
        <v>0</v>
      </c>
      <c r="DD282" s="526">
        <f t="shared" si="634"/>
        <v>0</v>
      </c>
      <c r="DE282" s="526">
        <f t="shared" si="634"/>
        <v>0</v>
      </c>
      <c r="DF282" s="526">
        <f t="shared" si="634"/>
        <v>0</v>
      </c>
      <c r="DG282" s="526">
        <f t="shared" si="634"/>
        <v>0</v>
      </c>
      <c r="DH282" s="526">
        <f t="shared" si="438"/>
        <v>0</v>
      </c>
      <c r="DI282" s="240"/>
      <c r="DJ282" s="21"/>
    </row>
    <row r="283" spans="2:114" x14ac:dyDescent="0.15">
      <c r="B283" s="10" t="s">
        <v>192</v>
      </c>
      <c r="C283" s="58" t="s">
        <v>933</v>
      </c>
      <c r="D283" s="685">
        <f t="shared" ref="D283:AI283" si="635">D$232*D54</f>
        <v>0</v>
      </c>
      <c r="E283" s="685">
        <f t="shared" si="635"/>
        <v>0</v>
      </c>
      <c r="F283" s="685">
        <f t="shared" si="635"/>
        <v>0</v>
      </c>
      <c r="G283" s="685">
        <f t="shared" si="635"/>
        <v>0</v>
      </c>
      <c r="H283" s="685">
        <f t="shared" si="635"/>
        <v>0</v>
      </c>
      <c r="I283" s="685">
        <f t="shared" si="635"/>
        <v>0</v>
      </c>
      <c r="J283" s="685">
        <f t="shared" si="635"/>
        <v>0</v>
      </c>
      <c r="K283" s="685">
        <f t="shared" si="635"/>
        <v>0</v>
      </c>
      <c r="L283" s="685">
        <f t="shared" si="635"/>
        <v>0</v>
      </c>
      <c r="M283" s="685">
        <f t="shared" si="635"/>
        <v>0</v>
      </c>
      <c r="N283" s="685">
        <f t="shared" si="635"/>
        <v>0</v>
      </c>
      <c r="O283" s="685">
        <f t="shared" si="635"/>
        <v>0</v>
      </c>
      <c r="P283" s="685">
        <f t="shared" si="635"/>
        <v>0</v>
      </c>
      <c r="Q283" s="685">
        <f t="shared" si="635"/>
        <v>0</v>
      </c>
      <c r="R283" s="685">
        <f t="shared" si="635"/>
        <v>0</v>
      </c>
      <c r="S283" s="685">
        <f t="shared" si="635"/>
        <v>0</v>
      </c>
      <c r="T283" s="685">
        <f t="shared" si="635"/>
        <v>0</v>
      </c>
      <c r="U283" s="685">
        <f t="shared" si="635"/>
        <v>0</v>
      </c>
      <c r="V283" s="685">
        <f t="shared" si="635"/>
        <v>0</v>
      </c>
      <c r="W283" s="685">
        <f t="shared" si="635"/>
        <v>0</v>
      </c>
      <c r="X283" s="685">
        <f t="shared" si="635"/>
        <v>0</v>
      </c>
      <c r="Y283" s="685">
        <f t="shared" si="635"/>
        <v>0</v>
      </c>
      <c r="Z283" s="685">
        <f t="shared" si="635"/>
        <v>0</v>
      </c>
      <c r="AA283" s="685">
        <f t="shared" si="635"/>
        <v>0</v>
      </c>
      <c r="AB283" s="685">
        <f t="shared" si="635"/>
        <v>0</v>
      </c>
      <c r="AC283" s="685">
        <f t="shared" si="635"/>
        <v>0</v>
      </c>
      <c r="AD283" s="685">
        <f t="shared" si="635"/>
        <v>0</v>
      </c>
      <c r="AE283" s="685">
        <f t="shared" si="635"/>
        <v>0</v>
      </c>
      <c r="AF283" s="685">
        <f t="shared" si="635"/>
        <v>0</v>
      </c>
      <c r="AG283" s="685">
        <f t="shared" si="635"/>
        <v>0</v>
      </c>
      <c r="AH283" s="685">
        <f t="shared" si="635"/>
        <v>0</v>
      </c>
      <c r="AI283" s="685">
        <f t="shared" si="635"/>
        <v>0</v>
      </c>
      <c r="AJ283" s="685">
        <f t="shared" ref="AJ283:BO283" si="636">AJ$232*AJ54</f>
        <v>0</v>
      </c>
      <c r="AK283" s="685">
        <f t="shared" si="636"/>
        <v>0</v>
      </c>
      <c r="AL283" s="685">
        <f t="shared" si="636"/>
        <v>0</v>
      </c>
      <c r="AM283" s="685">
        <f t="shared" si="636"/>
        <v>0</v>
      </c>
      <c r="AN283" s="685">
        <f t="shared" si="636"/>
        <v>0</v>
      </c>
      <c r="AO283" s="685">
        <f t="shared" si="636"/>
        <v>0</v>
      </c>
      <c r="AP283" s="685">
        <f t="shared" si="636"/>
        <v>0</v>
      </c>
      <c r="AQ283" s="685">
        <f t="shared" si="636"/>
        <v>0</v>
      </c>
      <c r="AR283" s="685">
        <f t="shared" si="636"/>
        <v>0</v>
      </c>
      <c r="AS283" s="685">
        <f t="shared" si="636"/>
        <v>0</v>
      </c>
      <c r="AT283" s="685">
        <f t="shared" si="636"/>
        <v>0</v>
      </c>
      <c r="AU283" s="685">
        <f t="shared" si="636"/>
        <v>0</v>
      </c>
      <c r="AV283" s="685">
        <f t="shared" si="636"/>
        <v>0</v>
      </c>
      <c r="AW283" s="685">
        <f t="shared" si="636"/>
        <v>0</v>
      </c>
      <c r="AX283" s="685">
        <f t="shared" si="636"/>
        <v>0</v>
      </c>
      <c r="AY283" s="685">
        <f t="shared" si="636"/>
        <v>0</v>
      </c>
      <c r="AZ283" s="685">
        <f t="shared" si="636"/>
        <v>0</v>
      </c>
      <c r="BA283" s="685">
        <f t="shared" si="636"/>
        <v>0</v>
      </c>
      <c r="BB283" s="685">
        <f t="shared" si="636"/>
        <v>0</v>
      </c>
      <c r="BC283" s="685">
        <f t="shared" si="636"/>
        <v>0</v>
      </c>
      <c r="BD283" s="685">
        <f t="shared" si="636"/>
        <v>0</v>
      </c>
      <c r="BE283" s="685">
        <f t="shared" si="636"/>
        <v>0</v>
      </c>
      <c r="BF283" s="685">
        <f t="shared" si="636"/>
        <v>0</v>
      </c>
      <c r="BG283" s="685">
        <f t="shared" si="636"/>
        <v>0</v>
      </c>
      <c r="BH283" s="685">
        <f t="shared" si="636"/>
        <v>0</v>
      </c>
      <c r="BI283" s="685">
        <f t="shared" si="636"/>
        <v>0</v>
      </c>
      <c r="BJ283" s="685">
        <f t="shared" si="636"/>
        <v>0</v>
      </c>
      <c r="BK283" s="685">
        <f t="shared" si="636"/>
        <v>0</v>
      </c>
      <c r="BL283" s="685">
        <f t="shared" si="636"/>
        <v>0</v>
      </c>
      <c r="BM283" s="685">
        <f t="shared" si="636"/>
        <v>0</v>
      </c>
      <c r="BN283" s="685">
        <f t="shared" si="636"/>
        <v>0</v>
      </c>
      <c r="BO283" s="685">
        <f t="shared" si="636"/>
        <v>0</v>
      </c>
      <c r="BP283" s="685">
        <f t="shared" ref="BP283:CU283" si="637">BP$232*BP54</f>
        <v>0</v>
      </c>
      <c r="BQ283" s="685">
        <f t="shared" si="637"/>
        <v>0</v>
      </c>
      <c r="BR283" s="685">
        <f t="shared" si="637"/>
        <v>0</v>
      </c>
      <c r="BS283" s="685">
        <f t="shared" si="637"/>
        <v>0</v>
      </c>
      <c r="BT283" s="685">
        <f t="shared" si="637"/>
        <v>0</v>
      </c>
      <c r="BU283" s="685">
        <f t="shared" si="637"/>
        <v>0</v>
      </c>
      <c r="BV283" s="685">
        <f t="shared" si="637"/>
        <v>0</v>
      </c>
      <c r="BW283" s="685">
        <f t="shared" si="637"/>
        <v>0</v>
      </c>
      <c r="BX283" s="685">
        <f t="shared" si="637"/>
        <v>0</v>
      </c>
      <c r="BY283" s="685">
        <f t="shared" si="637"/>
        <v>0</v>
      </c>
      <c r="BZ283" s="685">
        <f t="shared" si="637"/>
        <v>0</v>
      </c>
      <c r="CA283" s="685">
        <f t="shared" si="637"/>
        <v>0</v>
      </c>
      <c r="CB283" s="685">
        <f t="shared" si="637"/>
        <v>0</v>
      </c>
      <c r="CC283" s="685">
        <f t="shared" si="637"/>
        <v>0</v>
      </c>
      <c r="CD283" s="685">
        <f t="shared" si="637"/>
        <v>0</v>
      </c>
      <c r="CE283" s="685">
        <f t="shared" si="637"/>
        <v>0</v>
      </c>
      <c r="CF283" s="685">
        <f t="shared" si="637"/>
        <v>0</v>
      </c>
      <c r="CG283" s="685">
        <f t="shared" si="637"/>
        <v>0</v>
      </c>
      <c r="CH283" s="685">
        <f t="shared" si="637"/>
        <v>0</v>
      </c>
      <c r="CI283" s="685">
        <f t="shared" si="637"/>
        <v>0</v>
      </c>
      <c r="CJ283" s="685">
        <f t="shared" si="637"/>
        <v>0</v>
      </c>
      <c r="CK283" s="685">
        <f t="shared" si="637"/>
        <v>0</v>
      </c>
      <c r="CL283" s="685">
        <f t="shared" si="637"/>
        <v>0</v>
      </c>
      <c r="CM283" s="685">
        <f t="shared" si="637"/>
        <v>0</v>
      </c>
      <c r="CN283" s="685">
        <f t="shared" si="637"/>
        <v>0</v>
      </c>
      <c r="CO283" s="685">
        <f t="shared" si="637"/>
        <v>0</v>
      </c>
      <c r="CP283" s="685">
        <f t="shared" si="637"/>
        <v>0</v>
      </c>
      <c r="CQ283" s="685">
        <f t="shared" si="637"/>
        <v>0</v>
      </c>
      <c r="CR283" s="685">
        <f t="shared" si="637"/>
        <v>0</v>
      </c>
      <c r="CS283" s="685">
        <f t="shared" si="637"/>
        <v>0</v>
      </c>
      <c r="CT283" s="685">
        <f t="shared" si="637"/>
        <v>0</v>
      </c>
      <c r="CU283" s="685">
        <f t="shared" si="637"/>
        <v>0</v>
      </c>
      <c r="CV283" s="685">
        <f t="shared" ref="CV283:DG283" si="638">CV$232*CV54</f>
        <v>0</v>
      </c>
      <c r="CW283" s="685">
        <f t="shared" si="638"/>
        <v>0</v>
      </c>
      <c r="CX283" s="685">
        <f t="shared" si="638"/>
        <v>0</v>
      </c>
      <c r="CY283" s="685">
        <f t="shared" si="638"/>
        <v>0</v>
      </c>
      <c r="CZ283" s="685">
        <f t="shared" si="638"/>
        <v>0</v>
      </c>
      <c r="DA283" s="685">
        <f t="shared" si="638"/>
        <v>0</v>
      </c>
      <c r="DB283" s="685">
        <f t="shared" si="638"/>
        <v>0</v>
      </c>
      <c r="DC283" s="685">
        <f t="shared" si="638"/>
        <v>0</v>
      </c>
      <c r="DD283" s="685">
        <f t="shared" si="638"/>
        <v>0</v>
      </c>
      <c r="DE283" s="685">
        <f t="shared" si="638"/>
        <v>0</v>
      </c>
      <c r="DF283" s="685">
        <f t="shared" si="638"/>
        <v>0</v>
      </c>
      <c r="DG283" s="685">
        <f t="shared" si="638"/>
        <v>0</v>
      </c>
      <c r="DH283" s="526">
        <f t="shared" si="438"/>
        <v>0</v>
      </c>
      <c r="DI283" s="240"/>
      <c r="DJ283" s="21"/>
    </row>
    <row r="284" spans="2:114" x14ac:dyDescent="0.15">
      <c r="B284" s="10" t="s">
        <v>193</v>
      </c>
      <c r="C284" s="58" t="s">
        <v>934</v>
      </c>
      <c r="D284" s="526">
        <f t="shared" ref="D284:AI284" si="639">D$232*D55</f>
        <v>0</v>
      </c>
      <c r="E284" s="526">
        <f t="shared" si="639"/>
        <v>0</v>
      </c>
      <c r="F284" s="526">
        <f t="shared" si="639"/>
        <v>0</v>
      </c>
      <c r="G284" s="526">
        <f t="shared" si="639"/>
        <v>0</v>
      </c>
      <c r="H284" s="526">
        <f t="shared" si="639"/>
        <v>0</v>
      </c>
      <c r="I284" s="526">
        <f t="shared" si="639"/>
        <v>0</v>
      </c>
      <c r="J284" s="526">
        <f t="shared" si="639"/>
        <v>0</v>
      </c>
      <c r="K284" s="526">
        <f t="shared" si="639"/>
        <v>0</v>
      </c>
      <c r="L284" s="526">
        <f t="shared" si="639"/>
        <v>0</v>
      </c>
      <c r="M284" s="526">
        <f t="shared" si="639"/>
        <v>0</v>
      </c>
      <c r="N284" s="526">
        <f t="shared" si="639"/>
        <v>0</v>
      </c>
      <c r="O284" s="526">
        <f t="shared" si="639"/>
        <v>0</v>
      </c>
      <c r="P284" s="526">
        <f t="shared" si="639"/>
        <v>0</v>
      </c>
      <c r="Q284" s="526">
        <f t="shared" si="639"/>
        <v>0</v>
      </c>
      <c r="R284" s="526">
        <f t="shared" si="639"/>
        <v>0</v>
      </c>
      <c r="S284" s="526">
        <f t="shared" si="639"/>
        <v>0</v>
      </c>
      <c r="T284" s="526">
        <f t="shared" si="639"/>
        <v>0</v>
      </c>
      <c r="U284" s="526">
        <f t="shared" si="639"/>
        <v>0</v>
      </c>
      <c r="V284" s="526">
        <f t="shared" si="639"/>
        <v>0</v>
      </c>
      <c r="W284" s="526">
        <f t="shared" si="639"/>
        <v>0</v>
      </c>
      <c r="X284" s="526">
        <f t="shared" si="639"/>
        <v>0</v>
      </c>
      <c r="Y284" s="526">
        <f t="shared" si="639"/>
        <v>0</v>
      </c>
      <c r="Z284" s="526">
        <f t="shared" si="639"/>
        <v>0</v>
      </c>
      <c r="AA284" s="526">
        <f t="shared" si="639"/>
        <v>0</v>
      </c>
      <c r="AB284" s="526">
        <f t="shared" si="639"/>
        <v>0</v>
      </c>
      <c r="AC284" s="526">
        <f t="shared" si="639"/>
        <v>0</v>
      </c>
      <c r="AD284" s="526">
        <f t="shared" si="639"/>
        <v>0</v>
      </c>
      <c r="AE284" s="526">
        <f t="shared" si="639"/>
        <v>0</v>
      </c>
      <c r="AF284" s="526">
        <f t="shared" si="639"/>
        <v>0</v>
      </c>
      <c r="AG284" s="526">
        <f t="shared" si="639"/>
        <v>0</v>
      </c>
      <c r="AH284" s="526">
        <f t="shared" si="639"/>
        <v>0</v>
      </c>
      <c r="AI284" s="526">
        <f t="shared" si="639"/>
        <v>0</v>
      </c>
      <c r="AJ284" s="526">
        <f t="shared" ref="AJ284:BO284" si="640">AJ$232*AJ55</f>
        <v>0</v>
      </c>
      <c r="AK284" s="526">
        <f t="shared" si="640"/>
        <v>0</v>
      </c>
      <c r="AL284" s="526">
        <f t="shared" si="640"/>
        <v>0</v>
      </c>
      <c r="AM284" s="526">
        <f t="shared" si="640"/>
        <v>0</v>
      </c>
      <c r="AN284" s="526">
        <f t="shared" si="640"/>
        <v>0</v>
      </c>
      <c r="AO284" s="526">
        <f t="shared" si="640"/>
        <v>0</v>
      </c>
      <c r="AP284" s="526">
        <f t="shared" si="640"/>
        <v>0</v>
      </c>
      <c r="AQ284" s="526">
        <f t="shared" si="640"/>
        <v>0</v>
      </c>
      <c r="AR284" s="526">
        <f t="shared" si="640"/>
        <v>0</v>
      </c>
      <c r="AS284" s="526">
        <f t="shared" si="640"/>
        <v>0</v>
      </c>
      <c r="AT284" s="526">
        <f t="shared" si="640"/>
        <v>0</v>
      </c>
      <c r="AU284" s="526">
        <f t="shared" si="640"/>
        <v>0</v>
      </c>
      <c r="AV284" s="526">
        <f t="shared" si="640"/>
        <v>0</v>
      </c>
      <c r="AW284" s="526">
        <f t="shared" si="640"/>
        <v>0</v>
      </c>
      <c r="AX284" s="526">
        <f t="shared" si="640"/>
        <v>0</v>
      </c>
      <c r="AY284" s="526">
        <f t="shared" si="640"/>
        <v>0</v>
      </c>
      <c r="AZ284" s="526">
        <f t="shared" si="640"/>
        <v>0</v>
      </c>
      <c r="BA284" s="526">
        <f t="shared" si="640"/>
        <v>0</v>
      </c>
      <c r="BB284" s="526">
        <f t="shared" si="640"/>
        <v>0</v>
      </c>
      <c r="BC284" s="526">
        <f t="shared" si="640"/>
        <v>0</v>
      </c>
      <c r="BD284" s="526">
        <f t="shared" si="640"/>
        <v>0</v>
      </c>
      <c r="BE284" s="526">
        <f t="shared" si="640"/>
        <v>0</v>
      </c>
      <c r="BF284" s="526">
        <f t="shared" si="640"/>
        <v>0</v>
      </c>
      <c r="BG284" s="526">
        <f t="shared" si="640"/>
        <v>0</v>
      </c>
      <c r="BH284" s="526">
        <f t="shared" si="640"/>
        <v>0</v>
      </c>
      <c r="BI284" s="526">
        <f t="shared" si="640"/>
        <v>0</v>
      </c>
      <c r="BJ284" s="526">
        <f t="shared" si="640"/>
        <v>0</v>
      </c>
      <c r="BK284" s="526">
        <f t="shared" si="640"/>
        <v>0</v>
      </c>
      <c r="BL284" s="526">
        <f t="shared" si="640"/>
        <v>0</v>
      </c>
      <c r="BM284" s="526">
        <f t="shared" si="640"/>
        <v>0</v>
      </c>
      <c r="BN284" s="526">
        <f t="shared" si="640"/>
        <v>0</v>
      </c>
      <c r="BO284" s="526">
        <f t="shared" si="640"/>
        <v>0</v>
      </c>
      <c r="BP284" s="526">
        <f t="shared" ref="BP284:CU284" si="641">BP$232*BP55</f>
        <v>0</v>
      </c>
      <c r="BQ284" s="526">
        <f t="shared" si="641"/>
        <v>0</v>
      </c>
      <c r="BR284" s="526">
        <f t="shared" si="641"/>
        <v>0</v>
      </c>
      <c r="BS284" s="526">
        <f t="shared" si="641"/>
        <v>0</v>
      </c>
      <c r="BT284" s="526">
        <f t="shared" si="641"/>
        <v>0</v>
      </c>
      <c r="BU284" s="526">
        <f t="shared" si="641"/>
        <v>0</v>
      </c>
      <c r="BV284" s="526">
        <f t="shared" si="641"/>
        <v>0</v>
      </c>
      <c r="BW284" s="526">
        <f t="shared" si="641"/>
        <v>0</v>
      </c>
      <c r="BX284" s="526">
        <f t="shared" si="641"/>
        <v>0</v>
      </c>
      <c r="BY284" s="526">
        <f t="shared" si="641"/>
        <v>0</v>
      </c>
      <c r="BZ284" s="526">
        <f t="shared" si="641"/>
        <v>0</v>
      </c>
      <c r="CA284" s="526">
        <f t="shared" si="641"/>
        <v>0</v>
      </c>
      <c r="CB284" s="526">
        <f t="shared" si="641"/>
        <v>0</v>
      </c>
      <c r="CC284" s="526">
        <f t="shared" si="641"/>
        <v>0</v>
      </c>
      <c r="CD284" s="526">
        <f t="shared" si="641"/>
        <v>0</v>
      </c>
      <c r="CE284" s="526">
        <f t="shared" si="641"/>
        <v>0</v>
      </c>
      <c r="CF284" s="526">
        <f t="shared" si="641"/>
        <v>0</v>
      </c>
      <c r="CG284" s="526">
        <f t="shared" si="641"/>
        <v>0</v>
      </c>
      <c r="CH284" s="526">
        <f t="shared" si="641"/>
        <v>0</v>
      </c>
      <c r="CI284" s="526">
        <f t="shared" si="641"/>
        <v>0</v>
      </c>
      <c r="CJ284" s="526">
        <f t="shared" si="641"/>
        <v>0</v>
      </c>
      <c r="CK284" s="526">
        <f t="shared" si="641"/>
        <v>0</v>
      </c>
      <c r="CL284" s="526">
        <f t="shared" si="641"/>
        <v>0</v>
      </c>
      <c r="CM284" s="526">
        <f t="shared" si="641"/>
        <v>0</v>
      </c>
      <c r="CN284" s="526">
        <f t="shared" si="641"/>
        <v>0</v>
      </c>
      <c r="CO284" s="526">
        <f t="shared" si="641"/>
        <v>0</v>
      </c>
      <c r="CP284" s="526">
        <f t="shared" si="641"/>
        <v>0</v>
      </c>
      <c r="CQ284" s="526">
        <f t="shared" si="641"/>
        <v>0</v>
      </c>
      <c r="CR284" s="526">
        <f t="shared" si="641"/>
        <v>0</v>
      </c>
      <c r="CS284" s="526">
        <f t="shared" si="641"/>
        <v>0</v>
      </c>
      <c r="CT284" s="526">
        <f t="shared" si="641"/>
        <v>0</v>
      </c>
      <c r="CU284" s="526">
        <f t="shared" si="641"/>
        <v>0</v>
      </c>
      <c r="CV284" s="526">
        <f t="shared" ref="CV284:DG284" si="642">CV$232*CV55</f>
        <v>0</v>
      </c>
      <c r="CW284" s="526">
        <f t="shared" si="642"/>
        <v>0</v>
      </c>
      <c r="CX284" s="526">
        <f t="shared" si="642"/>
        <v>0</v>
      </c>
      <c r="CY284" s="526">
        <f t="shared" si="642"/>
        <v>0</v>
      </c>
      <c r="CZ284" s="526">
        <f t="shared" si="642"/>
        <v>0</v>
      </c>
      <c r="DA284" s="526">
        <f t="shared" si="642"/>
        <v>0</v>
      </c>
      <c r="DB284" s="526">
        <f t="shared" si="642"/>
        <v>0</v>
      </c>
      <c r="DC284" s="526">
        <f t="shared" si="642"/>
        <v>0</v>
      </c>
      <c r="DD284" s="526">
        <f t="shared" si="642"/>
        <v>0</v>
      </c>
      <c r="DE284" s="526">
        <f t="shared" si="642"/>
        <v>0</v>
      </c>
      <c r="DF284" s="526">
        <f t="shared" si="642"/>
        <v>0</v>
      </c>
      <c r="DG284" s="526">
        <f t="shared" si="642"/>
        <v>0</v>
      </c>
      <c r="DH284" s="526">
        <f t="shared" si="438"/>
        <v>0</v>
      </c>
      <c r="DI284" s="240"/>
      <c r="DJ284" s="21"/>
    </row>
    <row r="285" spans="2:114" x14ac:dyDescent="0.15">
      <c r="B285" s="10" t="s">
        <v>194</v>
      </c>
      <c r="C285" s="58" t="s">
        <v>342</v>
      </c>
      <c r="D285" s="526">
        <f t="shared" ref="D285:AI285" si="643">D$232*D56</f>
        <v>0</v>
      </c>
      <c r="E285" s="526">
        <f t="shared" si="643"/>
        <v>0</v>
      </c>
      <c r="F285" s="526">
        <f t="shared" si="643"/>
        <v>0</v>
      </c>
      <c r="G285" s="526">
        <f t="shared" si="643"/>
        <v>0</v>
      </c>
      <c r="H285" s="526">
        <f t="shared" si="643"/>
        <v>0</v>
      </c>
      <c r="I285" s="526">
        <f t="shared" si="643"/>
        <v>0</v>
      </c>
      <c r="J285" s="526">
        <f t="shared" si="643"/>
        <v>0</v>
      </c>
      <c r="K285" s="526">
        <f t="shared" si="643"/>
        <v>0</v>
      </c>
      <c r="L285" s="526">
        <f t="shared" si="643"/>
        <v>0</v>
      </c>
      <c r="M285" s="526">
        <f t="shared" si="643"/>
        <v>0</v>
      </c>
      <c r="N285" s="526">
        <f t="shared" si="643"/>
        <v>0</v>
      </c>
      <c r="O285" s="526">
        <f t="shared" si="643"/>
        <v>0</v>
      </c>
      <c r="P285" s="526">
        <f t="shared" si="643"/>
        <v>0</v>
      </c>
      <c r="Q285" s="526">
        <f t="shared" si="643"/>
        <v>0</v>
      </c>
      <c r="R285" s="526">
        <f t="shared" si="643"/>
        <v>0</v>
      </c>
      <c r="S285" s="526">
        <f t="shared" si="643"/>
        <v>0</v>
      </c>
      <c r="T285" s="526">
        <f t="shared" si="643"/>
        <v>0</v>
      </c>
      <c r="U285" s="526">
        <f t="shared" si="643"/>
        <v>0</v>
      </c>
      <c r="V285" s="526">
        <f t="shared" si="643"/>
        <v>0</v>
      </c>
      <c r="W285" s="526">
        <f t="shared" si="643"/>
        <v>0</v>
      </c>
      <c r="X285" s="526">
        <f t="shared" si="643"/>
        <v>0</v>
      </c>
      <c r="Y285" s="526">
        <f t="shared" si="643"/>
        <v>0</v>
      </c>
      <c r="Z285" s="526">
        <f t="shared" si="643"/>
        <v>0</v>
      </c>
      <c r="AA285" s="526">
        <f t="shared" si="643"/>
        <v>0</v>
      </c>
      <c r="AB285" s="526">
        <f t="shared" si="643"/>
        <v>0</v>
      </c>
      <c r="AC285" s="526">
        <f t="shared" si="643"/>
        <v>0</v>
      </c>
      <c r="AD285" s="526">
        <f t="shared" si="643"/>
        <v>0</v>
      </c>
      <c r="AE285" s="526">
        <f t="shared" si="643"/>
        <v>0</v>
      </c>
      <c r="AF285" s="526">
        <f t="shared" si="643"/>
        <v>0</v>
      </c>
      <c r="AG285" s="526">
        <f t="shared" si="643"/>
        <v>0</v>
      </c>
      <c r="AH285" s="526">
        <f t="shared" si="643"/>
        <v>0</v>
      </c>
      <c r="AI285" s="526">
        <f t="shared" si="643"/>
        <v>0</v>
      </c>
      <c r="AJ285" s="526">
        <f t="shared" ref="AJ285:BO285" si="644">AJ$232*AJ56</f>
        <v>0</v>
      </c>
      <c r="AK285" s="526">
        <f t="shared" si="644"/>
        <v>0</v>
      </c>
      <c r="AL285" s="526">
        <f t="shared" si="644"/>
        <v>0</v>
      </c>
      <c r="AM285" s="526">
        <f t="shared" si="644"/>
        <v>0</v>
      </c>
      <c r="AN285" s="526">
        <f t="shared" si="644"/>
        <v>0</v>
      </c>
      <c r="AO285" s="526">
        <f t="shared" si="644"/>
        <v>0</v>
      </c>
      <c r="AP285" s="526">
        <f t="shared" si="644"/>
        <v>0</v>
      </c>
      <c r="AQ285" s="526">
        <f t="shared" si="644"/>
        <v>0</v>
      </c>
      <c r="AR285" s="526">
        <f t="shared" si="644"/>
        <v>0</v>
      </c>
      <c r="AS285" s="526">
        <f t="shared" si="644"/>
        <v>0</v>
      </c>
      <c r="AT285" s="526">
        <f t="shared" si="644"/>
        <v>0</v>
      </c>
      <c r="AU285" s="526">
        <f t="shared" si="644"/>
        <v>0</v>
      </c>
      <c r="AV285" s="526">
        <f t="shared" si="644"/>
        <v>0</v>
      </c>
      <c r="AW285" s="526">
        <f t="shared" si="644"/>
        <v>0</v>
      </c>
      <c r="AX285" s="526">
        <f t="shared" si="644"/>
        <v>0</v>
      </c>
      <c r="AY285" s="526">
        <f t="shared" si="644"/>
        <v>0</v>
      </c>
      <c r="AZ285" s="526">
        <f t="shared" si="644"/>
        <v>0</v>
      </c>
      <c r="BA285" s="526">
        <f t="shared" si="644"/>
        <v>0</v>
      </c>
      <c r="BB285" s="526">
        <f t="shared" si="644"/>
        <v>0</v>
      </c>
      <c r="BC285" s="526">
        <f t="shared" si="644"/>
        <v>0</v>
      </c>
      <c r="BD285" s="526">
        <f t="shared" si="644"/>
        <v>0</v>
      </c>
      <c r="BE285" s="526">
        <f t="shared" si="644"/>
        <v>0</v>
      </c>
      <c r="BF285" s="526">
        <f t="shared" si="644"/>
        <v>0</v>
      </c>
      <c r="BG285" s="526">
        <f t="shared" si="644"/>
        <v>0</v>
      </c>
      <c r="BH285" s="526">
        <f t="shared" si="644"/>
        <v>0</v>
      </c>
      <c r="BI285" s="526">
        <f t="shared" si="644"/>
        <v>0</v>
      </c>
      <c r="BJ285" s="526">
        <f t="shared" si="644"/>
        <v>0</v>
      </c>
      <c r="BK285" s="526">
        <f t="shared" si="644"/>
        <v>0</v>
      </c>
      <c r="BL285" s="526">
        <f t="shared" si="644"/>
        <v>0</v>
      </c>
      <c r="BM285" s="526">
        <f t="shared" si="644"/>
        <v>0</v>
      </c>
      <c r="BN285" s="526">
        <f t="shared" si="644"/>
        <v>0</v>
      </c>
      <c r="BO285" s="526">
        <f t="shared" si="644"/>
        <v>0</v>
      </c>
      <c r="BP285" s="526">
        <f t="shared" ref="BP285:CU285" si="645">BP$232*BP56</f>
        <v>0</v>
      </c>
      <c r="BQ285" s="526">
        <f t="shared" si="645"/>
        <v>0</v>
      </c>
      <c r="BR285" s="526">
        <f t="shared" si="645"/>
        <v>0</v>
      </c>
      <c r="BS285" s="526">
        <f t="shared" si="645"/>
        <v>0</v>
      </c>
      <c r="BT285" s="526">
        <f t="shared" si="645"/>
        <v>0</v>
      </c>
      <c r="BU285" s="526">
        <f t="shared" si="645"/>
        <v>0</v>
      </c>
      <c r="BV285" s="526">
        <f t="shared" si="645"/>
        <v>0</v>
      </c>
      <c r="BW285" s="526">
        <f t="shared" si="645"/>
        <v>0</v>
      </c>
      <c r="BX285" s="526">
        <f t="shared" si="645"/>
        <v>0</v>
      </c>
      <c r="BY285" s="526">
        <f t="shared" si="645"/>
        <v>0</v>
      </c>
      <c r="BZ285" s="526">
        <f t="shared" si="645"/>
        <v>0</v>
      </c>
      <c r="CA285" s="526">
        <f t="shared" si="645"/>
        <v>0</v>
      </c>
      <c r="CB285" s="526">
        <f t="shared" si="645"/>
        <v>0</v>
      </c>
      <c r="CC285" s="526">
        <f t="shared" si="645"/>
        <v>0</v>
      </c>
      <c r="CD285" s="526">
        <f t="shared" si="645"/>
        <v>0</v>
      </c>
      <c r="CE285" s="526">
        <f t="shared" si="645"/>
        <v>0</v>
      </c>
      <c r="CF285" s="526">
        <f t="shared" si="645"/>
        <v>0</v>
      </c>
      <c r="CG285" s="526">
        <f t="shared" si="645"/>
        <v>0</v>
      </c>
      <c r="CH285" s="526">
        <f t="shared" si="645"/>
        <v>0</v>
      </c>
      <c r="CI285" s="526">
        <f t="shared" si="645"/>
        <v>0</v>
      </c>
      <c r="CJ285" s="526">
        <f t="shared" si="645"/>
        <v>0</v>
      </c>
      <c r="CK285" s="526">
        <f t="shared" si="645"/>
        <v>0</v>
      </c>
      <c r="CL285" s="526">
        <f t="shared" si="645"/>
        <v>0</v>
      </c>
      <c r="CM285" s="526">
        <f t="shared" si="645"/>
        <v>0</v>
      </c>
      <c r="CN285" s="526">
        <f t="shared" si="645"/>
        <v>0</v>
      </c>
      <c r="CO285" s="526">
        <f t="shared" si="645"/>
        <v>0</v>
      </c>
      <c r="CP285" s="526">
        <f t="shared" si="645"/>
        <v>0</v>
      </c>
      <c r="CQ285" s="526">
        <f t="shared" si="645"/>
        <v>0</v>
      </c>
      <c r="CR285" s="526">
        <f t="shared" si="645"/>
        <v>0</v>
      </c>
      <c r="CS285" s="526">
        <f t="shared" si="645"/>
        <v>0</v>
      </c>
      <c r="CT285" s="526">
        <f t="shared" si="645"/>
        <v>0</v>
      </c>
      <c r="CU285" s="526">
        <f t="shared" si="645"/>
        <v>0</v>
      </c>
      <c r="CV285" s="526">
        <f t="shared" ref="CV285:DG285" si="646">CV$232*CV56</f>
        <v>0</v>
      </c>
      <c r="CW285" s="526">
        <f t="shared" si="646"/>
        <v>0</v>
      </c>
      <c r="CX285" s="526">
        <f t="shared" si="646"/>
        <v>0</v>
      </c>
      <c r="CY285" s="526">
        <f t="shared" si="646"/>
        <v>0</v>
      </c>
      <c r="CZ285" s="526">
        <f t="shared" si="646"/>
        <v>0</v>
      </c>
      <c r="DA285" s="526">
        <f t="shared" si="646"/>
        <v>0</v>
      </c>
      <c r="DB285" s="526">
        <f t="shared" si="646"/>
        <v>0</v>
      </c>
      <c r="DC285" s="526">
        <f t="shared" si="646"/>
        <v>0</v>
      </c>
      <c r="DD285" s="526">
        <f t="shared" si="646"/>
        <v>0</v>
      </c>
      <c r="DE285" s="526">
        <f t="shared" si="646"/>
        <v>0</v>
      </c>
      <c r="DF285" s="526">
        <f t="shared" si="646"/>
        <v>0</v>
      </c>
      <c r="DG285" s="526">
        <f t="shared" si="646"/>
        <v>0</v>
      </c>
      <c r="DH285" s="526">
        <f t="shared" si="438"/>
        <v>0</v>
      </c>
      <c r="DI285" s="240"/>
      <c r="DJ285" s="21"/>
    </row>
    <row r="286" spans="2:114" x14ac:dyDescent="0.15">
      <c r="B286" s="10" t="s">
        <v>195</v>
      </c>
      <c r="C286" s="58" t="s">
        <v>935</v>
      </c>
      <c r="D286" s="526">
        <f t="shared" ref="D286:AI286" si="647">D$232*D57</f>
        <v>0</v>
      </c>
      <c r="E286" s="526">
        <f t="shared" si="647"/>
        <v>0</v>
      </c>
      <c r="F286" s="526">
        <f t="shared" si="647"/>
        <v>0</v>
      </c>
      <c r="G286" s="526">
        <f t="shared" si="647"/>
        <v>0</v>
      </c>
      <c r="H286" s="526">
        <f t="shared" si="647"/>
        <v>0</v>
      </c>
      <c r="I286" s="526">
        <f t="shared" si="647"/>
        <v>0</v>
      </c>
      <c r="J286" s="526">
        <f t="shared" si="647"/>
        <v>0</v>
      </c>
      <c r="K286" s="526">
        <f t="shared" si="647"/>
        <v>0</v>
      </c>
      <c r="L286" s="526">
        <f t="shared" si="647"/>
        <v>0</v>
      </c>
      <c r="M286" s="526">
        <f t="shared" si="647"/>
        <v>0</v>
      </c>
      <c r="N286" s="526">
        <f t="shared" si="647"/>
        <v>0</v>
      </c>
      <c r="O286" s="526">
        <f t="shared" si="647"/>
        <v>0</v>
      </c>
      <c r="P286" s="526">
        <f t="shared" si="647"/>
        <v>0</v>
      </c>
      <c r="Q286" s="526">
        <f t="shared" si="647"/>
        <v>0</v>
      </c>
      <c r="R286" s="526">
        <f t="shared" si="647"/>
        <v>0</v>
      </c>
      <c r="S286" s="526">
        <f t="shared" si="647"/>
        <v>0</v>
      </c>
      <c r="T286" s="526">
        <f t="shared" si="647"/>
        <v>0</v>
      </c>
      <c r="U286" s="526">
        <f t="shared" si="647"/>
        <v>0</v>
      </c>
      <c r="V286" s="526">
        <f t="shared" si="647"/>
        <v>0</v>
      </c>
      <c r="W286" s="526">
        <f t="shared" si="647"/>
        <v>0</v>
      </c>
      <c r="X286" s="526">
        <f t="shared" si="647"/>
        <v>0</v>
      </c>
      <c r="Y286" s="526">
        <f t="shared" si="647"/>
        <v>0</v>
      </c>
      <c r="Z286" s="526">
        <f t="shared" si="647"/>
        <v>0</v>
      </c>
      <c r="AA286" s="526">
        <f t="shared" si="647"/>
        <v>0</v>
      </c>
      <c r="AB286" s="526">
        <f t="shared" si="647"/>
        <v>0</v>
      </c>
      <c r="AC286" s="526">
        <f t="shared" si="647"/>
        <v>0</v>
      </c>
      <c r="AD286" s="526">
        <f t="shared" si="647"/>
        <v>0</v>
      </c>
      <c r="AE286" s="526">
        <f t="shared" si="647"/>
        <v>0</v>
      </c>
      <c r="AF286" s="526">
        <f t="shared" si="647"/>
        <v>0</v>
      </c>
      <c r="AG286" s="526">
        <f t="shared" si="647"/>
        <v>0</v>
      </c>
      <c r="AH286" s="526">
        <f t="shared" si="647"/>
        <v>0</v>
      </c>
      <c r="AI286" s="526">
        <f t="shared" si="647"/>
        <v>0</v>
      </c>
      <c r="AJ286" s="526">
        <f t="shared" ref="AJ286:BO286" si="648">AJ$232*AJ57</f>
        <v>0</v>
      </c>
      <c r="AK286" s="526">
        <f t="shared" si="648"/>
        <v>0</v>
      </c>
      <c r="AL286" s="526">
        <f t="shared" si="648"/>
        <v>0</v>
      </c>
      <c r="AM286" s="526">
        <f t="shared" si="648"/>
        <v>0</v>
      </c>
      <c r="AN286" s="526">
        <f t="shared" si="648"/>
        <v>0</v>
      </c>
      <c r="AO286" s="526">
        <f t="shared" si="648"/>
        <v>0</v>
      </c>
      <c r="AP286" s="526">
        <f t="shared" si="648"/>
        <v>0</v>
      </c>
      <c r="AQ286" s="526">
        <f t="shared" si="648"/>
        <v>0</v>
      </c>
      <c r="AR286" s="526">
        <f t="shared" si="648"/>
        <v>0</v>
      </c>
      <c r="AS286" s="526">
        <f t="shared" si="648"/>
        <v>0</v>
      </c>
      <c r="AT286" s="526">
        <f t="shared" si="648"/>
        <v>0</v>
      </c>
      <c r="AU286" s="526">
        <f t="shared" si="648"/>
        <v>0</v>
      </c>
      <c r="AV286" s="526">
        <f t="shared" si="648"/>
        <v>0</v>
      </c>
      <c r="AW286" s="526">
        <f t="shared" si="648"/>
        <v>0</v>
      </c>
      <c r="AX286" s="526">
        <f t="shared" si="648"/>
        <v>0</v>
      </c>
      <c r="AY286" s="526">
        <f t="shared" si="648"/>
        <v>0</v>
      </c>
      <c r="AZ286" s="526">
        <f t="shared" si="648"/>
        <v>0</v>
      </c>
      <c r="BA286" s="526">
        <f t="shared" si="648"/>
        <v>0</v>
      </c>
      <c r="BB286" s="526">
        <f t="shared" si="648"/>
        <v>0</v>
      </c>
      <c r="BC286" s="526">
        <f t="shared" si="648"/>
        <v>0</v>
      </c>
      <c r="BD286" s="526">
        <f t="shared" si="648"/>
        <v>0</v>
      </c>
      <c r="BE286" s="526">
        <f t="shared" si="648"/>
        <v>0</v>
      </c>
      <c r="BF286" s="526">
        <f t="shared" si="648"/>
        <v>0</v>
      </c>
      <c r="BG286" s="526">
        <f t="shared" si="648"/>
        <v>0</v>
      </c>
      <c r="BH286" s="526">
        <f t="shared" si="648"/>
        <v>0</v>
      </c>
      <c r="BI286" s="526">
        <f t="shared" si="648"/>
        <v>0</v>
      </c>
      <c r="BJ286" s="526">
        <f t="shared" si="648"/>
        <v>0</v>
      </c>
      <c r="BK286" s="526">
        <f t="shared" si="648"/>
        <v>0</v>
      </c>
      <c r="BL286" s="526">
        <f t="shared" si="648"/>
        <v>0</v>
      </c>
      <c r="BM286" s="526">
        <f t="shared" si="648"/>
        <v>0</v>
      </c>
      <c r="BN286" s="526">
        <f t="shared" si="648"/>
        <v>0</v>
      </c>
      <c r="BO286" s="526">
        <f t="shared" si="648"/>
        <v>0</v>
      </c>
      <c r="BP286" s="526">
        <f t="shared" ref="BP286:CU286" si="649">BP$232*BP57</f>
        <v>0</v>
      </c>
      <c r="BQ286" s="526">
        <f t="shared" si="649"/>
        <v>0</v>
      </c>
      <c r="BR286" s="526">
        <f t="shared" si="649"/>
        <v>0</v>
      </c>
      <c r="BS286" s="526">
        <f t="shared" si="649"/>
        <v>0</v>
      </c>
      <c r="BT286" s="526">
        <f t="shared" si="649"/>
        <v>0</v>
      </c>
      <c r="BU286" s="526">
        <f t="shared" si="649"/>
        <v>0</v>
      </c>
      <c r="BV286" s="526">
        <f t="shared" si="649"/>
        <v>0</v>
      </c>
      <c r="BW286" s="526">
        <f t="shared" si="649"/>
        <v>0</v>
      </c>
      <c r="BX286" s="526">
        <f t="shared" si="649"/>
        <v>0</v>
      </c>
      <c r="BY286" s="526">
        <f t="shared" si="649"/>
        <v>0</v>
      </c>
      <c r="BZ286" s="526">
        <f t="shared" si="649"/>
        <v>0</v>
      </c>
      <c r="CA286" s="526">
        <f t="shared" si="649"/>
        <v>0</v>
      </c>
      <c r="CB286" s="526">
        <f t="shared" si="649"/>
        <v>0</v>
      </c>
      <c r="CC286" s="526">
        <f t="shared" si="649"/>
        <v>0</v>
      </c>
      <c r="CD286" s="526">
        <f t="shared" si="649"/>
        <v>0</v>
      </c>
      <c r="CE286" s="526">
        <f t="shared" si="649"/>
        <v>0</v>
      </c>
      <c r="CF286" s="526">
        <f t="shared" si="649"/>
        <v>0</v>
      </c>
      <c r="CG286" s="526">
        <f t="shared" si="649"/>
        <v>0</v>
      </c>
      <c r="CH286" s="526">
        <f t="shared" si="649"/>
        <v>0</v>
      </c>
      <c r="CI286" s="526">
        <f t="shared" si="649"/>
        <v>0</v>
      </c>
      <c r="CJ286" s="526">
        <f t="shared" si="649"/>
        <v>0</v>
      </c>
      <c r="CK286" s="526">
        <f t="shared" si="649"/>
        <v>0</v>
      </c>
      <c r="CL286" s="526">
        <f t="shared" si="649"/>
        <v>0</v>
      </c>
      <c r="CM286" s="526">
        <f t="shared" si="649"/>
        <v>0</v>
      </c>
      <c r="CN286" s="526">
        <f t="shared" si="649"/>
        <v>0</v>
      </c>
      <c r="CO286" s="526">
        <f t="shared" si="649"/>
        <v>0</v>
      </c>
      <c r="CP286" s="526">
        <f t="shared" si="649"/>
        <v>0</v>
      </c>
      <c r="CQ286" s="526">
        <f t="shared" si="649"/>
        <v>0</v>
      </c>
      <c r="CR286" s="526">
        <f t="shared" si="649"/>
        <v>0</v>
      </c>
      <c r="CS286" s="526">
        <f t="shared" si="649"/>
        <v>0</v>
      </c>
      <c r="CT286" s="526">
        <f t="shared" si="649"/>
        <v>0</v>
      </c>
      <c r="CU286" s="526">
        <f t="shared" si="649"/>
        <v>0</v>
      </c>
      <c r="CV286" s="526">
        <f t="shared" ref="CV286:DG286" si="650">CV$232*CV57</f>
        <v>0</v>
      </c>
      <c r="CW286" s="526">
        <f t="shared" si="650"/>
        <v>0</v>
      </c>
      <c r="CX286" s="526">
        <f t="shared" si="650"/>
        <v>0</v>
      </c>
      <c r="CY286" s="526">
        <f t="shared" si="650"/>
        <v>0</v>
      </c>
      <c r="CZ286" s="526">
        <f t="shared" si="650"/>
        <v>0</v>
      </c>
      <c r="DA286" s="526">
        <f t="shared" si="650"/>
        <v>0</v>
      </c>
      <c r="DB286" s="526">
        <f t="shared" si="650"/>
        <v>0</v>
      </c>
      <c r="DC286" s="526">
        <f t="shared" si="650"/>
        <v>0</v>
      </c>
      <c r="DD286" s="526">
        <f t="shared" si="650"/>
        <v>0</v>
      </c>
      <c r="DE286" s="526">
        <f t="shared" si="650"/>
        <v>0</v>
      </c>
      <c r="DF286" s="526">
        <f t="shared" si="650"/>
        <v>0</v>
      </c>
      <c r="DG286" s="526">
        <f t="shared" si="650"/>
        <v>0</v>
      </c>
      <c r="DH286" s="526">
        <f t="shared" si="438"/>
        <v>0</v>
      </c>
      <c r="DI286" s="240"/>
      <c r="DJ286" s="21"/>
    </row>
    <row r="287" spans="2:114" x14ac:dyDescent="0.15">
      <c r="B287" s="10" t="s">
        <v>196</v>
      </c>
      <c r="C287" s="59" t="s">
        <v>936</v>
      </c>
      <c r="D287" s="553">
        <f t="shared" ref="D287:AI287" si="651">D$232*D58</f>
        <v>0</v>
      </c>
      <c r="E287" s="553">
        <f t="shared" si="651"/>
        <v>0</v>
      </c>
      <c r="F287" s="553">
        <f t="shared" si="651"/>
        <v>0</v>
      </c>
      <c r="G287" s="553">
        <f t="shared" si="651"/>
        <v>0</v>
      </c>
      <c r="H287" s="553">
        <f t="shared" si="651"/>
        <v>0</v>
      </c>
      <c r="I287" s="553">
        <f t="shared" si="651"/>
        <v>0</v>
      </c>
      <c r="J287" s="553">
        <f t="shared" si="651"/>
        <v>0</v>
      </c>
      <c r="K287" s="553">
        <f t="shared" si="651"/>
        <v>0</v>
      </c>
      <c r="L287" s="553">
        <f t="shared" si="651"/>
        <v>0</v>
      </c>
      <c r="M287" s="553">
        <f t="shared" si="651"/>
        <v>0</v>
      </c>
      <c r="N287" s="553">
        <f t="shared" si="651"/>
        <v>0</v>
      </c>
      <c r="O287" s="553">
        <f t="shared" si="651"/>
        <v>0</v>
      </c>
      <c r="P287" s="553">
        <f t="shared" si="651"/>
        <v>0</v>
      </c>
      <c r="Q287" s="553">
        <f t="shared" si="651"/>
        <v>0</v>
      </c>
      <c r="R287" s="553">
        <f t="shared" si="651"/>
        <v>0</v>
      </c>
      <c r="S287" s="553">
        <f t="shared" si="651"/>
        <v>0</v>
      </c>
      <c r="T287" s="553">
        <f t="shared" si="651"/>
        <v>0</v>
      </c>
      <c r="U287" s="553">
        <f t="shared" si="651"/>
        <v>0</v>
      </c>
      <c r="V287" s="553">
        <f t="shared" si="651"/>
        <v>0</v>
      </c>
      <c r="W287" s="553">
        <f t="shared" si="651"/>
        <v>0</v>
      </c>
      <c r="X287" s="553">
        <f t="shared" si="651"/>
        <v>0</v>
      </c>
      <c r="Y287" s="553">
        <f t="shared" si="651"/>
        <v>0</v>
      </c>
      <c r="Z287" s="553">
        <f t="shared" si="651"/>
        <v>0</v>
      </c>
      <c r="AA287" s="553">
        <f t="shared" si="651"/>
        <v>0</v>
      </c>
      <c r="AB287" s="553">
        <f t="shared" si="651"/>
        <v>0</v>
      </c>
      <c r="AC287" s="553">
        <f t="shared" si="651"/>
        <v>0</v>
      </c>
      <c r="AD287" s="553">
        <f t="shared" si="651"/>
        <v>0</v>
      </c>
      <c r="AE287" s="553">
        <f t="shared" si="651"/>
        <v>0</v>
      </c>
      <c r="AF287" s="553">
        <f t="shared" si="651"/>
        <v>0</v>
      </c>
      <c r="AG287" s="553">
        <f t="shared" si="651"/>
        <v>0</v>
      </c>
      <c r="AH287" s="553">
        <f t="shared" si="651"/>
        <v>0</v>
      </c>
      <c r="AI287" s="553">
        <f t="shared" si="651"/>
        <v>0</v>
      </c>
      <c r="AJ287" s="553">
        <f t="shared" ref="AJ287:BO287" si="652">AJ$232*AJ58</f>
        <v>0</v>
      </c>
      <c r="AK287" s="553">
        <f t="shared" si="652"/>
        <v>0</v>
      </c>
      <c r="AL287" s="553">
        <f t="shared" si="652"/>
        <v>0</v>
      </c>
      <c r="AM287" s="553">
        <f t="shared" si="652"/>
        <v>0</v>
      </c>
      <c r="AN287" s="553">
        <f t="shared" si="652"/>
        <v>0</v>
      </c>
      <c r="AO287" s="553">
        <f t="shared" si="652"/>
        <v>0</v>
      </c>
      <c r="AP287" s="553">
        <f t="shared" si="652"/>
        <v>0</v>
      </c>
      <c r="AQ287" s="553">
        <f t="shared" si="652"/>
        <v>0</v>
      </c>
      <c r="AR287" s="553">
        <f t="shared" si="652"/>
        <v>0</v>
      </c>
      <c r="AS287" s="553">
        <f t="shared" si="652"/>
        <v>0</v>
      </c>
      <c r="AT287" s="553">
        <f t="shared" si="652"/>
        <v>0</v>
      </c>
      <c r="AU287" s="553">
        <f t="shared" si="652"/>
        <v>0</v>
      </c>
      <c r="AV287" s="553">
        <f t="shared" si="652"/>
        <v>0</v>
      </c>
      <c r="AW287" s="553">
        <f t="shared" si="652"/>
        <v>0</v>
      </c>
      <c r="AX287" s="553">
        <f t="shared" si="652"/>
        <v>0</v>
      </c>
      <c r="AY287" s="553">
        <f t="shared" si="652"/>
        <v>0</v>
      </c>
      <c r="AZ287" s="553">
        <f t="shared" si="652"/>
        <v>0</v>
      </c>
      <c r="BA287" s="553">
        <f t="shared" si="652"/>
        <v>0</v>
      </c>
      <c r="BB287" s="553">
        <f t="shared" si="652"/>
        <v>0</v>
      </c>
      <c r="BC287" s="553">
        <f t="shared" si="652"/>
        <v>0</v>
      </c>
      <c r="BD287" s="553">
        <f t="shared" si="652"/>
        <v>0</v>
      </c>
      <c r="BE287" s="553">
        <f t="shared" si="652"/>
        <v>0</v>
      </c>
      <c r="BF287" s="553">
        <f t="shared" si="652"/>
        <v>0</v>
      </c>
      <c r="BG287" s="553">
        <f t="shared" si="652"/>
        <v>0</v>
      </c>
      <c r="BH287" s="553">
        <f t="shared" si="652"/>
        <v>0</v>
      </c>
      <c r="BI287" s="553">
        <f t="shared" si="652"/>
        <v>0</v>
      </c>
      <c r="BJ287" s="553">
        <f t="shared" si="652"/>
        <v>0</v>
      </c>
      <c r="BK287" s="553">
        <f t="shared" si="652"/>
        <v>0</v>
      </c>
      <c r="BL287" s="553">
        <f t="shared" si="652"/>
        <v>0</v>
      </c>
      <c r="BM287" s="553">
        <f t="shared" si="652"/>
        <v>0</v>
      </c>
      <c r="BN287" s="553">
        <f t="shared" si="652"/>
        <v>0</v>
      </c>
      <c r="BO287" s="553">
        <f t="shared" si="652"/>
        <v>0</v>
      </c>
      <c r="BP287" s="553">
        <f t="shared" ref="BP287:CU287" si="653">BP$232*BP58</f>
        <v>0</v>
      </c>
      <c r="BQ287" s="553">
        <f t="shared" si="653"/>
        <v>0</v>
      </c>
      <c r="BR287" s="553">
        <f t="shared" si="653"/>
        <v>0</v>
      </c>
      <c r="BS287" s="553">
        <f t="shared" si="653"/>
        <v>0</v>
      </c>
      <c r="BT287" s="553">
        <f t="shared" si="653"/>
        <v>0</v>
      </c>
      <c r="BU287" s="553">
        <f t="shared" si="653"/>
        <v>0</v>
      </c>
      <c r="BV287" s="553">
        <f t="shared" si="653"/>
        <v>0</v>
      </c>
      <c r="BW287" s="553">
        <f t="shared" si="653"/>
        <v>0</v>
      </c>
      <c r="BX287" s="553">
        <f t="shared" si="653"/>
        <v>0</v>
      </c>
      <c r="BY287" s="553">
        <f t="shared" si="653"/>
        <v>0</v>
      </c>
      <c r="BZ287" s="553">
        <f t="shared" si="653"/>
        <v>0</v>
      </c>
      <c r="CA287" s="553">
        <f t="shared" si="653"/>
        <v>0</v>
      </c>
      <c r="CB287" s="553">
        <f t="shared" si="653"/>
        <v>0</v>
      </c>
      <c r="CC287" s="553">
        <f t="shared" si="653"/>
        <v>0</v>
      </c>
      <c r="CD287" s="553">
        <f t="shared" si="653"/>
        <v>0</v>
      </c>
      <c r="CE287" s="553">
        <f t="shared" si="653"/>
        <v>0</v>
      </c>
      <c r="CF287" s="553">
        <f t="shared" si="653"/>
        <v>0</v>
      </c>
      <c r="CG287" s="553">
        <f t="shared" si="653"/>
        <v>0</v>
      </c>
      <c r="CH287" s="553">
        <f t="shared" si="653"/>
        <v>0</v>
      </c>
      <c r="CI287" s="553">
        <f t="shared" si="653"/>
        <v>0</v>
      </c>
      <c r="CJ287" s="553">
        <f t="shared" si="653"/>
        <v>0</v>
      </c>
      <c r="CK287" s="553">
        <f t="shared" si="653"/>
        <v>0</v>
      </c>
      <c r="CL287" s="553">
        <f t="shared" si="653"/>
        <v>0</v>
      </c>
      <c r="CM287" s="553">
        <f t="shared" si="653"/>
        <v>0</v>
      </c>
      <c r="CN287" s="553">
        <f t="shared" si="653"/>
        <v>0</v>
      </c>
      <c r="CO287" s="553">
        <f t="shared" si="653"/>
        <v>0</v>
      </c>
      <c r="CP287" s="553">
        <f t="shared" si="653"/>
        <v>0</v>
      </c>
      <c r="CQ287" s="553">
        <f t="shared" si="653"/>
        <v>0</v>
      </c>
      <c r="CR287" s="553">
        <f t="shared" si="653"/>
        <v>0</v>
      </c>
      <c r="CS287" s="553">
        <f t="shared" si="653"/>
        <v>0</v>
      </c>
      <c r="CT287" s="553">
        <f t="shared" si="653"/>
        <v>0</v>
      </c>
      <c r="CU287" s="553">
        <f t="shared" si="653"/>
        <v>0</v>
      </c>
      <c r="CV287" s="553">
        <f t="shared" ref="CV287:DG287" si="654">CV$232*CV58</f>
        <v>0</v>
      </c>
      <c r="CW287" s="553">
        <f t="shared" si="654"/>
        <v>0</v>
      </c>
      <c r="CX287" s="553">
        <f t="shared" si="654"/>
        <v>0</v>
      </c>
      <c r="CY287" s="553">
        <f t="shared" si="654"/>
        <v>0</v>
      </c>
      <c r="CZ287" s="553">
        <f t="shared" si="654"/>
        <v>0</v>
      </c>
      <c r="DA287" s="553">
        <f t="shared" si="654"/>
        <v>0</v>
      </c>
      <c r="DB287" s="553">
        <f t="shared" si="654"/>
        <v>0</v>
      </c>
      <c r="DC287" s="553">
        <f t="shared" si="654"/>
        <v>0</v>
      </c>
      <c r="DD287" s="553">
        <f t="shared" si="654"/>
        <v>0</v>
      </c>
      <c r="DE287" s="553">
        <f t="shared" si="654"/>
        <v>0</v>
      </c>
      <c r="DF287" s="553">
        <f t="shared" si="654"/>
        <v>0</v>
      </c>
      <c r="DG287" s="553">
        <f t="shared" si="654"/>
        <v>0</v>
      </c>
      <c r="DH287" s="526">
        <f t="shared" si="438"/>
        <v>0</v>
      </c>
      <c r="DI287" s="240"/>
      <c r="DJ287" s="21"/>
    </row>
    <row r="288" spans="2:114" x14ac:dyDescent="0.15">
      <c r="B288" s="10" t="s">
        <v>197</v>
      </c>
      <c r="C288" s="4" t="s">
        <v>937</v>
      </c>
      <c r="D288" s="526">
        <f t="shared" ref="D288:AI288" si="655">D$232*D59</f>
        <v>0</v>
      </c>
      <c r="E288" s="526">
        <f t="shared" si="655"/>
        <v>0</v>
      </c>
      <c r="F288" s="526">
        <f t="shared" si="655"/>
        <v>0</v>
      </c>
      <c r="G288" s="526">
        <f t="shared" si="655"/>
        <v>0</v>
      </c>
      <c r="H288" s="526">
        <f t="shared" si="655"/>
        <v>0</v>
      </c>
      <c r="I288" s="526">
        <f t="shared" si="655"/>
        <v>0</v>
      </c>
      <c r="J288" s="526">
        <f t="shared" si="655"/>
        <v>0</v>
      </c>
      <c r="K288" s="526">
        <f t="shared" si="655"/>
        <v>0</v>
      </c>
      <c r="L288" s="526">
        <f t="shared" si="655"/>
        <v>0</v>
      </c>
      <c r="M288" s="526">
        <f t="shared" si="655"/>
        <v>0</v>
      </c>
      <c r="N288" s="526">
        <f t="shared" si="655"/>
        <v>0</v>
      </c>
      <c r="O288" s="526">
        <f t="shared" si="655"/>
        <v>0</v>
      </c>
      <c r="P288" s="526">
        <f t="shared" si="655"/>
        <v>0</v>
      </c>
      <c r="Q288" s="526">
        <f t="shared" si="655"/>
        <v>0</v>
      </c>
      <c r="R288" s="526">
        <f t="shared" si="655"/>
        <v>0</v>
      </c>
      <c r="S288" s="526">
        <f t="shared" si="655"/>
        <v>0</v>
      </c>
      <c r="T288" s="526">
        <f t="shared" si="655"/>
        <v>0</v>
      </c>
      <c r="U288" s="526">
        <f t="shared" si="655"/>
        <v>0</v>
      </c>
      <c r="V288" s="526">
        <f t="shared" si="655"/>
        <v>0</v>
      </c>
      <c r="W288" s="526">
        <f t="shared" si="655"/>
        <v>0</v>
      </c>
      <c r="X288" s="526">
        <f t="shared" si="655"/>
        <v>0</v>
      </c>
      <c r="Y288" s="526">
        <f t="shared" si="655"/>
        <v>0</v>
      </c>
      <c r="Z288" s="526">
        <f t="shared" si="655"/>
        <v>0</v>
      </c>
      <c r="AA288" s="526">
        <f t="shared" si="655"/>
        <v>0</v>
      </c>
      <c r="AB288" s="526">
        <f t="shared" si="655"/>
        <v>0</v>
      </c>
      <c r="AC288" s="526">
        <f t="shared" si="655"/>
        <v>0</v>
      </c>
      <c r="AD288" s="526">
        <f t="shared" si="655"/>
        <v>0</v>
      </c>
      <c r="AE288" s="526">
        <f t="shared" si="655"/>
        <v>0</v>
      </c>
      <c r="AF288" s="526">
        <f t="shared" si="655"/>
        <v>0</v>
      </c>
      <c r="AG288" s="526">
        <f t="shared" si="655"/>
        <v>0</v>
      </c>
      <c r="AH288" s="526">
        <f t="shared" si="655"/>
        <v>0</v>
      </c>
      <c r="AI288" s="526">
        <f t="shared" si="655"/>
        <v>0</v>
      </c>
      <c r="AJ288" s="526">
        <f t="shared" ref="AJ288:BO288" si="656">AJ$232*AJ59</f>
        <v>0</v>
      </c>
      <c r="AK288" s="526">
        <f t="shared" si="656"/>
        <v>0</v>
      </c>
      <c r="AL288" s="526">
        <f t="shared" si="656"/>
        <v>0</v>
      </c>
      <c r="AM288" s="526">
        <f t="shared" si="656"/>
        <v>0</v>
      </c>
      <c r="AN288" s="526">
        <f t="shared" si="656"/>
        <v>0</v>
      </c>
      <c r="AO288" s="526">
        <f t="shared" si="656"/>
        <v>0</v>
      </c>
      <c r="AP288" s="526">
        <f t="shared" si="656"/>
        <v>0</v>
      </c>
      <c r="AQ288" s="526">
        <f t="shared" si="656"/>
        <v>0</v>
      </c>
      <c r="AR288" s="526">
        <f t="shared" si="656"/>
        <v>0</v>
      </c>
      <c r="AS288" s="526">
        <f t="shared" si="656"/>
        <v>0</v>
      </c>
      <c r="AT288" s="526">
        <f t="shared" si="656"/>
        <v>0</v>
      </c>
      <c r="AU288" s="526">
        <f t="shared" si="656"/>
        <v>0</v>
      </c>
      <c r="AV288" s="526">
        <f t="shared" si="656"/>
        <v>0</v>
      </c>
      <c r="AW288" s="526">
        <f t="shared" si="656"/>
        <v>0</v>
      </c>
      <c r="AX288" s="526">
        <f t="shared" si="656"/>
        <v>0</v>
      </c>
      <c r="AY288" s="526">
        <f t="shared" si="656"/>
        <v>0</v>
      </c>
      <c r="AZ288" s="526">
        <f t="shared" si="656"/>
        <v>0</v>
      </c>
      <c r="BA288" s="526">
        <f t="shared" si="656"/>
        <v>0</v>
      </c>
      <c r="BB288" s="526">
        <f t="shared" si="656"/>
        <v>0</v>
      </c>
      <c r="BC288" s="526">
        <f t="shared" si="656"/>
        <v>0</v>
      </c>
      <c r="BD288" s="526">
        <f t="shared" si="656"/>
        <v>0</v>
      </c>
      <c r="BE288" s="526">
        <f t="shared" si="656"/>
        <v>0</v>
      </c>
      <c r="BF288" s="526">
        <f t="shared" si="656"/>
        <v>0</v>
      </c>
      <c r="BG288" s="526">
        <f t="shared" si="656"/>
        <v>0</v>
      </c>
      <c r="BH288" s="526">
        <f t="shared" si="656"/>
        <v>0</v>
      </c>
      <c r="BI288" s="526">
        <f t="shared" si="656"/>
        <v>0</v>
      </c>
      <c r="BJ288" s="526">
        <f t="shared" si="656"/>
        <v>0</v>
      </c>
      <c r="BK288" s="526">
        <f t="shared" si="656"/>
        <v>0</v>
      </c>
      <c r="BL288" s="526">
        <f t="shared" si="656"/>
        <v>0</v>
      </c>
      <c r="BM288" s="526">
        <f t="shared" si="656"/>
        <v>0</v>
      </c>
      <c r="BN288" s="526">
        <f t="shared" si="656"/>
        <v>0</v>
      </c>
      <c r="BO288" s="526">
        <f t="shared" si="656"/>
        <v>0</v>
      </c>
      <c r="BP288" s="526">
        <f t="shared" ref="BP288:CU288" si="657">BP$232*BP59</f>
        <v>0</v>
      </c>
      <c r="BQ288" s="526">
        <f t="shared" si="657"/>
        <v>0</v>
      </c>
      <c r="BR288" s="526">
        <f t="shared" si="657"/>
        <v>0</v>
      </c>
      <c r="BS288" s="526">
        <f t="shared" si="657"/>
        <v>0</v>
      </c>
      <c r="BT288" s="526">
        <f t="shared" si="657"/>
        <v>0</v>
      </c>
      <c r="BU288" s="526">
        <f t="shared" si="657"/>
        <v>0</v>
      </c>
      <c r="BV288" s="526">
        <f t="shared" si="657"/>
        <v>0</v>
      </c>
      <c r="BW288" s="526">
        <f t="shared" si="657"/>
        <v>0</v>
      </c>
      <c r="BX288" s="526">
        <f t="shared" si="657"/>
        <v>0</v>
      </c>
      <c r="BY288" s="526">
        <f t="shared" si="657"/>
        <v>0</v>
      </c>
      <c r="BZ288" s="526">
        <f t="shared" si="657"/>
        <v>0</v>
      </c>
      <c r="CA288" s="526">
        <f t="shared" si="657"/>
        <v>0</v>
      </c>
      <c r="CB288" s="526">
        <f t="shared" si="657"/>
        <v>0</v>
      </c>
      <c r="CC288" s="526">
        <f t="shared" si="657"/>
        <v>0</v>
      </c>
      <c r="CD288" s="526">
        <f t="shared" si="657"/>
        <v>0</v>
      </c>
      <c r="CE288" s="526">
        <f t="shared" si="657"/>
        <v>0</v>
      </c>
      <c r="CF288" s="526">
        <f t="shared" si="657"/>
        <v>0</v>
      </c>
      <c r="CG288" s="526">
        <f t="shared" si="657"/>
        <v>0</v>
      </c>
      <c r="CH288" s="526">
        <f t="shared" si="657"/>
        <v>0</v>
      </c>
      <c r="CI288" s="526">
        <f t="shared" si="657"/>
        <v>0</v>
      </c>
      <c r="CJ288" s="526">
        <f t="shared" si="657"/>
        <v>0</v>
      </c>
      <c r="CK288" s="526">
        <f t="shared" si="657"/>
        <v>0</v>
      </c>
      <c r="CL288" s="526">
        <f t="shared" si="657"/>
        <v>0</v>
      </c>
      <c r="CM288" s="526">
        <f t="shared" si="657"/>
        <v>0</v>
      </c>
      <c r="CN288" s="526">
        <f t="shared" si="657"/>
        <v>0</v>
      </c>
      <c r="CO288" s="526">
        <f t="shared" si="657"/>
        <v>0</v>
      </c>
      <c r="CP288" s="526">
        <f t="shared" si="657"/>
        <v>0</v>
      </c>
      <c r="CQ288" s="526">
        <f t="shared" si="657"/>
        <v>0</v>
      </c>
      <c r="CR288" s="526">
        <f t="shared" si="657"/>
        <v>0</v>
      </c>
      <c r="CS288" s="526">
        <f t="shared" si="657"/>
        <v>0</v>
      </c>
      <c r="CT288" s="526">
        <f t="shared" si="657"/>
        <v>0</v>
      </c>
      <c r="CU288" s="526">
        <f t="shared" si="657"/>
        <v>0</v>
      </c>
      <c r="CV288" s="526">
        <f t="shared" ref="CV288:DG288" si="658">CV$232*CV59</f>
        <v>0</v>
      </c>
      <c r="CW288" s="526">
        <f t="shared" si="658"/>
        <v>0</v>
      </c>
      <c r="CX288" s="526">
        <f t="shared" si="658"/>
        <v>0</v>
      </c>
      <c r="CY288" s="526">
        <f t="shared" si="658"/>
        <v>0</v>
      </c>
      <c r="CZ288" s="526">
        <f t="shared" si="658"/>
        <v>0</v>
      </c>
      <c r="DA288" s="526">
        <f t="shared" si="658"/>
        <v>0</v>
      </c>
      <c r="DB288" s="526">
        <f t="shared" si="658"/>
        <v>0</v>
      </c>
      <c r="DC288" s="526">
        <f t="shared" si="658"/>
        <v>0</v>
      </c>
      <c r="DD288" s="526">
        <f t="shared" si="658"/>
        <v>0</v>
      </c>
      <c r="DE288" s="526">
        <f t="shared" si="658"/>
        <v>0</v>
      </c>
      <c r="DF288" s="526">
        <f t="shared" si="658"/>
        <v>0</v>
      </c>
      <c r="DG288" s="526">
        <f t="shared" si="658"/>
        <v>0</v>
      </c>
      <c r="DH288" s="526">
        <f t="shared" si="438"/>
        <v>0</v>
      </c>
      <c r="DI288" s="240"/>
      <c r="DJ288" s="21"/>
    </row>
    <row r="289" spans="2:114" x14ac:dyDescent="0.15">
      <c r="B289" s="10" t="s">
        <v>198</v>
      </c>
      <c r="C289" s="4" t="s">
        <v>938</v>
      </c>
      <c r="D289" s="526">
        <f t="shared" ref="D289:AI289" si="659">D$232*D60</f>
        <v>0</v>
      </c>
      <c r="E289" s="526">
        <f t="shared" si="659"/>
        <v>0</v>
      </c>
      <c r="F289" s="526">
        <f t="shared" si="659"/>
        <v>0</v>
      </c>
      <c r="G289" s="526">
        <f t="shared" si="659"/>
        <v>0</v>
      </c>
      <c r="H289" s="526">
        <f t="shared" si="659"/>
        <v>0</v>
      </c>
      <c r="I289" s="526">
        <f t="shared" si="659"/>
        <v>0</v>
      </c>
      <c r="J289" s="526">
        <f t="shared" si="659"/>
        <v>0</v>
      </c>
      <c r="K289" s="526">
        <f t="shared" si="659"/>
        <v>0</v>
      </c>
      <c r="L289" s="526">
        <f t="shared" si="659"/>
        <v>0</v>
      </c>
      <c r="M289" s="526">
        <f t="shared" si="659"/>
        <v>0</v>
      </c>
      <c r="N289" s="526">
        <f t="shared" si="659"/>
        <v>0</v>
      </c>
      <c r="O289" s="526">
        <f t="shared" si="659"/>
        <v>0</v>
      </c>
      <c r="P289" s="526">
        <f t="shared" si="659"/>
        <v>0</v>
      </c>
      <c r="Q289" s="526">
        <f t="shared" si="659"/>
        <v>0</v>
      </c>
      <c r="R289" s="526">
        <f t="shared" si="659"/>
        <v>0</v>
      </c>
      <c r="S289" s="526">
        <f t="shared" si="659"/>
        <v>0</v>
      </c>
      <c r="T289" s="526">
        <f t="shared" si="659"/>
        <v>0</v>
      </c>
      <c r="U289" s="526">
        <f t="shared" si="659"/>
        <v>0</v>
      </c>
      <c r="V289" s="526">
        <f t="shared" si="659"/>
        <v>0</v>
      </c>
      <c r="W289" s="526">
        <f t="shared" si="659"/>
        <v>0</v>
      </c>
      <c r="X289" s="526">
        <f t="shared" si="659"/>
        <v>0</v>
      </c>
      <c r="Y289" s="526">
        <f t="shared" si="659"/>
        <v>0</v>
      </c>
      <c r="Z289" s="526">
        <f t="shared" si="659"/>
        <v>0</v>
      </c>
      <c r="AA289" s="526">
        <f t="shared" si="659"/>
        <v>0</v>
      </c>
      <c r="AB289" s="526">
        <f t="shared" si="659"/>
        <v>0</v>
      </c>
      <c r="AC289" s="526">
        <f t="shared" si="659"/>
        <v>0</v>
      </c>
      <c r="AD289" s="526">
        <f t="shared" si="659"/>
        <v>0</v>
      </c>
      <c r="AE289" s="526">
        <f t="shared" si="659"/>
        <v>0</v>
      </c>
      <c r="AF289" s="526">
        <f t="shared" si="659"/>
        <v>0</v>
      </c>
      <c r="AG289" s="526">
        <f t="shared" si="659"/>
        <v>0</v>
      </c>
      <c r="AH289" s="526">
        <f t="shared" si="659"/>
        <v>0</v>
      </c>
      <c r="AI289" s="526">
        <f t="shared" si="659"/>
        <v>0</v>
      </c>
      <c r="AJ289" s="526">
        <f t="shared" ref="AJ289:BO289" si="660">AJ$232*AJ60</f>
        <v>0</v>
      </c>
      <c r="AK289" s="526">
        <f t="shared" si="660"/>
        <v>0</v>
      </c>
      <c r="AL289" s="526">
        <f t="shared" si="660"/>
        <v>0</v>
      </c>
      <c r="AM289" s="526">
        <f t="shared" si="660"/>
        <v>0</v>
      </c>
      <c r="AN289" s="526">
        <f t="shared" si="660"/>
        <v>0</v>
      </c>
      <c r="AO289" s="526">
        <f t="shared" si="660"/>
        <v>0</v>
      </c>
      <c r="AP289" s="526">
        <f t="shared" si="660"/>
        <v>0</v>
      </c>
      <c r="AQ289" s="526">
        <f t="shared" si="660"/>
        <v>0</v>
      </c>
      <c r="AR289" s="526">
        <f t="shared" si="660"/>
        <v>0</v>
      </c>
      <c r="AS289" s="526">
        <f t="shared" si="660"/>
        <v>0</v>
      </c>
      <c r="AT289" s="526">
        <f t="shared" si="660"/>
        <v>0</v>
      </c>
      <c r="AU289" s="526">
        <f t="shared" si="660"/>
        <v>0</v>
      </c>
      <c r="AV289" s="526">
        <f t="shared" si="660"/>
        <v>0</v>
      </c>
      <c r="AW289" s="526">
        <f t="shared" si="660"/>
        <v>0</v>
      </c>
      <c r="AX289" s="526">
        <f t="shared" si="660"/>
        <v>0</v>
      </c>
      <c r="AY289" s="526">
        <f t="shared" si="660"/>
        <v>0</v>
      </c>
      <c r="AZ289" s="526">
        <f t="shared" si="660"/>
        <v>0</v>
      </c>
      <c r="BA289" s="526">
        <f t="shared" si="660"/>
        <v>0</v>
      </c>
      <c r="BB289" s="526">
        <f t="shared" si="660"/>
        <v>0</v>
      </c>
      <c r="BC289" s="526">
        <f t="shared" si="660"/>
        <v>0</v>
      </c>
      <c r="BD289" s="526">
        <f t="shared" si="660"/>
        <v>0</v>
      </c>
      <c r="BE289" s="526">
        <f t="shared" si="660"/>
        <v>0</v>
      </c>
      <c r="BF289" s="526">
        <f t="shared" si="660"/>
        <v>0</v>
      </c>
      <c r="BG289" s="526">
        <f t="shared" si="660"/>
        <v>0</v>
      </c>
      <c r="BH289" s="526">
        <f t="shared" si="660"/>
        <v>0</v>
      </c>
      <c r="BI289" s="526">
        <f t="shared" si="660"/>
        <v>0</v>
      </c>
      <c r="BJ289" s="526">
        <f t="shared" si="660"/>
        <v>0</v>
      </c>
      <c r="BK289" s="526">
        <f t="shared" si="660"/>
        <v>0</v>
      </c>
      <c r="BL289" s="526">
        <f t="shared" si="660"/>
        <v>0</v>
      </c>
      <c r="BM289" s="526">
        <f t="shared" si="660"/>
        <v>0</v>
      </c>
      <c r="BN289" s="526">
        <f t="shared" si="660"/>
        <v>0</v>
      </c>
      <c r="BO289" s="526">
        <f t="shared" si="660"/>
        <v>0</v>
      </c>
      <c r="BP289" s="526">
        <f t="shared" ref="BP289:CU289" si="661">BP$232*BP60</f>
        <v>0</v>
      </c>
      <c r="BQ289" s="526">
        <f t="shared" si="661"/>
        <v>0</v>
      </c>
      <c r="BR289" s="526">
        <f t="shared" si="661"/>
        <v>0</v>
      </c>
      <c r="BS289" s="526">
        <f t="shared" si="661"/>
        <v>0</v>
      </c>
      <c r="BT289" s="526">
        <f t="shared" si="661"/>
        <v>0</v>
      </c>
      <c r="BU289" s="526">
        <f t="shared" si="661"/>
        <v>0</v>
      </c>
      <c r="BV289" s="526">
        <f t="shared" si="661"/>
        <v>0</v>
      </c>
      <c r="BW289" s="526">
        <f t="shared" si="661"/>
        <v>0</v>
      </c>
      <c r="BX289" s="526">
        <f t="shared" si="661"/>
        <v>0</v>
      </c>
      <c r="BY289" s="526">
        <f t="shared" si="661"/>
        <v>0</v>
      </c>
      <c r="BZ289" s="526">
        <f t="shared" si="661"/>
        <v>0</v>
      </c>
      <c r="CA289" s="526">
        <f t="shared" si="661"/>
        <v>0</v>
      </c>
      <c r="CB289" s="526">
        <f t="shared" si="661"/>
        <v>0</v>
      </c>
      <c r="CC289" s="526">
        <f t="shared" si="661"/>
        <v>0</v>
      </c>
      <c r="CD289" s="526">
        <f t="shared" si="661"/>
        <v>0</v>
      </c>
      <c r="CE289" s="526">
        <f t="shared" si="661"/>
        <v>0</v>
      </c>
      <c r="CF289" s="526">
        <f t="shared" si="661"/>
        <v>0</v>
      </c>
      <c r="CG289" s="526">
        <f t="shared" si="661"/>
        <v>0</v>
      </c>
      <c r="CH289" s="526">
        <f t="shared" si="661"/>
        <v>0</v>
      </c>
      <c r="CI289" s="526">
        <f t="shared" si="661"/>
        <v>0</v>
      </c>
      <c r="CJ289" s="526">
        <f t="shared" si="661"/>
        <v>0</v>
      </c>
      <c r="CK289" s="526">
        <f t="shared" si="661"/>
        <v>0</v>
      </c>
      <c r="CL289" s="526">
        <f t="shared" si="661"/>
        <v>0</v>
      </c>
      <c r="CM289" s="526">
        <f t="shared" si="661"/>
        <v>0</v>
      </c>
      <c r="CN289" s="526">
        <f t="shared" si="661"/>
        <v>0</v>
      </c>
      <c r="CO289" s="526">
        <f t="shared" si="661"/>
        <v>0</v>
      </c>
      <c r="CP289" s="526">
        <f t="shared" si="661"/>
        <v>0</v>
      </c>
      <c r="CQ289" s="526">
        <f t="shared" si="661"/>
        <v>0</v>
      </c>
      <c r="CR289" s="526">
        <f t="shared" si="661"/>
        <v>0</v>
      </c>
      <c r="CS289" s="526">
        <f t="shared" si="661"/>
        <v>0</v>
      </c>
      <c r="CT289" s="526">
        <f t="shared" si="661"/>
        <v>0</v>
      </c>
      <c r="CU289" s="526">
        <f t="shared" si="661"/>
        <v>0</v>
      </c>
      <c r="CV289" s="526">
        <f t="shared" ref="CV289:DG289" si="662">CV$232*CV60</f>
        <v>0</v>
      </c>
      <c r="CW289" s="526">
        <f t="shared" si="662"/>
        <v>0</v>
      </c>
      <c r="CX289" s="526">
        <f t="shared" si="662"/>
        <v>0</v>
      </c>
      <c r="CY289" s="526">
        <f t="shared" si="662"/>
        <v>0</v>
      </c>
      <c r="CZ289" s="526">
        <f t="shared" si="662"/>
        <v>0</v>
      </c>
      <c r="DA289" s="526">
        <f t="shared" si="662"/>
        <v>0</v>
      </c>
      <c r="DB289" s="526">
        <f t="shared" si="662"/>
        <v>0</v>
      </c>
      <c r="DC289" s="526">
        <f t="shared" si="662"/>
        <v>0</v>
      </c>
      <c r="DD289" s="526">
        <f t="shared" si="662"/>
        <v>0</v>
      </c>
      <c r="DE289" s="526">
        <f t="shared" si="662"/>
        <v>0</v>
      </c>
      <c r="DF289" s="526">
        <f t="shared" si="662"/>
        <v>0</v>
      </c>
      <c r="DG289" s="526">
        <f t="shared" si="662"/>
        <v>0</v>
      </c>
      <c r="DH289" s="526">
        <f t="shared" si="438"/>
        <v>0</v>
      </c>
      <c r="DI289" s="240"/>
      <c r="DJ289" s="21"/>
    </row>
    <row r="290" spans="2:114" x14ac:dyDescent="0.15">
      <c r="B290" s="10" t="s">
        <v>199</v>
      </c>
      <c r="C290" s="4" t="s">
        <v>939</v>
      </c>
      <c r="D290" s="526">
        <f t="shared" ref="D290:AI290" si="663">D$232*D61</f>
        <v>0</v>
      </c>
      <c r="E290" s="526">
        <f t="shared" si="663"/>
        <v>0</v>
      </c>
      <c r="F290" s="526">
        <f t="shared" si="663"/>
        <v>0</v>
      </c>
      <c r="G290" s="526">
        <f t="shared" si="663"/>
        <v>0</v>
      </c>
      <c r="H290" s="526">
        <f t="shared" si="663"/>
        <v>0</v>
      </c>
      <c r="I290" s="526">
        <f t="shared" si="663"/>
        <v>0</v>
      </c>
      <c r="J290" s="526">
        <f t="shared" si="663"/>
        <v>0</v>
      </c>
      <c r="K290" s="526">
        <f t="shared" si="663"/>
        <v>0</v>
      </c>
      <c r="L290" s="526">
        <f t="shared" si="663"/>
        <v>0</v>
      </c>
      <c r="M290" s="526">
        <f t="shared" si="663"/>
        <v>0</v>
      </c>
      <c r="N290" s="526">
        <f t="shared" si="663"/>
        <v>0</v>
      </c>
      <c r="O290" s="526">
        <f t="shared" si="663"/>
        <v>0</v>
      </c>
      <c r="P290" s="526">
        <f t="shared" si="663"/>
        <v>0</v>
      </c>
      <c r="Q290" s="526">
        <f t="shared" si="663"/>
        <v>0</v>
      </c>
      <c r="R290" s="526">
        <f t="shared" si="663"/>
        <v>0</v>
      </c>
      <c r="S290" s="526">
        <f t="shared" si="663"/>
        <v>0</v>
      </c>
      <c r="T290" s="526">
        <f t="shared" si="663"/>
        <v>0</v>
      </c>
      <c r="U290" s="526">
        <f t="shared" si="663"/>
        <v>0</v>
      </c>
      <c r="V290" s="526">
        <f t="shared" si="663"/>
        <v>0</v>
      </c>
      <c r="W290" s="526">
        <f t="shared" si="663"/>
        <v>0</v>
      </c>
      <c r="X290" s="526">
        <f t="shared" si="663"/>
        <v>0</v>
      </c>
      <c r="Y290" s="526">
        <f t="shared" si="663"/>
        <v>0</v>
      </c>
      <c r="Z290" s="526">
        <f t="shared" si="663"/>
        <v>0</v>
      </c>
      <c r="AA290" s="526">
        <f t="shared" si="663"/>
        <v>0</v>
      </c>
      <c r="AB290" s="526">
        <f t="shared" si="663"/>
        <v>0</v>
      </c>
      <c r="AC290" s="526">
        <f t="shared" si="663"/>
        <v>0</v>
      </c>
      <c r="AD290" s="526">
        <f t="shared" si="663"/>
        <v>0</v>
      </c>
      <c r="AE290" s="526">
        <f t="shared" si="663"/>
        <v>0</v>
      </c>
      <c r="AF290" s="526">
        <f t="shared" si="663"/>
        <v>0</v>
      </c>
      <c r="AG290" s="526">
        <f t="shared" si="663"/>
        <v>0</v>
      </c>
      <c r="AH290" s="526">
        <f t="shared" si="663"/>
        <v>0</v>
      </c>
      <c r="AI290" s="526">
        <f t="shared" si="663"/>
        <v>0</v>
      </c>
      <c r="AJ290" s="526">
        <f t="shared" ref="AJ290:BO290" si="664">AJ$232*AJ61</f>
        <v>0</v>
      </c>
      <c r="AK290" s="526">
        <f t="shared" si="664"/>
        <v>0</v>
      </c>
      <c r="AL290" s="526">
        <f t="shared" si="664"/>
        <v>0</v>
      </c>
      <c r="AM290" s="526">
        <f t="shared" si="664"/>
        <v>0</v>
      </c>
      <c r="AN290" s="526">
        <f t="shared" si="664"/>
        <v>0</v>
      </c>
      <c r="AO290" s="526">
        <f t="shared" si="664"/>
        <v>0</v>
      </c>
      <c r="AP290" s="526">
        <f t="shared" si="664"/>
        <v>0</v>
      </c>
      <c r="AQ290" s="526">
        <f t="shared" si="664"/>
        <v>0</v>
      </c>
      <c r="AR290" s="526">
        <f t="shared" si="664"/>
        <v>0</v>
      </c>
      <c r="AS290" s="526">
        <f t="shared" si="664"/>
        <v>0</v>
      </c>
      <c r="AT290" s="526">
        <f t="shared" si="664"/>
        <v>0</v>
      </c>
      <c r="AU290" s="526">
        <f t="shared" si="664"/>
        <v>0</v>
      </c>
      <c r="AV290" s="526">
        <f t="shared" si="664"/>
        <v>0</v>
      </c>
      <c r="AW290" s="526">
        <f t="shared" si="664"/>
        <v>0</v>
      </c>
      <c r="AX290" s="526">
        <f t="shared" si="664"/>
        <v>0</v>
      </c>
      <c r="AY290" s="526">
        <f t="shared" si="664"/>
        <v>0</v>
      </c>
      <c r="AZ290" s="526">
        <f t="shared" si="664"/>
        <v>0</v>
      </c>
      <c r="BA290" s="526">
        <f t="shared" si="664"/>
        <v>0</v>
      </c>
      <c r="BB290" s="526">
        <f t="shared" si="664"/>
        <v>0</v>
      </c>
      <c r="BC290" s="526">
        <f t="shared" si="664"/>
        <v>0</v>
      </c>
      <c r="BD290" s="526">
        <f t="shared" si="664"/>
        <v>0</v>
      </c>
      <c r="BE290" s="526">
        <f t="shared" si="664"/>
        <v>0</v>
      </c>
      <c r="BF290" s="526">
        <f t="shared" si="664"/>
        <v>0</v>
      </c>
      <c r="BG290" s="526">
        <f t="shared" si="664"/>
        <v>0</v>
      </c>
      <c r="BH290" s="526">
        <f t="shared" si="664"/>
        <v>0</v>
      </c>
      <c r="BI290" s="526">
        <f t="shared" si="664"/>
        <v>0</v>
      </c>
      <c r="BJ290" s="526">
        <f t="shared" si="664"/>
        <v>0</v>
      </c>
      <c r="BK290" s="526">
        <f t="shared" si="664"/>
        <v>0</v>
      </c>
      <c r="BL290" s="526">
        <f t="shared" si="664"/>
        <v>0</v>
      </c>
      <c r="BM290" s="526">
        <f t="shared" si="664"/>
        <v>0</v>
      </c>
      <c r="BN290" s="526">
        <f t="shared" si="664"/>
        <v>0</v>
      </c>
      <c r="BO290" s="526">
        <f t="shared" si="664"/>
        <v>0</v>
      </c>
      <c r="BP290" s="526">
        <f t="shared" ref="BP290:CU290" si="665">BP$232*BP61</f>
        <v>0</v>
      </c>
      <c r="BQ290" s="526">
        <f t="shared" si="665"/>
        <v>0</v>
      </c>
      <c r="BR290" s="526">
        <f t="shared" si="665"/>
        <v>0</v>
      </c>
      <c r="BS290" s="526">
        <f t="shared" si="665"/>
        <v>0</v>
      </c>
      <c r="BT290" s="526">
        <f t="shared" si="665"/>
        <v>0</v>
      </c>
      <c r="BU290" s="526">
        <f t="shared" si="665"/>
        <v>0</v>
      </c>
      <c r="BV290" s="526">
        <f t="shared" si="665"/>
        <v>0</v>
      </c>
      <c r="BW290" s="526">
        <f t="shared" si="665"/>
        <v>0</v>
      </c>
      <c r="BX290" s="526">
        <f t="shared" si="665"/>
        <v>0</v>
      </c>
      <c r="BY290" s="526">
        <f t="shared" si="665"/>
        <v>0</v>
      </c>
      <c r="BZ290" s="526">
        <f t="shared" si="665"/>
        <v>0</v>
      </c>
      <c r="CA290" s="526">
        <f t="shared" si="665"/>
        <v>0</v>
      </c>
      <c r="CB290" s="526">
        <f t="shared" si="665"/>
        <v>0</v>
      </c>
      <c r="CC290" s="526">
        <f t="shared" si="665"/>
        <v>0</v>
      </c>
      <c r="CD290" s="526">
        <f t="shared" si="665"/>
        <v>0</v>
      </c>
      <c r="CE290" s="526">
        <f t="shared" si="665"/>
        <v>0</v>
      </c>
      <c r="CF290" s="526">
        <f t="shared" si="665"/>
        <v>0</v>
      </c>
      <c r="CG290" s="526">
        <f t="shared" si="665"/>
        <v>0</v>
      </c>
      <c r="CH290" s="526">
        <f t="shared" si="665"/>
        <v>0</v>
      </c>
      <c r="CI290" s="526">
        <f t="shared" si="665"/>
        <v>0</v>
      </c>
      <c r="CJ290" s="526">
        <f t="shared" si="665"/>
        <v>0</v>
      </c>
      <c r="CK290" s="526">
        <f t="shared" si="665"/>
        <v>0</v>
      </c>
      <c r="CL290" s="526">
        <f t="shared" si="665"/>
        <v>0</v>
      </c>
      <c r="CM290" s="526">
        <f t="shared" si="665"/>
        <v>0</v>
      </c>
      <c r="CN290" s="526">
        <f t="shared" si="665"/>
        <v>0</v>
      </c>
      <c r="CO290" s="526">
        <f t="shared" si="665"/>
        <v>0</v>
      </c>
      <c r="CP290" s="526">
        <f t="shared" si="665"/>
        <v>0</v>
      </c>
      <c r="CQ290" s="526">
        <f t="shared" si="665"/>
        <v>0</v>
      </c>
      <c r="CR290" s="526">
        <f t="shared" si="665"/>
        <v>0</v>
      </c>
      <c r="CS290" s="526">
        <f t="shared" si="665"/>
        <v>0</v>
      </c>
      <c r="CT290" s="526">
        <f t="shared" si="665"/>
        <v>0</v>
      </c>
      <c r="CU290" s="526">
        <f t="shared" si="665"/>
        <v>0</v>
      </c>
      <c r="CV290" s="526">
        <f t="shared" ref="CV290:DG290" si="666">CV$232*CV61</f>
        <v>0</v>
      </c>
      <c r="CW290" s="526">
        <f t="shared" si="666"/>
        <v>0</v>
      </c>
      <c r="CX290" s="526">
        <f t="shared" si="666"/>
        <v>0</v>
      </c>
      <c r="CY290" s="526">
        <f t="shared" si="666"/>
        <v>0</v>
      </c>
      <c r="CZ290" s="526">
        <f t="shared" si="666"/>
        <v>0</v>
      </c>
      <c r="DA290" s="526">
        <f t="shared" si="666"/>
        <v>0</v>
      </c>
      <c r="DB290" s="526">
        <f t="shared" si="666"/>
        <v>0</v>
      </c>
      <c r="DC290" s="526">
        <f t="shared" si="666"/>
        <v>0</v>
      </c>
      <c r="DD290" s="526">
        <f t="shared" si="666"/>
        <v>0</v>
      </c>
      <c r="DE290" s="526">
        <f t="shared" si="666"/>
        <v>0</v>
      </c>
      <c r="DF290" s="526">
        <f t="shared" si="666"/>
        <v>0</v>
      </c>
      <c r="DG290" s="526">
        <f t="shared" si="666"/>
        <v>0</v>
      </c>
      <c r="DH290" s="526">
        <f t="shared" si="438"/>
        <v>0</v>
      </c>
      <c r="DI290" s="240"/>
      <c r="DJ290" s="21"/>
    </row>
    <row r="291" spans="2:114" x14ac:dyDescent="0.15">
      <c r="B291" s="10" t="s">
        <v>200</v>
      </c>
      <c r="C291" s="4" t="s">
        <v>940</v>
      </c>
      <c r="D291" s="526">
        <f t="shared" ref="D291:AI291" si="667">D$232*D62</f>
        <v>0</v>
      </c>
      <c r="E291" s="526">
        <f t="shared" si="667"/>
        <v>0</v>
      </c>
      <c r="F291" s="526">
        <f t="shared" si="667"/>
        <v>0</v>
      </c>
      <c r="G291" s="526">
        <f t="shared" si="667"/>
        <v>0</v>
      </c>
      <c r="H291" s="526">
        <f t="shared" si="667"/>
        <v>0</v>
      </c>
      <c r="I291" s="526">
        <f t="shared" si="667"/>
        <v>0</v>
      </c>
      <c r="J291" s="526">
        <f t="shared" si="667"/>
        <v>0</v>
      </c>
      <c r="K291" s="526">
        <f t="shared" si="667"/>
        <v>0</v>
      </c>
      <c r="L291" s="526">
        <f t="shared" si="667"/>
        <v>0</v>
      </c>
      <c r="M291" s="526">
        <f t="shared" si="667"/>
        <v>0</v>
      </c>
      <c r="N291" s="526">
        <f t="shared" si="667"/>
        <v>0</v>
      </c>
      <c r="O291" s="526">
        <f t="shared" si="667"/>
        <v>0</v>
      </c>
      <c r="P291" s="526">
        <f t="shared" si="667"/>
        <v>0</v>
      </c>
      <c r="Q291" s="526">
        <f t="shared" si="667"/>
        <v>0</v>
      </c>
      <c r="R291" s="526">
        <f t="shared" si="667"/>
        <v>0</v>
      </c>
      <c r="S291" s="526">
        <f t="shared" si="667"/>
        <v>0</v>
      </c>
      <c r="T291" s="526">
        <f t="shared" si="667"/>
        <v>0</v>
      </c>
      <c r="U291" s="526">
        <f t="shared" si="667"/>
        <v>0</v>
      </c>
      <c r="V291" s="526">
        <f t="shared" si="667"/>
        <v>0</v>
      </c>
      <c r="W291" s="526">
        <f t="shared" si="667"/>
        <v>0</v>
      </c>
      <c r="X291" s="526">
        <f t="shared" si="667"/>
        <v>0</v>
      </c>
      <c r="Y291" s="526">
        <f t="shared" si="667"/>
        <v>0</v>
      </c>
      <c r="Z291" s="526">
        <f t="shared" si="667"/>
        <v>0</v>
      </c>
      <c r="AA291" s="526">
        <f t="shared" si="667"/>
        <v>0</v>
      </c>
      <c r="AB291" s="526">
        <f t="shared" si="667"/>
        <v>0</v>
      </c>
      <c r="AC291" s="526">
        <f t="shared" si="667"/>
        <v>0</v>
      </c>
      <c r="AD291" s="526">
        <f t="shared" si="667"/>
        <v>0</v>
      </c>
      <c r="AE291" s="526">
        <f t="shared" si="667"/>
        <v>0</v>
      </c>
      <c r="AF291" s="526">
        <f t="shared" si="667"/>
        <v>0</v>
      </c>
      <c r="AG291" s="526">
        <f t="shared" si="667"/>
        <v>0</v>
      </c>
      <c r="AH291" s="526">
        <f t="shared" si="667"/>
        <v>0</v>
      </c>
      <c r="AI291" s="526">
        <f t="shared" si="667"/>
        <v>0</v>
      </c>
      <c r="AJ291" s="526">
        <f t="shared" ref="AJ291:BO291" si="668">AJ$232*AJ62</f>
        <v>0</v>
      </c>
      <c r="AK291" s="526">
        <f t="shared" si="668"/>
        <v>0</v>
      </c>
      <c r="AL291" s="526">
        <f t="shared" si="668"/>
        <v>0</v>
      </c>
      <c r="AM291" s="526">
        <f t="shared" si="668"/>
        <v>0</v>
      </c>
      <c r="AN291" s="526">
        <f t="shared" si="668"/>
        <v>0</v>
      </c>
      <c r="AO291" s="526">
        <f t="shared" si="668"/>
        <v>0</v>
      </c>
      <c r="AP291" s="526">
        <f t="shared" si="668"/>
        <v>0</v>
      </c>
      <c r="AQ291" s="526">
        <f t="shared" si="668"/>
        <v>0</v>
      </c>
      <c r="AR291" s="526">
        <f t="shared" si="668"/>
        <v>0</v>
      </c>
      <c r="AS291" s="526">
        <f t="shared" si="668"/>
        <v>0</v>
      </c>
      <c r="AT291" s="526">
        <f t="shared" si="668"/>
        <v>0</v>
      </c>
      <c r="AU291" s="526">
        <f t="shared" si="668"/>
        <v>0</v>
      </c>
      <c r="AV291" s="526">
        <f t="shared" si="668"/>
        <v>0</v>
      </c>
      <c r="AW291" s="526">
        <f t="shared" si="668"/>
        <v>0</v>
      </c>
      <c r="AX291" s="526">
        <f t="shared" si="668"/>
        <v>0</v>
      </c>
      <c r="AY291" s="526">
        <f t="shared" si="668"/>
        <v>0</v>
      </c>
      <c r="AZ291" s="526">
        <f t="shared" si="668"/>
        <v>0</v>
      </c>
      <c r="BA291" s="526">
        <f t="shared" si="668"/>
        <v>0</v>
      </c>
      <c r="BB291" s="526">
        <f t="shared" si="668"/>
        <v>0</v>
      </c>
      <c r="BC291" s="526">
        <f t="shared" si="668"/>
        <v>0</v>
      </c>
      <c r="BD291" s="526">
        <f t="shared" si="668"/>
        <v>0</v>
      </c>
      <c r="BE291" s="526">
        <f t="shared" si="668"/>
        <v>0</v>
      </c>
      <c r="BF291" s="526">
        <f t="shared" si="668"/>
        <v>0</v>
      </c>
      <c r="BG291" s="526">
        <f t="shared" si="668"/>
        <v>0</v>
      </c>
      <c r="BH291" s="526">
        <f t="shared" si="668"/>
        <v>0</v>
      </c>
      <c r="BI291" s="526">
        <f t="shared" si="668"/>
        <v>0</v>
      </c>
      <c r="BJ291" s="526">
        <f t="shared" si="668"/>
        <v>0</v>
      </c>
      <c r="BK291" s="526">
        <f t="shared" si="668"/>
        <v>0</v>
      </c>
      <c r="BL291" s="526">
        <f t="shared" si="668"/>
        <v>0</v>
      </c>
      <c r="BM291" s="526">
        <f t="shared" si="668"/>
        <v>0</v>
      </c>
      <c r="BN291" s="526">
        <f t="shared" si="668"/>
        <v>0</v>
      </c>
      <c r="BO291" s="526">
        <f t="shared" si="668"/>
        <v>0</v>
      </c>
      <c r="BP291" s="526">
        <f t="shared" ref="BP291:CU291" si="669">BP$232*BP62</f>
        <v>0</v>
      </c>
      <c r="BQ291" s="526">
        <f t="shared" si="669"/>
        <v>0</v>
      </c>
      <c r="BR291" s="526">
        <f t="shared" si="669"/>
        <v>0</v>
      </c>
      <c r="BS291" s="526">
        <f t="shared" si="669"/>
        <v>0</v>
      </c>
      <c r="BT291" s="526">
        <f t="shared" si="669"/>
        <v>0</v>
      </c>
      <c r="BU291" s="526">
        <f t="shared" si="669"/>
        <v>0</v>
      </c>
      <c r="BV291" s="526">
        <f t="shared" si="669"/>
        <v>0</v>
      </c>
      <c r="BW291" s="526">
        <f t="shared" si="669"/>
        <v>0</v>
      </c>
      <c r="BX291" s="526">
        <f t="shared" si="669"/>
        <v>0</v>
      </c>
      <c r="BY291" s="526">
        <f t="shared" si="669"/>
        <v>0</v>
      </c>
      <c r="BZ291" s="526">
        <f t="shared" si="669"/>
        <v>0</v>
      </c>
      <c r="CA291" s="526">
        <f t="shared" si="669"/>
        <v>0</v>
      </c>
      <c r="CB291" s="526">
        <f t="shared" si="669"/>
        <v>0</v>
      </c>
      <c r="CC291" s="526">
        <f t="shared" si="669"/>
        <v>0</v>
      </c>
      <c r="CD291" s="526">
        <f t="shared" si="669"/>
        <v>0</v>
      </c>
      <c r="CE291" s="526">
        <f t="shared" si="669"/>
        <v>0</v>
      </c>
      <c r="CF291" s="526">
        <f t="shared" si="669"/>
        <v>0</v>
      </c>
      <c r="CG291" s="526">
        <f t="shared" si="669"/>
        <v>0</v>
      </c>
      <c r="CH291" s="526">
        <f t="shared" si="669"/>
        <v>0</v>
      </c>
      <c r="CI291" s="526">
        <f t="shared" si="669"/>
        <v>0</v>
      </c>
      <c r="CJ291" s="526">
        <f t="shared" si="669"/>
        <v>0</v>
      </c>
      <c r="CK291" s="526">
        <f t="shared" si="669"/>
        <v>0</v>
      </c>
      <c r="CL291" s="526">
        <f t="shared" si="669"/>
        <v>0</v>
      </c>
      <c r="CM291" s="526">
        <f t="shared" si="669"/>
        <v>0</v>
      </c>
      <c r="CN291" s="526">
        <f t="shared" si="669"/>
        <v>0</v>
      </c>
      <c r="CO291" s="526">
        <f t="shared" si="669"/>
        <v>0</v>
      </c>
      <c r="CP291" s="526">
        <f t="shared" si="669"/>
        <v>0</v>
      </c>
      <c r="CQ291" s="526">
        <f t="shared" si="669"/>
        <v>0</v>
      </c>
      <c r="CR291" s="526">
        <f t="shared" si="669"/>
        <v>0</v>
      </c>
      <c r="CS291" s="526">
        <f t="shared" si="669"/>
        <v>0</v>
      </c>
      <c r="CT291" s="526">
        <f t="shared" si="669"/>
        <v>0</v>
      </c>
      <c r="CU291" s="526">
        <f t="shared" si="669"/>
        <v>0</v>
      </c>
      <c r="CV291" s="526">
        <f t="shared" ref="CV291:DG291" si="670">CV$232*CV62</f>
        <v>0</v>
      </c>
      <c r="CW291" s="526">
        <f t="shared" si="670"/>
        <v>0</v>
      </c>
      <c r="CX291" s="526">
        <f t="shared" si="670"/>
        <v>0</v>
      </c>
      <c r="CY291" s="526">
        <f t="shared" si="670"/>
        <v>0</v>
      </c>
      <c r="CZ291" s="526">
        <f t="shared" si="670"/>
        <v>0</v>
      </c>
      <c r="DA291" s="526">
        <f t="shared" si="670"/>
        <v>0</v>
      </c>
      <c r="DB291" s="526">
        <f t="shared" si="670"/>
        <v>0</v>
      </c>
      <c r="DC291" s="526">
        <f t="shared" si="670"/>
        <v>0</v>
      </c>
      <c r="DD291" s="526">
        <f t="shared" si="670"/>
        <v>0</v>
      </c>
      <c r="DE291" s="526">
        <f t="shared" si="670"/>
        <v>0</v>
      </c>
      <c r="DF291" s="526">
        <f t="shared" si="670"/>
        <v>0</v>
      </c>
      <c r="DG291" s="526">
        <f t="shared" si="670"/>
        <v>0</v>
      </c>
      <c r="DH291" s="526">
        <f t="shared" si="438"/>
        <v>0</v>
      </c>
      <c r="DI291" s="240"/>
      <c r="DJ291" s="21"/>
    </row>
    <row r="292" spans="2:114" x14ac:dyDescent="0.15">
      <c r="B292" s="10" t="s">
        <v>201</v>
      </c>
      <c r="C292" s="4" t="s">
        <v>941</v>
      </c>
      <c r="D292" s="526">
        <f t="shared" ref="D292:AI292" si="671">D$232*D63</f>
        <v>0</v>
      </c>
      <c r="E292" s="526">
        <f t="shared" si="671"/>
        <v>0</v>
      </c>
      <c r="F292" s="526">
        <f t="shared" si="671"/>
        <v>0</v>
      </c>
      <c r="G292" s="526">
        <f t="shared" si="671"/>
        <v>0</v>
      </c>
      <c r="H292" s="526">
        <f t="shared" si="671"/>
        <v>0</v>
      </c>
      <c r="I292" s="526">
        <f t="shared" si="671"/>
        <v>0</v>
      </c>
      <c r="J292" s="526">
        <f t="shared" si="671"/>
        <v>0</v>
      </c>
      <c r="K292" s="526">
        <f t="shared" si="671"/>
        <v>0</v>
      </c>
      <c r="L292" s="526">
        <f t="shared" si="671"/>
        <v>0</v>
      </c>
      <c r="M292" s="526">
        <f t="shared" si="671"/>
        <v>0</v>
      </c>
      <c r="N292" s="526">
        <f t="shared" si="671"/>
        <v>0</v>
      </c>
      <c r="O292" s="526">
        <f t="shared" si="671"/>
        <v>0</v>
      </c>
      <c r="P292" s="526">
        <f t="shared" si="671"/>
        <v>0</v>
      </c>
      <c r="Q292" s="526">
        <f t="shared" si="671"/>
        <v>0</v>
      </c>
      <c r="R292" s="526">
        <f t="shared" si="671"/>
        <v>0</v>
      </c>
      <c r="S292" s="526">
        <f t="shared" si="671"/>
        <v>0</v>
      </c>
      <c r="T292" s="526">
        <f t="shared" si="671"/>
        <v>0</v>
      </c>
      <c r="U292" s="526">
        <f t="shared" si="671"/>
        <v>0</v>
      </c>
      <c r="V292" s="526">
        <f t="shared" si="671"/>
        <v>0</v>
      </c>
      <c r="W292" s="526">
        <f t="shared" si="671"/>
        <v>0</v>
      </c>
      <c r="X292" s="526">
        <f t="shared" si="671"/>
        <v>0</v>
      </c>
      <c r="Y292" s="526">
        <f t="shared" si="671"/>
        <v>0</v>
      </c>
      <c r="Z292" s="526">
        <f t="shared" si="671"/>
        <v>0</v>
      </c>
      <c r="AA292" s="526">
        <f t="shared" si="671"/>
        <v>0</v>
      </c>
      <c r="AB292" s="526">
        <f t="shared" si="671"/>
        <v>0</v>
      </c>
      <c r="AC292" s="526">
        <f t="shared" si="671"/>
        <v>0</v>
      </c>
      <c r="AD292" s="526">
        <f t="shared" si="671"/>
        <v>0</v>
      </c>
      <c r="AE292" s="526">
        <f t="shared" si="671"/>
        <v>0</v>
      </c>
      <c r="AF292" s="526">
        <f t="shared" si="671"/>
        <v>0</v>
      </c>
      <c r="AG292" s="526">
        <f t="shared" si="671"/>
        <v>0</v>
      </c>
      <c r="AH292" s="526">
        <f t="shared" si="671"/>
        <v>0</v>
      </c>
      <c r="AI292" s="526">
        <f t="shared" si="671"/>
        <v>0</v>
      </c>
      <c r="AJ292" s="526">
        <f t="shared" ref="AJ292:BO292" si="672">AJ$232*AJ63</f>
        <v>0</v>
      </c>
      <c r="AK292" s="526">
        <f t="shared" si="672"/>
        <v>0</v>
      </c>
      <c r="AL292" s="526">
        <f t="shared" si="672"/>
        <v>0</v>
      </c>
      <c r="AM292" s="526">
        <f t="shared" si="672"/>
        <v>0</v>
      </c>
      <c r="AN292" s="526">
        <f t="shared" si="672"/>
        <v>0</v>
      </c>
      <c r="AO292" s="526">
        <f t="shared" si="672"/>
        <v>0</v>
      </c>
      <c r="AP292" s="526">
        <f t="shared" si="672"/>
        <v>0</v>
      </c>
      <c r="AQ292" s="526">
        <f t="shared" si="672"/>
        <v>0</v>
      </c>
      <c r="AR292" s="526">
        <f t="shared" si="672"/>
        <v>0</v>
      </c>
      <c r="AS292" s="526">
        <f t="shared" si="672"/>
        <v>0</v>
      </c>
      <c r="AT292" s="526">
        <f t="shared" si="672"/>
        <v>0</v>
      </c>
      <c r="AU292" s="526">
        <f t="shared" si="672"/>
        <v>0</v>
      </c>
      <c r="AV292" s="526">
        <f t="shared" si="672"/>
        <v>0</v>
      </c>
      <c r="AW292" s="526">
        <f t="shared" si="672"/>
        <v>0</v>
      </c>
      <c r="AX292" s="526">
        <f t="shared" si="672"/>
        <v>0</v>
      </c>
      <c r="AY292" s="526">
        <f t="shared" si="672"/>
        <v>0</v>
      </c>
      <c r="AZ292" s="526">
        <f t="shared" si="672"/>
        <v>0</v>
      </c>
      <c r="BA292" s="526">
        <f t="shared" si="672"/>
        <v>0</v>
      </c>
      <c r="BB292" s="526">
        <f t="shared" si="672"/>
        <v>0</v>
      </c>
      <c r="BC292" s="526">
        <f t="shared" si="672"/>
        <v>0</v>
      </c>
      <c r="BD292" s="526">
        <f t="shared" si="672"/>
        <v>0</v>
      </c>
      <c r="BE292" s="526">
        <f t="shared" si="672"/>
        <v>0</v>
      </c>
      <c r="BF292" s="526">
        <f t="shared" si="672"/>
        <v>0</v>
      </c>
      <c r="BG292" s="526">
        <f t="shared" si="672"/>
        <v>0</v>
      </c>
      <c r="BH292" s="526">
        <f t="shared" si="672"/>
        <v>0</v>
      </c>
      <c r="BI292" s="526">
        <f t="shared" si="672"/>
        <v>0</v>
      </c>
      <c r="BJ292" s="526">
        <f t="shared" si="672"/>
        <v>0</v>
      </c>
      <c r="BK292" s="526">
        <f t="shared" si="672"/>
        <v>0</v>
      </c>
      <c r="BL292" s="526">
        <f t="shared" si="672"/>
        <v>0</v>
      </c>
      <c r="BM292" s="526">
        <f t="shared" si="672"/>
        <v>0</v>
      </c>
      <c r="BN292" s="526">
        <f t="shared" si="672"/>
        <v>0</v>
      </c>
      <c r="BO292" s="526">
        <f t="shared" si="672"/>
        <v>0</v>
      </c>
      <c r="BP292" s="526">
        <f t="shared" ref="BP292:CU292" si="673">BP$232*BP63</f>
        <v>0</v>
      </c>
      <c r="BQ292" s="526">
        <f t="shared" si="673"/>
        <v>0</v>
      </c>
      <c r="BR292" s="526">
        <f t="shared" si="673"/>
        <v>0</v>
      </c>
      <c r="BS292" s="526">
        <f t="shared" si="673"/>
        <v>0</v>
      </c>
      <c r="BT292" s="526">
        <f t="shared" si="673"/>
        <v>0</v>
      </c>
      <c r="BU292" s="526">
        <f t="shared" si="673"/>
        <v>0</v>
      </c>
      <c r="BV292" s="526">
        <f t="shared" si="673"/>
        <v>0</v>
      </c>
      <c r="BW292" s="526">
        <f t="shared" si="673"/>
        <v>0</v>
      </c>
      <c r="BX292" s="526">
        <f t="shared" si="673"/>
        <v>0</v>
      </c>
      <c r="BY292" s="526">
        <f t="shared" si="673"/>
        <v>0</v>
      </c>
      <c r="BZ292" s="526">
        <f t="shared" si="673"/>
        <v>0</v>
      </c>
      <c r="CA292" s="526">
        <f t="shared" si="673"/>
        <v>0</v>
      </c>
      <c r="CB292" s="526">
        <f t="shared" si="673"/>
        <v>0</v>
      </c>
      <c r="CC292" s="526">
        <f t="shared" si="673"/>
        <v>0</v>
      </c>
      <c r="CD292" s="526">
        <f t="shared" si="673"/>
        <v>0</v>
      </c>
      <c r="CE292" s="526">
        <f t="shared" si="673"/>
        <v>0</v>
      </c>
      <c r="CF292" s="526">
        <f t="shared" si="673"/>
        <v>0</v>
      </c>
      <c r="CG292" s="526">
        <f t="shared" si="673"/>
        <v>0</v>
      </c>
      <c r="CH292" s="526">
        <f t="shared" si="673"/>
        <v>0</v>
      </c>
      <c r="CI292" s="526">
        <f t="shared" si="673"/>
        <v>0</v>
      </c>
      <c r="CJ292" s="526">
        <f t="shared" si="673"/>
        <v>0</v>
      </c>
      <c r="CK292" s="526">
        <f t="shared" si="673"/>
        <v>0</v>
      </c>
      <c r="CL292" s="526">
        <f t="shared" si="673"/>
        <v>0</v>
      </c>
      <c r="CM292" s="526">
        <f t="shared" si="673"/>
        <v>0</v>
      </c>
      <c r="CN292" s="526">
        <f t="shared" si="673"/>
        <v>0</v>
      </c>
      <c r="CO292" s="526">
        <f t="shared" si="673"/>
        <v>0</v>
      </c>
      <c r="CP292" s="526">
        <f t="shared" si="673"/>
        <v>0</v>
      </c>
      <c r="CQ292" s="526">
        <f t="shared" si="673"/>
        <v>0</v>
      </c>
      <c r="CR292" s="526">
        <f t="shared" si="673"/>
        <v>0</v>
      </c>
      <c r="CS292" s="526">
        <f t="shared" si="673"/>
        <v>0</v>
      </c>
      <c r="CT292" s="526">
        <f t="shared" si="673"/>
        <v>0</v>
      </c>
      <c r="CU292" s="526">
        <f t="shared" si="673"/>
        <v>0</v>
      </c>
      <c r="CV292" s="526">
        <f t="shared" ref="CV292:DG292" si="674">CV$232*CV63</f>
        <v>0</v>
      </c>
      <c r="CW292" s="526">
        <f t="shared" si="674"/>
        <v>0</v>
      </c>
      <c r="CX292" s="526">
        <f t="shared" si="674"/>
        <v>0</v>
      </c>
      <c r="CY292" s="526">
        <f t="shared" si="674"/>
        <v>0</v>
      </c>
      <c r="CZ292" s="526">
        <f t="shared" si="674"/>
        <v>0</v>
      </c>
      <c r="DA292" s="526">
        <f t="shared" si="674"/>
        <v>0</v>
      </c>
      <c r="DB292" s="526">
        <f t="shared" si="674"/>
        <v>0</v>
      </c>
      <c r="DC292" s="526">
        <f t="shared" si="674"/>
        <v>0</v>
      </c>
      <c r="DD292" s="526">
        <f t="shared" si="674"/>
        <v>0</v>
      </c>
      <c r="DE292" s="526">
        <f t="shared" si="674"/>
        <v>0</v>
      </c>
      <c r="DF292" s="526">
        <f t="shared" si="674"/>
        <v>0</v>
      </c>
      <c r="DG292" s="526">
        <f t="shared" si="674"/>
        <v>0</v>
      </c>
      <c r="DH292" s="526">
        <f t="shared" si="438"/>
        <v>0</v>
      </c>
      <c r="DI292" s="240"/>
      <c r="DJ292" s="21"/>
    </row>
    <row r="293" spans="2:114" x14ac:dyDescent="0.15">
      <c r="B293" s="10" t="s">
        <v>202</v>
      </c>
      <c r="C293" s="557" t="s">
        <v>942</v>
      </c>
      <c r="D293" s="685">
        <f t="shared" ref="D293:AI293" si="675">D$232*D64</f>
        <v>0</v>
      </c>
      <c r="E293" s="685">
        <f t="shared" si="675"/>
        <v>0</v>
      </c>
      <c r="F293" s="685">
        <f t="shared" si="675"/>
        <v>0</v>
      </c>
      <c r="G293" s="685">
        <f t="shared" si="675"/>
        <v>0</v>
      </c>
      <c r="H293" s="685">
        <f t="shared" si="675"/>
        <v>0</v>
      </c>
      <c r="I293" s="685">
        <f t="shared" si="675"/>
        <v>0</v>
      </c>
      <c r="J293" s="685">
        <f t="shared" si="675"/>
        <v>0</v>
      </c>
      <c r="K293" s="685">
        <f t="shared" si="675"/>
        <v>0</v>
      </c>
      <c r="L293" s="685">
        <f t="shared" si="675"/>
        <v>0</v>
      </c>
      <c r="M293" s="685">
        <f t="shared" si="675"/>
        <v>0</v>
      </c>
      <c r="N293" s="685">
        <f t="shared" si="675"/>
        <v>0</v>
      </c>
      <c r="O293" s="685">
        <f t="shared" si="675"/>
        <v>0</v>
      </c>
      <c r="P293" s="685">
        <f t="shared" si="675"/>
        <v>0</v>
      </c>
      <c r="Q293" s="685">
        <f t="shared" si="675"/>
        <v>0</v>
      </c>
      <c r="R293" s="685">
        <f t="shared" si="675"/>
        <v>0</v>
      </c>
      <c r="S293" s="685">
        <f t="shared" si="675"/>
        <v>0</v>
      </c>
      <c r="T293" s="685">
        <f t="shared" si="675"/>
        <v>0</v>
      </c>
      <c r="U293" s="685">
        <f t="shared" si="675"/>
        <v>0</v>
      </c>
      <c r="V293" s="685">
        <f t="shared" si="675"/>
        <v>0</v>
      </c>
      <c r="W293" s="685">
        <f t="shared" si="675"/>
        <v>0</v>
      </c>
      <c r="X293" s="685">
        <f t="shared" si="675"/>
        <v>0</v>
      </c>
      <c r="Y293" s="685">
        <f t="shared" si="675"/>
        <v>0</v>
      </c>
      <c r="Z293" s="685">
        <f t="shared" si="675"/>
        <v>0</v>
      </c>
      <c r="AA293" s="685">
        <f t="shared" si="675"/>
        <v>0</v>
      </c>
      <c r="AB293" s="685">
        <f t="shared" si="675"/>
        <v>0</v>
      </c>
      <c r="AC293" s="685">
        <f t="shared" si="675"/>
        <v>0</v>
      </c>
      <c r="AD293" s="685">
        <f t="shared" si="675"/>
        <v>0</v>
      </c>
      <c r="AE293" s="685">
        <f t="shared" si="675"/>
        <v>0</v>
      </c>
      <c r="AF293" s="685">
        <f t="shared" si="675"/>
        <v>0</v>
      </c>
      <c r="AG293" s="685">
        <f t="shared" si="675"/>
        <v>0</v>
      </c>
      <c r="AH293" s="685">
        <f t="shared" si="675"/>
        <v>0</v>
      </c>
      <c r="AI293" s="685">
        <f t="shared" si="675"/>
        <v>0</v>
      </c>
      <c r="AJ293" s="685">
        <f t="shared" ref="AJ293:BO293" si="676">AJ$232*AJ64</f>
        <v>0</v>
      </c>
      <c r="AK293" s="685">
        <f t="shared" si="676"/>
        <v>0</v>
      </c>
      <c r="AL293" s="685">
        <f t="shared" si="676"/>
        <v>0</v>
      </c>
      <c r="AM293" s="685">
        <f t="shared" si="676"/>
        <v>0</v>
      </c>
      <c r="AN293" s="685">
        <f t="shared" si="676"/>
        <v>0</v>
      </c>
      <c r="AO293" s="685">
        <f t="shared" si="676"/>
        <v>0</v>
      </c>
      <c r="AP293" s="685">
        <f t="shared" si="676"/>
        <v>0</v>
      </c>
      <c r="AQ293" s="685">
        <f t="shared" si="676"/>
        <v>0</v>
      </c>
      <c r="AR293" s="685">
        <f t="shared" si="676"/>
        <v>0</v>
      </c>
      <c r="AS293" s="685">
        <f t="shared" si="676"/>
        <v>0</v>
      </c>
      <c r="AT293" s="685">
        <f t="shared" si="676"/>
        <v>0</v>
      </c>
      <c r="AU293" s="685">
        <f t="shared" si="676"/>
        <v>0</v>
      </c>
      <c r="AV293" s="685">
        <f t="shared" si="676"/>
        <v>0</v>
      </c>
      <c r="AW293" s="685">
        <f t="shared" si="676"/>
        <v>0</v>
      </c>
      <c r="AX293" s="685">
        <f t="shared" si="676"/>
        <v>0</v>
      </c>
      <c r="AY293" s="685">
        <f t="shared" si="676"/>
        <v>0</v>
      </c>
      <c r="AZ293" s="685">
        <f t="shared" si="676"/>
        <v>0</v>
      </c>
      <c r="BA293" s="685">
        <f t="shared" si="676"/>
        <v>0</v>
      </c>
      <c r="BB293" s="685">
        <f t="shared" si="676"/>
        <v>0</v>
      </c>
      <c r="BC293" s="685">
        <f t="shared" si="676"/>
        <v>0</v>
      </c>
      <c r="BD293" s="685">
        <f t="shared" si="676"/>
        <v>0</v>
      </c>
      <c r="BE293" s="685">
        <f t="shared" si="676"/>
        <v>0</v>
      </c>
      <c r="BF293" s="685">
        <f t="shared" si="676"/>
        <v>0</v>
      </c>
      <c r="BG293" s="685">
        <f t="shared" si="676"/>
        <v>0</v>
      </c>
      <c r="BH293" s="685">
        <f t="shared" si="676"/>
        <v>0</v>
      </c>
      <c r="BI293" s="685">
        <f t="shared" si="676"/>
        <v>0</v>
      </c>
      <c r="BJ293" s="685">
        <f t="shared" si="676"/>
        <v>0</v>
      </c>
      <c r="BK293" s="685">
        <f t="shared" si="676"/>
        <v>0</v>
      </c>
      <c r="BL293" s="685">
        <f t="shared" si="676"/>
        <v>0</v>
      </c>
      <c r="BM293" s="685">
        <f t="shared" si="676"/>
        <v>0</v>
      </c>
      <c r="BN293" s="685">
        <f t="shared" si="676"/>
        <v>0</v>
      </c>
      <c r="BO293" s="685">
        <f t="shared" si="676"/>
        <v>0</v>
      </c>
      <c r="BP293" s="685">
        <f t="shared" ref="BP293:CU293" si="677">BP$232*BP64</f>
        <v>0</v>
      </c>
      <c r="BQ293" s="685">
        <f t="shared" si="677"/>
        <v>0</v>
      </c>
      <c r="BR293" s="685">
        <f t="shared" si="677"/>
        <v>0</v>
      </c>
      <c r="BS293" s="685">
        <f t="shared" si="677"/>
        <v>0</v>
      </c>
      <c r="BT293" s="685">
        <f t="shared" si="677"/>
        <v>0</v>
      </c>
      <c r="BU293" s="685">
        <f t="shared" si="677"/>
        <v>0</v>
      </c>
      <c r="BV293" s="685">
        <f t="shared" si="677"/>
        <v>0</v>
      </c>
      <c r="BW293" s="685">
        <f t="shared" si="677"/>
        <v>0</v>
      </c>
      <c r="BX293" s="685">
        <f t="shared" si="677"/>
        <v>0</v>
      </c>
      <c r="BY293" s="685">
        <f t="shared" si="677"/>
        <v>0</v>
      </c>
      <c r="BZ293" s="685">
        <f t="shared" si="677"/>
        <v>0</v>
      </c>
      <c r="CA293" s="685">
        <f t="shared" si="677"/>
        <v>0</v>
      </c>
      <c r="CB293" s="685">
        <f t="shared" si="677"/>
        <v>0</v>
      </c>
      <c r="CC293" s="685">
        <f t="shared" si="677"/>
        <v>0</v>
      </c>
      <c r="CD293" s="685">
        <f t="shared" si="677"/>
        <v>0</v>
      </c>
      <c r="CE293" s="685">
        <f t="shared" si="677"/>
        <v>0</v>
      </c>
      <c r="CF293" s="685">
        <f t="shared" si="677"/>
        <v>0</v>
      </c>
      <c r="CG293" s="685">
        <f t="shared" si="677"/>
        <v>0</v>
      </c>
      <c r="CH293" s="685">
        <f t="shared" si="677"/>
        <v>0</v>
      </c>
      <c r="CI293" s="685">
        <f t="shared" si="677"/>
        <v>0</v>
      </c>
      <c r="CJ293" s="685">
        <f t="shared" si="677"/>
        <v>0</v>
      </c>
      <c r="CK293" s="685">
        <f t="shared" si="677"/>
        <v>0</v>
      </c>
      <c r="CL293" s="685">
        <f t="shared" si="677"/>
        <v>0</v>
      </c>
      <c r="CM293" s="685">
        <f t="shared" si="677"/>
        <v>0</v>
      </c>
      <c r="CN293" s="685">
        <f t="shared" si="677"/>
        <v>0</v>
      </c>
      <c r="CO293" s="685">
        <f t="shared" si="677"/>
        <v>0</v>
      </c>
      <c r="CP293" s="685">
        <f t="shared" si="677"/>
        <v>0</v>
      </c>
      <c r="CQ293" s="685">
        <f t="shared" si="677"/>
        <v>0</v>
      </c>
      <c r="CR293" s="685">
        <f t="shared" si="677"/>
        <v>0</v>
      </c>
      <c r="CS293" s="685">
        <f t="shared" si="677"/>
        <v>0</v>
      </c>
      <c r="CT293" s="685">
        <f t="shared" si="677"/>
        <v>0</v>
      </c>
      <c r="CU293" s="685">
        <f t="shared" si="677"/>
        <v>0</v>
      </c>
      <c r="CV293" s="685">
        <f t="shared" ref="CV293:DG293" si="678">CV$232*CV64</f>
        <v>0</v>
      </c>
      <c r="CW293" s="685">
        <f t="shared" si="678"/>
        <v>0</v>
      </c>
      <c r="CX293" s="685">
        <f t="shared" si="678"/>
        <v>0</v>
      </c>
      <c r="CY293" s="685">
        <f t="shared" si="678"/>
        <v>0</v>
      </c>
      <c r="CZ293" s="685">
        <f t="shared" si="678"/>
        <v>0</v>
      </c>
      <c r="DA293" s="685">
        <f t="shared" si="678"/>
        <v>0</v>
      </c>
      <c r="DB293" s="685">
        <f t="shared" si="678"/>
        <v>0</v>
      </c>
      <c r="DC293" s="685">
        <f t="shared" si="678"/>
        <v>0</v>
      </c>
      <c r="DD293" s="685">
        <f t="shared" si="678"/>
        <v>0</v>
      </c>
      <c r="DE293" s="685">
        <f t="shared" si="678"/>
        <v>0</v>
      </c>
      <c r="DF293" s="685">
        <f t="shared" si="678"/>
        <v>0</v>
      </c>
      <c r="DG293" s="685">
        <f t="shared" si="678"/>
        <v>0</v>
      </c>
      <c r="DH293" s="526">
        <f t="shared" si="438"/>
        <v>0</v>
      </c>
      <c r="DI293" s="240"/>
      <c r="DJ293" s="21"/>
    </row>
    <row r="294" spans="2:114" x14ac:dyDescent="0.15">
      <c r="B294" s="10" t="s">
        <v>203</v>
      </c>
      <c r="C294" s="4" t="s">
        <v>943</v>
      </c>
      <c r="D294" s="526">
        <f t="shared" ref="D294:AI294" si="679">D$232*D65</f>
        <v>0</v>
      </c>
      <c r="E294" s="526">
        <f t="shared" si="679"/>
        <v>0</v>
      </c>
      <c r="F294" s="526">
        <f t="shared" si="679"/>
        <v>0</v>
      </c>
      <c r="G294" s="526">
        <f t="shared" si="679"/>
        <v>0</v>
      </c>
      <c r="H294" s="526">
        <f t="shared" si="679"/>
        <v>0</v>
      </c>
      <c r="I294" s="526">
        <f t="shared" si="679"/>
        <v>0</v>
      </c>
      <c r="J294" s="526">
        <f t="shared" si="679"/>
        <v>0</v>
      </c>
      <c r="K294" s="526">
        <f t="shared" si="679"/>
        <v>0</v>
      </c>
      <c r="L294" s="526">
        <f t="shared" si="679"/>
        <v>0</v>
      </c>
      <c r="M294" s="526">
        <f t="shared" si="679"/>
        <v>0</v>
      </c>
      <c r="N294" s="526">
        <f t="shared" si="679"/>
        <v>0</v>
      </c>
      <c r="O294" s="526">
        <f t="shared" si="679"/>
        <v>0</v>
      </c>
      <c r="P294" s="526">
        <f t="shared" si="679"/>
        <v>0</v>
      </c>
      <c r="Q294" s="526">
        <f t="shared" si="679"/>
        <v>0</v>
      </c>
      <c r="R294" s="526">
        <f t="shared" si="679"/>
        <v>0</v>
      </c>
      <c r="S294" s="526">
        <f t="shared" si="679"/>
        <v>0</v>
      </c>
      <c r="T294" s="526">
        <f t="shared" si="679"/>
        <v>0</v>
      </c>
      <c r="U294" s="526">
        <f t="shared" si="679"/>
        <v>0</v>
      </c>
      <c r="V294" s="526">
        <f t="shared" si="679"/>
        <v>0</v>
      </c>
      <c r="W294" s="526">
        <f t="shared" si="679"/>
        <v>0</v>
      </c>
      <c r="X294" s="526">
        <f t="shared" si="679"/>
        <v>0</v>
      </c>
      <c r="Y294" s="526">
        <f t="shared" si="679"/>
        <v>0</v>
      </c>
      <c r="Z294" s="526">
        <f t="shared" si="679"/>
        <v>0</v>
      </c>
      <c r="AA294" s="526">
        <f t="shared" si="679"/>
        <v>0</v>
      </c>
      <c r="AB294" s="526">
        <f t="shared" si="679"/>
        <v>0</v>
      </c>
      <c r="AC294" s="526">
        <f t="shared" si="679"/>
        <v>0</v>
      </c>
      <c r="AD294" s="526">
        <f t="shared" si="679"/>
        <v>0</v>
      </c>
      <c r="AE294" s="526">
        <f t="shared" si="679"/>
        <v>0</v>
      </c>
      <c r="AF294" s="526">
        <f t="shared" si="679"/>
        <v>0</v>
      </c>
      <c r="AG294" s="526">
        <f t="shared" si="679"/>
        <v>0</v>
      </c>
      <c r="AH294" s="526">
        <f t="shared" si="679"/>
        <v>0</v>
      </c>
      <c r="AI294" s="526">
        <f t="shared" si="679"/>
        <v>0</v>
      </c>
      <c r="AJ294" s="526">
        <f t="shared" ref="AJ294:BO294" si="680">AJ$232*AJ65</f>
        <v>0</v>
      </c>
      <c r="AK294" s="526">
        <f t="shared" si="680"/>
        <v>0</v>
      </c>
      <c r="AL294" s="526">
        <f t="shared" si="680"/>
        <v>0</v>
      </c>
      <c r="AM294" s="526">
        <f t="shared" si="680"/>
        <v>0</v>
      </c>
      <c r="AN294" s="526">
        <f t="shared" si="680"/>
        <v>0</v>
      </c>
      <c r="AO294" s="526">
        <f t="shared" si="680"/>
        <v>0</v>
      </c>
      <c r="AP294" s="526">
        <f t="shared" si="680"/>
        <v>0</v>
      </c>
      <c r="AQ294" s="526">
        <f t="shared" si="680"/>
        <v>0</v>
      </c>
      <c r="AR294" s="526">
        <f t="shared" si="680"/>
        <v>0</v>
      </c>
      <c r="AS294" s="526">
        <f t="shared" si="680"/>
        <v>0</v>
      </c>
      <c r="AT294" s="526">
        <f t="shared" si="680"/>
        <v>0</v>
      </c>
      <c r="AU294" s="526">
        <f t="shared" si="680"/>
        <v>0</v>
      </c>
      <c r="AV294" s="526">
        <f t="shared" si="680"/>
        <v>0</v>
      </c>
      <c r="AW294" s="526">
        <f t="shared" si="680"/>
        <v>0</v>
      </c>
      <c r="AX294" s="526">
        <f t="shared" si="680"/>
        <v>0</v>
      </c>
      <c r="AY294" s="526">
        <f t="shared" si="680"/>
        <v>0</v>
      </c>
      <c r="AZ294" s="526">
        <f t="shared" si="680"/>
        <v>0</v>
      </c>
      <c r="BA294" s="526">
        <f t="shared" si="680"/>
        <v>0</v>
      </c>
      <c r="BB294" s="526">
        <f t="shared" si="680"/>
        <v>0</v>
      </c>
      <c r="BC294" s="526">
        <f t="shared" si="680"/>
        <v>0</v>
      </c>
      <c r="BD294" s="526">
        <f t="shared" si="680"/>
        <v>0</v>
      </c>
      <c r="BE294" s="526">
        <f t="shared" si="680"/>
        <v>0</v>
      </c>
      <c r="BF294" s="526">
        <f t="shared" si="680"/>
        <v>0</v>
      </c>
      <c r="BG294" s="526">
        <f t="shared" si="680"/>
        <v>0</v>
      </c>
      <c r="BH294" s="526">
        <f t="shared" si="680"/>
        <v>0</v>
      </c>
      <c r="BI294" s="526">
        <f t="shared" si="680"/>
        <v>0</v>
      </c>
      <c r="BJ294" s="526">
        <f t="shared" si="680"/>
        <v>0</v>
      </c>
      <c r="BK294" s="526">
        <f t="shared" si="680"/>
        <v>0</v>
      </c>
      <c r="BL294" s="526">
        <f t="shared" si="680"/>
        <v>0</v>
      </c>
      <c r="BM294" s="526">
        <f t="shared" si="680"/>
        <v>0</v>
      </c>
      <c r="BN294" s="526">
        <f t="shared" si="680"/>
        <v>0</v>
      </c>
      <c r="BO294" s="526">
        <f t="shared" si="680"/>
        <v>0</v>
      </c>
      <c r="BP294" s="526">
        <f t="shared" ref="BP294:CU294" si="681">BP$232*BP65</f>
        <v>0</v>
      </c>
      <c r="BQ294" s="526">
        <f t="shared" si="681"/>
        <v>0</v>
      </c>
      <c r="BR294" s="526">
        <f t="shared" si="681"/>
        <v>0</v>
      </c>
      <c r="BS294" s="526">
        <f t="shared" si="681"/>
        <v>0</v>
      </c>
      <c r="BT294" s="526">
        <f t="shared" si="681"/>
        <v>0</v>
      </c>
      <c r="BU294" s="526">
        <f t="shared" si="681"/>
        <v>0</v>
      </c>
      <c r="BV294" s="526">
        <f t="shared" si="681"/>
        <v>0</v>
      </c>
      <c r="BW294" s="526">
        <f t="shared" si="681"/>
        <v>0</v>
      </c>
      <c r="BX294" s="526">
        <f t="shared" si="681"/>
        <v>0</v>
      </c>
      <c r="BY294" s="526">
        <f t="shared" si="681"/>
        <v>0</v>
      </c>
      <c r="BZ294" s="526">
        <f t="shared" si="681"/>
        <v>0</v>
      </c>
      <c r="CA294" s="526">
        <f t="shared" si="681"/>
        <v>0</v>
      </c>
      <c r="CB294" s="526">
        <f t="shared" si="681"/>
        <v>0</v>
      </c>
      <c r="CC294" s="526">
        <f t="shared" si="681"/>
        <v>0</v>
      </c>
      <c r="CD294" s="526">
        <f t="shared" si="681"/>
        <v>0</v>
      </c>
      <c r="CE294" s="526">
        <f t="shared" si="681"/>
        <v>0</v>
      </c>
      <c r="CF294" s="526">
        <f t="shared" si="681"/>
        <v>0</v>
      </c>
      <c r="CG294" s="526">
        <f t="shared" si="681"/>
        <v>0</v>
      </c>
      <c r="CH294" s="526">
        <f t="shared" si="681"/>
        <v>0</v>
      </c>
      <c r="CI294" s="526">
        <f t="shared" si="681"/>
        <v>0</v>
      </c>
      <c r="CJ294" s="526">
        <f t="shared" si="681"/>
        <v>0</v>
      </c>
      <c r="CK294" s="526">
        <f t="shared" si="681"/>
        <v>0</v>
      </c>
      <c r="CL294" s="526">
        <f t="shared" si="681"/>
        <v>0</v>
      </c>
      <c r="CM294" s="526">
        <f t="shared" si="681"/>
        <v>0</v>
      </c>
      <c r="CN294" s="526">
        <f t="shared" si="681"/>
        <v>0</v>
      </c>
      <c r="CO294" s="526">
        <f t="shared" si="681"/>
        <v>0</v>
      </c>
      <c r="CP294" s="526">
        <f t="shared" si="681"/>
        <v>0</v>
      </c>
      <c r="CQ294" s="526">
        <f t="shared" si="681"/>
        <v>0</v>
      </c>
      <c r="CR294" s="526">
        <f t="shared" si="681"/>
        <v>0</v>
      </c>
      <c r="CS294" s="526">
        <f t="shared" si="681"/>
        <v>0</v>
      </c>
      <c r="CT294" s="526">
        <f t="shared" si="681"/>
        <v>0</v>
      </c>
      <c r="CU294" s="526">
        <f t="shared" si="681"/>
        <v>0</v>
      </c>
      <c r="CV294" s="526">
        <f t="shared" ref="CV294:DG294" si="682">CV$232*CV65</f>
        <v>0</v>
      </c>
      <c r="CW294" s="526">
        <f t="shared" si="682"/>
        <v>0</v>
      </c>
      <c r="CX294" s="526">
        <f t="shared" si="682"/>
        <v>0</v>
      </c>
      <c r="CY294" s="526">
        <f t="shared" si="682"/>
        <v>0</v>
      </c>
      <c r="CZ294" s="526">
        <f t="shared" si="682"/>
        <v>0</v>
      </c>
      <c r="DA294" s="526">
        <f t="shared" si="682"/>
        <v>0</v>
      </c>
      <c r="DB294" s="526">
        <f t="shared" si="682"/>
        <v>0</v>
      </c>
      <c r="DC294" s="526">
        <f t="shared" si="682"/>
        <v>0</v>
      </c>
      <c r="DD294" s="526">
        <f t="shared" si="682"/>
        <v>0</v>
      </c>
      <c r="DE294" s="526">
        <f t="shared" si="682"/>
        <v>0</v>
      </c>
      <c r="DF294" s="526">
        <f t="shared" si="682"/>
        <v>0</v>
      </c>
      <c r="DG294" s="526">
        <f t="shared" si="682"/>
        <v>0</v>
      </c>
      <c r="DH294" s="526">
        <f t="shared" si="438"/>
        <v>0</v>
      </c>
      <c r="DI294" s="240"/>
      <c r="DJ294" s="21"/>
    </row>
    <row r="295" spans="2:114" x14ac:dyDescent="0.15">
      <c r="B295" s="10" t="s">
        <v>204</v>
      </c>
      <c r="C295" s="4" t="s">
        <v>944</v>
      </c>
      <c r="D295" s="526">
        <f t="shared" ref="D295:AI295" si="683">D$232*D66</f>
        <v>0</v>
      </c>
      <c r="E295" s="526">
        <f t="shared" si="683"/>
        <v>0</v>
      </c>
      <c r="F295" s="526">
        <f t="shared" si="683"/>
        <v>0</v>
      </c>
      <c r="G295" s="526">
        <f t="shared" si="683"/>
        <v>0</v>
      </c>
      <c r="H295" s="526">
        <f t="shared" si="683"/>
        <v>0</v>
      </c>
      <c r="I295" s="526">
        <f t="shared" si="683"/>
        <v>0</v>
      </c>
      <c r="J295" s="526">
        <f t="shared" si="683"/>
        <v>0</v>
      </c>
      <c r="K295" s="526">
        <f t="shared" si="683"/>
        <v>0</v>
      </c>
      <c r="L295" s="526">
        <f t="shared" si="683"/>
        <v>0</v>
      </c>
      <c r="M295" s="526">
        <f t="shared" si="683"/>
        <v>0</v>
      </c>
      <c r="N295" s="526">
        <f t="shared" si="683"/>
        <v>0</v>
      </c>
      <c r="O295" s="526">
        <f t="shared" si="683"/>
        <v>0</v>
      </c>
      <c r="P295" s="526">
        <f t="shared" si="683"/>
        <v>0</v>
      </c>
      <c r="Q295" s="526">
        <f t="shared" si="683"/>
        <v>0</v>
      </c>
      <c r="R295" s="526">
        <f t="shared" si="683"/>
        <v>0</v>
      </c>
      <c r="S295" s="526">
        <f t="shared" si="683"/>
        <v>0</v>
      </c>
      <c r="T295" s="526">
        <f t="shared" si="683"/>
        <v>0</v>
      </c>
      <c r="U295" s="526">
        <f t="shared" si="683"/>
        <v>0</v>
      </c>
      <c r="V295" s="526">
        <f t="shared" si="683"/>
        <v>0</v>
      </c>
      <c r="W295" s="526">
        <f t="shared" si="683"/>
        <v>0</v>
      </c>
      <c r="X295" s="526">
        <f t="shared" si="683"/>
        <v>0</v>
      </c>
      <c r="Y295" s="526">
        <f t="shared" si="683"/>
        <v>0</v>
      </c>
      <c r="Z295" s="526">
        <f t="shared" si="683"/>
        <v>0</v>
      </c>
      <c r="AA295" s="526">
        <f t="shared" si="683"/>
        <v>0</v>
      </c>
      <c r="AB295" s="526">
        <f t="shared" si="683"/>
        <v>0</v>
      </c>
      <c r="AC295" s="526">
        <f t="shared" si="683"/>
        <v>0</v>
      </c>
      <c r="AD295" s="526">
        <f t="shared" si="683"/>
        <v>0</v>
      </c>
      <c r="AE295" s="526">
        <f t="shared" si="683"/>
        <v>0</v>
      </c>
      <c r="AF295" s="526">
        <f t="shared" si="683"/>
        <v>0</v>
      </c>
      <c r="AG295" s="526">
        <f t="shared" si="683"/>
        <v>0</v>
      </c>
      <c r="AH295" s="526">
        <f t="shared" si="683"/>
        <v>0</v>
      </c>
      <c r="AI295" s="526">
        <f t="shared" si="683"/>
        <v>0</v>
      </c>
      <c r="AJ295" s="526">
        <f t="shared" ref="AJ295:BO295" si="684">AJ$232*AJ66</f>
        <v>0</v>
      </c>
      <c r="AK295" s="526">
        <f t="shared" si="684"/>
        <v>0</v>
      </c>
      <c r="AL295" s="526">
        <f t="shared" si="684"/>
        <v>0</v>
      </c>
      <c r="AM295" s="526">
        <f t="shared" si="684"/>
        <v>0</v>
      </c>
      <c r="AN295" s="526">
        <f t="shared" si="684"/>
        <v>0</v>
      </c>
      <c r="AO295" s="526">
        <f t="shared" si="684"/>
        <v>0</v>
      </c>
      <c r="AP295" s="526">
        <f t="shared" si="684"/>
        <v>0</v>
      </c>
      <c r="AQ295" s="526">
        <f t="shared" si="684"/>
        <v>0</v>
      </c>
      <c r="AR295" s="526">
        <f t="shared" si="684"/>
        <v>0</v>
      </c>
      <c r="AS295" s="526">
        <f t="shared" si="684"/>
        <v>0</v>
      </c>
      <c r="AT295" s="526">
        <f t="shared" si="684"/>
        <v>0</v>
      </c>
      <c r="AU295" s="526">
        <f t="shared" si="684"/>
        <v>0</v>
      </c>
      <c r="AV295" s="526">
        <f t="shared" si="684"/>
        <v>0</v>
      </c>
      <c r="AW295" s="526">
        <f t="shared" si="684"/>
        <v>0</v>
      </c>
      <c r="AX295" s="526">
        <f t="shared" si="684"/>
        <v>0</v>
      </c>
      <c r="AY295" s="526">
        <f t="shared" si="684"/>
        <v>0</v>
      </c>
      <c r="AZ295" s="526">
        <f t="shared" si="684"/>
        <v>0</v>
      </c>
      <c r="BA295" s="526">
        <f t="shared" si="684"/>
        <v>0</v>
      </c>
      <c r="BB295" s="526">
        <f t="shared" si="684"/>
        <v>0</v>
      </c>
      <c r="BC295" s="526">
        <f t="shared" si="684"/>
        <v>0</v>
      </c>
      <c r="BD295" s="526">
        <f t="shared" si="684"/>
        <v>0</v>
      </c>
      <c r="BE295" s="526">
        <f t="shared" si="684"/>
        <v>0</v>
      </c>
      <c r="BF295" s="526">
        <f t="shared" si="684"/>
        <v>0</v>
      </c>
      <c r="BG295" s="526">
        <f t="shared" si="684"/>
        <v>0</v>
      </c>
      <c r="BH295" s="526">
        <f t="shared" si="684"/>
        <v>0</v>
      </c>
      <c r="BI295" s="526">
        <f t="shared" si="684"/>
        <v>0</v>
      </c>
      <c r="BJ295" s="526">
        <f t="shared" si="684"/>
        <v>0</v>
      </c>
      <c r="BK295" s="526">
        <f t="shared" si="684"/>
        <v>0</v>
      </c>
      <c r="BL295" s="526">
        <f t="shared" si="684"/>
        <v>0</v>
      </c>
      <c r="BM295" s="526">
        <f t="shared" si="684"/>
        <v>0</v>
      </c>
      <c r="BN295" s="526">
        <f t="shared" si="684"/>
        <v>0</v>
      </c>
      <c r="BO295" s="526">
        <f t="shared" si="684"/>
        <v>0</v>
      </c>
      <c r="BP295" s="526">
        <f t="shared" ref="BP295:CU295" si="685">BP$232*BP66</f>
        <v>0</v>
      </c>
      <c r="BQ295" s="526">
        <f t="shared" si="685"/>
        <v>0</v>
      </c>
      <c r="BR295" s="526">
        <f t="shared" si="685"/>
        <v>0</v>
      </c>
      <c r="BS295" s="526">
        <f t="shared" si="685"/>
        <v>0</v>
      </c>
      <c r="BT295" s="526">
        <f t="shared" si="685"/>
        <v>0</v>
      </c>
      <c r="BU295" s="526">
        <f t="shared" si="685"/>
        <v>0</v>
      </c>
      <c r="BV295" s="526">
        <f t="shared" si="685"/>
        <v>0</v>
      </c>
      <c r="BW295" s="526">
        <f t="shared" si="685"/>
        <v>0</v>
      </c>
      <c r="BX295" s="526">
        <f t="shared" si="685"/>
        <v>0</v>
      </c>
      <c r="BY295" s="526">
        <f t="shared" si="685"/>
        <v>0</v>
      </c>
      <c r="BZ295" s="526">
        <f t="shared" si="685"/>
        <v>0</v>
      </c>
      <c r="CA295" s="526">
        <f t="shared" si="685"/>
        <v>0</v>
      </c>
      <c r="CB295" s="526">
        <f t="shared" si="685"/>
        <v>0</v>
      </c>
      <c r="CC295" s="526">
        <f t="shared" si="685"/>
        <v>0</v>
      </c>
      <c r="CD295" s="526">
        <f t="shared" si="685"/>
        <v>0</v>
      </c>
      <c r="CE295" s="526">
        <f t="shared" si="685"/>
        <v>0</v>
      </c>
      <c r="CF295" s="526">
        <f t="shared" si="685"/>
        <v>0</v>
      </c>
      <c r="CG295" s="526">
        <f t="shared" si="685"/>
        <v>0</v>
      </c>
      <c r="CH295" s="526">
        <f t="shared" si="685"/>
        <v>0</v>
      </c>
      <c r="CI295" s="526">
        <f t="shared" si="685"/>
        <v>0</v>
      </c>
      <c r="CJ295" s="526">
        <f t="shared" si="685"/>
        <v>0</v>
      </c>
      <c r="CK295" s="526">
        <f t="shared" si="685"/>
        <v>0</v>
      </c>
      <c r="CL295" s="526">
        <f t="shared" si="685"/>
        <v>0</v>
      </c>
      <c r="CM295" s="526">
        <f t="shared" si="685"/>
        <v>0</v>
      </c>
      <c r="CN295" s="526">
        <f t="shared" si="685"/>
        <v>0</v>
      </c>
      <c r="CO295" s="526">
        <f t="shared" si="685"/>
        <v>0</v>
      </c>
      <c r="CP295" s="526">
        <f t="shared" si="685"/>
        <v>0</v>
      </c>
      <c r="CQ295" s="526">
        <f t="shared" si="685"/>
        <v>0</v>
      </c>
      <c r="CR295" s="526">
        <f t="shared" si="685"/>
        <v>0</v>
      </c>
      <c r="CS295" s="526">
        <f t="shared" si="685"/>
        <v>0</v>
      </c>
      <c r="CT295" s="526">
        <f t="shared" si="685"/>
        <v>0</v>
      </c>
      <c r="CU295" s="526">
        <f t="shared" si="685"/>
        <v>0</v>
      </c>
      <c r="CV295" s="526">
        <f t="shared" ref="CV295:DG295" si="686">CV$232*CV66</f>
        <v>0</v>
      </c>
      <c r="CW295" s="526">
        <f t="shared" si="686"/>
        <v>0</v>
      </c>
      <c r="CX295" s="526">
        <f t="shared" si="686"/>
        <v>0</v>
      </c>
      <c r="CY295" s="526">
        <f t="shared" si="686"/>
        <v>0</v>
      </c>
      <c r="CZ295" s="526">
        <f t="shared" si="686"/>
        <v>0</v>
      </c>
      <c r="DA295" s="526">
        <f t="shared" si="686"/>
        <v>0</v>
      </c>
      <c r="DB295" s="526">
        <f t="shared" si="686"/>
        <v>0</v>
      </c>
      <c r="DC295" s="526">
        <f t="shared" si="686"/>
        <v>0</v>
      </c>
      <c r="DD295" s="526">
        <f t="shared" si="686"/>
        <v>0</v>
      </c>
      <c r="DE295" s="526">
        <f t="shared" si="686"/>
        <v>0</v>
      </c>
      <c r="DF295" s="526">
        <f t="shared" si="686"/>
        <v>0</v>
      </c>
      <c r="DG295" s="526">
        <f t="shared" si="686"/>
        <v>0</v>
      </c>
      <c r="DH295" s="526">
        <f t="shared" si="438"/>
        <v>0</v>
      </c>
      <c r="DI295" s="240"/>
      <c r="DJ295" s="21"/>
    </row>
    <row r="296" spans="2:114" x14ac:dyDescent="0.15">
      <c r="B296" s="10" t="s">
        <v>205</v>
      </c>
      <c r="C296" s="4" t="s">
        <v>945</v>
      </c>
      <c r="D296" s="526">
        <f t="shared" ref="D296:AI296" si="687">D$232*D67</f>
        <v>0</v>
      </c>
      <c r="E296" s="526">
        <f t="shared" si="687"/>
        <v>0</v>
      </c>
      <c r="F296" s="526">
        <f t="shared" si="687"/>
        <v>0</v>
      </c>
      <c r="G296" s="526">
        <f t="shared" si="687"/>
        <v>0</v>
      </c>
      <c r="H296" s="526">
        <f t="shared" si="687"/>
        <v>0</v>
      </c>
      <c r="I296" s="526">
        <f t="shared" si="687"/>
        <v>0</v>
      </c>
      <c r="J296" s="526">
        <f t="shared" si="687"/>
        <v>0</v>
      </c>
      <c r="K296" s="526">
        <f t="shared" si="687"/>
        <v>0</v>
      </c>
      <c r="L296" s="526">
        <f t="shared" si="687"/>
        <v>0</v>
      </c>
      <c r="M296" s="526">
        <f t="shared" si="687"/>
        <v>0</v>
      </c>
      <c r="N296" s="526">
        <f t="shared" si="687"/>
        <v>0</v>
      </c>
      <c r="O296" s="526">
        <f t="shared" si="687"/>
        <v>0</v>
      </c>
      <c r="P296" s="526">
        <f t="shared" si="687"/>
        <v>0</v>
      </c>
      <c r="Q296" s="526">
        <f t="shared" si="687"/>
        <v>0</v>
      </c>
      <c r="R296" s="526">
        <f t="shared" si="687"/>
        <v>0</v>
      </c>
      <c r="S296" s="526">
        <f t="shared" si="687"/>
        <v>0</v>
      </c>
      <c r="T296" s="526">
        <f t="shared" si="687"/>
        <v>0</v>
      </c>
      <c r="U296" s="526">
        <f t="shared" si="687"/>
        <v>0</v>
      </c>
      <c r="V296" s="526">
        <f t="shared" si="687"/>
        <v>0</v>
      </c>
      <c r="W296" s="526">
        <f t="shared" si="687"/>
        <v>0</v>
      </c>
      <c r="X296" s="526">
        <f t="shared" si="687"/>
        <v>0</v>
      </c>
      <c r="Y296" s="526">
        <f t="shared" si="687"/>
        <v>0</v>
      </c>
      <c r="Z296" s="526">
        <f t="shared" si="687"/>
        <v>0</v>
      </c>
      <c r="AA296" s="526">
        <f t="shared" si="687"/>
        <v>0</v>
      </c>
      <c r="AB296" s="526">
        <f t="shared" si="687"/>
        <v>0</v>
      </c>
      <c r="AC296" s="526">
        <f t="shared" si="687"/>
        <v>0</v>
      </c>
      <c r="AD296" s="526">
        <f t="shared" si="687"/>
        <v>0</v>
      </c>
      <c r="AE296" s="526">
        <f t="shared" si="687"/>
        <v>0</v>
      </c>
      <c r="AF296" s="526">
        <f t="shared" si="687"/>
        <v>0</v>
      </c>
      <c r="AG296" s="526">
        <f t="shared" si="687"/>
        <v>0</v>
      </c>
      <c r="AH296" s="526">
        <f t="shared" si="687"/>
        <v>0</v>
      </c>
      <c r="AI296" s="526">
        <f t="shared" si="687"/>
        <v>0</v>
      </c>
      <c r="AJ296" s="526">
        <f t="shared" ref="AJ296:BO296" si="688">AJ$232*AJ67</f>
        <v>0</v>
      </c>
      <c r="AK296" s="526">
        <f t="shared" si="688"/>
        <v>0</v>
      </c>
      <c r="AL296" s="526">
        <f t="shared" si="688"/>
        <v>0</v>
      </c>
      <c r="AM296" s="526">
        <f t="shared" si="688"/>
        <v>0</v>
      </c>
      <c r="AN296" s="526">
        <f t="shared" si="688"/>
        <v>0</v>
      </c>
      <c r="AO296" s="526">
        <f t="shared" si="688"/>
        <v>0</v>
      </c>
      <c r="AP296" s="526">
        <f t="shared" si="688"/>
        <v>0</v>
      </c>
      <c r="AQ296" s="526">
        <f t="shared" si="688"/>
        <v>0</v>
      </c>
      <c r="AR296" s="526">
        <f t="shared" si="688"/>
        <v>0</v>
      </c>
      <c r="AS296" s="526">
        <f t="shared" si="688"/>
        <v>0</v>
      </c>
      <c r="AT296" s="526">
        <f t="shared" si="688"/>
        <v>0</v>
      </c>
      <c r="AU296" s="526">
        <f t="shared" si="688"/>
        <v>0</v>
      </c>
      <c r="AV296" s="526">
        <f t="shared" si="688"/>
        <v>0</v>
      </c>
      <c r="AW296" s="526">
        <f t="shared" si="688"/>
        <v>0</v>
      </c>
      <c r="AX296" s="526">
        <f t="shared" si="688"/>
        <v>0</v>
      </c>
      <c r="AY296" s="526">
        <f t="shared" si="688"/>
        <v>0</v>
      </c>
      <c r="AZ296" s="526">
        <f t="shared" si="688"/>
        <v>0</v>
      </c>
      <c r="BA296" s="526">
        <f t="shared" si="688"/>
        <v>0</v>
      </c>
      <c r="BB296" s="526">
        <f t="shared" si="688"/>
        <v>0</v>
      </c>
      <c r="BC296" s="526">
        <f t="shared" si="688"/>
        <v>0</v>
      </c>
      <c r="BD296" s="526">
        <f t="shared" si="688"/>
        <v>0</v>
      </c>
      <c r="BE296" s="526">
        <f t="shared" si="688"/>
        <v>0</v>
      </c>
      <c r="BF296" s="526">
        <f t="shared" si="688"/>
        <v>0</v>
      </c>
      <c r="BG296" s="526">
        <f t="shared" si="688"/>
        <v>0</v>
      </c>
      <c r="BH296" s="526">
        <f t="shared" si="688"/>
        <v>0</v>
      </c>
      <c r="BI296" s="526">
        <f t="shared" si="688"/>
        <v>0</v>
      </c>
      <c r="BJ296" s="526">
        <f t="shared" si="688"/>
        <v>0</v>
      </c>
      <c r="BK296" s="526">
        <f t="shared" si="688"/>
        <v>0</v>
      </c>
      <c r="BL296" s="526">
        <f t="shared" si="688"/>
        <v>0</v>
      </c>
      <c r="BM296" s="526">
        <f t="shared" si="688"/>
        <v>0</v>
      </c>
      <c r="BN296" s="526">
        <f t="shared" si="688"/>
        <v>0</v>
      </c>
      <c r="BO296" s="526">
        <f t="shared" si="688"/>
        <v>0</v>
      </c>
      <c r="BP296" s="526">
        <f t="shared" ref="BP296:CU296" si="689">BP$232*BP67</f>
        <v>0</v>
      </c>
      <c r="BQ296" s="526">
        <f t="shared" si="689"/>
        <v>0</v>
      </c>
      <c r="BR296" s="526">
        <f t="shared" si="689"/>
        <v>0</v>
      </c>
      <c r="BS296" s="526">
        <f t="shared" si="689"/>
        <v>0</v>
      </c>
      <c r="BT296" s="526">
        <f t="shared" si="689"/>
        <v>0</v>
      </c>
      <c r="BU296" s="526">
        <f t="shared" si="689"/>
        <v>0</v>
      </c>
      <c r="BV296" s="526">
        <f t="shared" si="689"/>
        <v>0</v>
      </c>
      <c r="BW296" s="526">
        <f t="shared" si="689"/>
        <v>0</v>
      </c>
      <c r="BX296" s="526">
        <f t="shared" si="689"/>
        <v>0</v>
      </c>
      <c r="BY296" s="526">
        <f t="shared" si="689"/>
        <v>0</v>
      </c>
      <c r="BZ296" s="526">
        <f t="shared" si="689"/>
        <v>0</v>
      </c>
      <c r="CA296" s="526">
        <f t="shared" si="689"/>
        <v>0</v>
      </c>
      <c r="CB296" s="526">
        <f t="shared" si="689"/>
        <v>0</v>
      </c>
      <c r="CC296" s="526">
        <f t="shared" si="689"/>
        <v>0</v>
      </c>
      <c r="CD296" s="526">
        <f t="shared" si="689"/>
        <v>0</v>
      </c>
      <c r="CE296" s="526">
        <f t="shared" si="689"/>
        <v>0</v>
      </c>
      <c r="CF296" s="526">
        <f t="shared" si="689"/>
        <v>0</v>
      </c>
      <c r="CG296" s="526">
        <f t="shared" si="689"/>
        <v>0</v>
      </c>
      <c r="CH296" s="526">
        <f t="shared" si="689"/>
        <v>0</v>
      </c>
      <c r="CI296" s="526">
        <f t="shared" si="689"/>
        <v>0</v>
      </c>
      <c r="CJ296" s="526">
        <f t="shared" si="689"/>
        <v>0</v>
      </c>
      <c r="CK296" s="526">
        <f t="shared" si="689"/>
        <v>0</v>
      </c>
      <c r="CL296" s="526">
        <f t="shared" si="689"/>
        <v>0</v>
      </c>
      <c r="CM296" s="526">
        <f t="shared" si="689"/>
        <v>0</v>
      </c>
      <c r="CN296" s="526">
        <f t="shared" si="689"/>
        <v>0</v>
      </c>
      <c r="CO296" s="526">
        <f t="shared" si="689"/>
        <v>0</v>
      </c>
      <c r="CP296" s="526">
        <f t="shared" si="689"/>
        <v>0</v>
      </c>
      <c r="CQ296" s="526">
        <f t="shared" si="689"/>
        <v>0</v>
      </c>
      <c r="CR296" s="526">
        <f t="shared" si="689"/>
        <v>0</v>
      </c>
      <c r="CS296" s="526">
        <f t="shared" si="689"/>
        <v>0</v>
      </c>
      <c r="CT296" s="526">
        <f t="shared" si="689"/>
        <v>0</v>
      </c>
      <c r="CU296" s="526">
        <f t="shared" si="689"/>
        <v>0</v>
      </c>
      <c r="CV296" s="526">
        <f t="shared" ref="CV296:DG296" si="690">CV$232*CV67</f>
        <v>0</v>
      </c>
      <c r="CW296" s="526">
        <f t="shared" si="690"/>
        <v>0</v>
      </c>
      <c r="CX296" s="526">
        <f t="shared" si="690"/>
        <v>0</v>
      </c>
      <c r="CY296" s="526">
        <f t="shared" si="690"/>
        <v>0</v>
      </c>
      <c r="CZ296" s="526">
        <f t="shared" si="690"/>
        <v>0</v>
      </c>
      <c r="DA296" s="526">
        <f t="shared" si="690"/>
        <v>0</v>
      </c>
      <c r="DB296" s="526">
        <f t="shared" si="690"/>
        <v>0</v>
      </c>
      <c r="DC296" s="526">
        <f t="shared" si="690"/>
        <v>0</v>
      </c>
      <c r="DD296" s="526">
        <f t="shared" si="690"/>
        <v>0</v>
      </c>
      <c r="DE296" s="526">
        <f t="shared" si="690"/>
        <v>0</v>
      </c>
      <c r="DF296" s="526">
        <f t="shared" si="690"/>
        <v>0</v>
      </c>
      <c r="DG296" s="526">
        <f t="shared" si="690"/>
        <v>0</v>
      </c>
      <c r="DH296" s="526">
        <f t="shared" si="438"/>
        <v>0</v>
      </c>
      <c r="DI296" s="240"/>
      <c r="DJ296" s="21"/>
    </row>
    <row r="297" spans="2:114" x14ac:dyDescent="0.15">
      <c r="B297" s="10" t="s">
        <v>206</v>
      </c>
      <c r="C297" s="4" t="s">
        <v>946</v>
      </c>
      <c r="D297" s="553">
        <f t="shared" ref="D297:AI297" si="691">D$232*D68</f>
        <v>0</v>
      </c>
      <c r="E297" s="553">
        <f t="shared" si="691"/>
        <v>0</v>
      </c>
      <c r="F297" s="553">
        <f t="shared" si="691"/>
        <v>0</v>
      </c>
      <c r="G297" s="553">
        <f t="shared" si="691"/>
        <v>0</v>
      </c>
      <c r="H297" s="553">
        <f t="shared" si="691"/>
        <v>0</v>
      </c>
      <c r="I297" s="553">
        <f t="shared" si="691"/>
        <v>0</v>
      </c>
      <c r="J297" s="553">
        <f t="shared" si="691"/>
        <v>0</v>
      </c>
      <c r="K297" s="553">
        <f t="shared" si="691"/>
        <v>0</v>
      </c>
      <c r="L297" s="553">
        <f t="shared" si="691"/>
        <v>0</v>
      </c>
      <c r="M297" s="553">
        <f t="shared" si="691"/>
        <v>0</v>
      </c>
      <c r="N297" s="553">
        <f t="shared" si="691"/>
        <v>0</v>
      </c>
      <c r="O297" s="553">
        <f t="shared" si="691"/>
        <v>0</v>
      </c>
      <c r="P297" s="553">
        <f t="shared" si="691"/>
        <v>0</v>
      </c>
      <c r="Q297" s="553">
        <f t="shared" si="691"/>
        <v>0</v>
      </c>
      <c r="R297" s="553">
        <f t="shared" si="691"/>
        <v>0</v>
      </c>
      <c r="S297" s="553">
        <f t="shared" si="691"/>
        <v>0</v>
      </c>
      <c r="T297" s="553">
        <f t="shared" si="691"/>
        <v>0</v>
      </c>
      <c r="U297" s="553">
        <f t="shared" si="691"/>
        <v>0</v>
      </c>
      <c r="V297" s="553">
        <f t="shared" si="691"/>
        <v>0</v>
      </c>
      <c r="W297" s="553">
        <f t="shared" si="691"/>
        <v>0</v>
      </c>
      <c r="X297" s="553">
        <f t="shared" si="691"/>
        <v>0</v>
      </c>
      <c r="Y297" s="553">
        <f t="shared" si="691"/>
        <v>0</v>
      </c>
      <c r="Z297" s="553">
        <f t="shared" si="691"/>
        <v>0</v>
      </c>
      <c r="AA297" s="553">
        <f t="shared" si="691"/>
        <v>0</v>
      </c>
      <c r="AB297" s="553">
        <f t="shared" si="691"/>
        <v>0</v>
      </c>
      <c r="AC297" s="553">
        <f t="shared" si="691"/>
        <v>0</v>
      </c>
      <c r="AD297" s="553">
        <f t="shared" si="691"/>
        <v>0</v>
      </c>
      <c r="AE297" s="553">
        <f t="shared" si="691"/>
        <v>0</v>
      </c>
      <c r="AF297" s="553">
        <f t="shared" si="691"/>
        <v>0</v>
      </c>
      <c r="AG297" s="553">
        <f t="shared" si="691"/>
        <v>0</v>
      </c>
      <c r="AH297" s="553">
        <f t="shared" si="691"/>
        <v>0</v>
      </c>
      <c r="AI297" s="553">
        <f t="shared" si="691"/>
        <v>0</v>
      </c>
      <c r="AJ297" s="553">
        <f t="shared" ref="AJ297:BO297" si="692">AJ$232*AJ68</f>
        <v>0</v>
      </c>
      <c r="AK297" s="553">
        <f t="shared" si="692"/>
        <v>0</v>
      </c>
      <c r="AL297" s="553">
        <f t="shared" si="692"/>
        <v>0</v>
      </c>
      <c r="AM297" s="553">
        <f t="shared" si="692"/>
        <v>0</v>
      </c>
      <c r="AN297" s="553">
        <f t="shared" si="692"/>
        <v>0</v>
      </c>
      <c r="AO297" s="553">
        <f t="shared" si="692"/>
        <v>0</v>
      </c>
      <c r="AP297" s="553">
        <f t="shared" si="692"/>
        <v>0</v>
      </c>
      <c r="AQ297" s="553">
        <f t="shared" si="692"/>
        <v>0</v>
      </c>
      <c r="AR297" s="553">
        <f t="shared" si="692"/>
        <v>0</v>
      </c>
      <c r="AS297" s="553">
        <f t="shared" si="692"/>
        <v>0</v>
      </c>
      <c r="AT297" s="553">
        <f t="shared" si="692"/>
        <v>0</v>
      </c>
      <c r="AU297" s="553">
        <f t="shared" si="692"/>
        <v>0</v>
      </c>
      <c r="AV297" s="553">
        <f t="shared" si="692"/>
        <v>0</v>
      </c>
      <c r="AW297" s="553">
        <f t="shared" si="692"/>
        <v>0</v>
      </c>
      <c r="AX297" s="553">
        <f t="shared" si="692"/>
        <v>0</v>
      </c>
      <c r="AY297" s="553">
        <f t="shared" si="692"/>
        <v>0</v>
      </c>
      <c r="AZ297" s="553">
        <f t="shared" si="692"/>
        <v>0</v>
      </c>
      <c r="BA297" s="553">
        <f t="shared" si="692"/>
        <v>0</v>
      </c>
      <c r="BB297" s="553">
        <f t="shared" si="692"/>
        <v>0</v>
      </c>
      <c r="BC297" s="553">
        <f t="shared" si="692"/>
        <v>0</v>
      </c>
      <c r="BD297" s="553">
        <f t="shared" si="692"/>
        <v>0</v>
      </c>
      <c r="BE297" s="553">
        <f t="shared" si="692"/>
        <v>0</v>
      </c>
      <c r="BF297" s="553">
        <f t="shared" si="692"/>
        <v>0</v>
      </c>
      <c r="BG297" s="553">
        <f t="shared" si="692"/>
        <v>0</v>
      </c>
      <c r="BH297" s="553">
        <f t="shared" si="692"/>
        <v>0</v>
      </c>
      <c r="BI297" s="553">
        <f t="shared" si="692"/>
        <v>0</v>
      </c>
      <c r="BJ297" s="553">
        <f t="shared" si="692"/>
        <v>0</v>
      </c>
      <c r="BK297" s="553">
        <f t="shared" si="692"/>
        <v>0</v>
      </c>
      <c r="BL297" s="553">
        <f t="shared" si="692"/>
        <v>0</v>
      </c>
      <c r="BM297" s="553">
        <f t="shared" si="692"/>
        <v>0</v>
      </c>
      <c r="BN297" s="553">
        <f t="shared" si="692"/>
        <v>0</v>
      </c>
      <c r="BO297" s="553">
        <f t="shared" si="692"/>
        <v>0</v>
      </c>
      <c r="BP297" s="553">
        <f t="shared" ref="BP297:CU297" si="693">BP$232*BP68</f>
        <v>0</v>
      </c>
      <c r="BQ297" s="553">
        <f t="shared" si="693"/>
        <v>0</v>
      </c>
      <c r="BR297" s="553">
        <f t="shared" si="693"/>
        <v>0</v>
      </c>
      <c r="BS297" s="553">
        <f t="shared" si="693"/>
        <v>0</v>
      </c>
      <c r="BT297" s="553">
        <f t="shared" si="693"/>
        <v>0</v>
      </c>
      <c r="BU297" s="553">
        <f t="shared" si="693"/>
        <v>0</v>
      </c>
      <c r="BV297" s="553">
        <f t="shared" si="693"/>
        <v>0</v>
      </c>
      <c r="BW297" s="553">
        <f t="shared" si="693"/>
        <v>0</v>
      </c>
      <c r="BX297" s="553">
        <f t="shared" si="693"/>
        <v>0</v>
      </c>
      <c r="BY297" s="553">
        <f t="shared" si="693"/>
        <v>0</v>
      </c>
      <c r="BZ297" s="553">
        <f t="shared" si="693"/>
        <v>0</v>
      </c>
      <c r="CA297" s="553">
        <f t="shared" si="693"/>
        <v>0</v>
      </c>
      <c r="CB297" s="553">
        <f t="shared" si="693"/>
        <v>0</v>
      </c>
      <c r="CC297" s="553">
        <f t="shared" si="693"/>
        <v>0</v>
      </c>
      <c r="CD297" s="553">
        <f t="shared" si="693"/>
        <v>0</v>
      </c>
      <c r="CE297" s="553">
        <f t="shared" si="693"/>
        <v>0</v>
      </c>
      <c r="CF297" s="553">
        <f t="shared" si="693"/>
        <v>0</v>
      </c>
      <c r="CG297" s="553">
        <f t="shared" si="693"/>
        <v>0</v>
      </c>
      <c r="CH297" s="553">
        <f t="shared" si="693"/>
        <v>0</v>
      </c>
      <c r="CI297" s="553">
        <f t="shared" si="693"/>
        <v>0</v>
      </c>
      <c r="CJ297" s="553">
        <f t="shared" si="693"/>
        <v>0</v>
      </c>
      <c r="CK297" s="553">
        <f t="shared" si="693"/>
        <v>0</v>
      </c>
      <c r="CL297" s="553">
        <f t="shared" si="693"/>
        <v>0</v>
      </c>
      <c r="CM297" s="553">
        <f t="shared" si="693"/>
        <v>0</v>
      </c>
      <c r="CN297" s="553">
        <f t="shared" si="693"/>
        <v>0</v>
      </c>
      <c r="CO297" s="553">
        <f t="shared" si="693"/>
        <v>0</v>
      </c>
      <c r="CP297" s="553">
        <f t="shared" si="693"/>
        <v>0</v>
      </c>
      <c r="CQ297" s="553">
        <f t="shared" si="693"/>
        <v>0</v>
      </c>
      <c r="CR297" s="553">
        <f t="shared" si="693"/>
        <v>0</v>
      </c>
      <c r="CS297" s="553">
        <f t="shared" si="693"/>
        <v>0</v>
      </c>
      <c r="CT297" s="553">
        <f t="shared" si="693"/>
        <v>0</v>
      </c>
      <c r="CU297" s="553">
        <f t="shared" si="693"/>
        <v>0</v>
      </c>
      <c r="CV297" s="553">
        <f t="shared" ref="CV297:DG297" si="694">CV$232*CV68</f>
        <v>0</v>
      </c>
      <c r="CW297" s="553">
        <f t="shared" si="694"/>
        <v>0</v>
      </c>
      <c r="CX297" s="553">
        <f t="shared" si="694"/>
        <v>0</v>
      </c>
      <c r="CY297" s="553">
        <f t="shared" si="694"/>
        <v>0</v>
      </c>
      <c r="CZ297" s="553">
        <f t="shared" si="694"/>
        <v>0</v>
      </c>
      <c r="DA297" s="553">
        <f t="shared" si="694"/>
        <v>0</v>
      </c>
      <c r="DB297" s="553">
        <f t="shared" si="694"/>
        <v>0</v>
      </c>
      <c r="DC297" s="553">
        <f t="shared" si="694"/>
        <v>0</v>
      </c>
      <c r="DD297" s="553">
        <f t="shared" si="694"/>
        <v>0</v>
      </c>
      <c r="DE297" s="553">
        <f t="shared" si="694"/>
        <v>0</v>
      </c>
      <c r="DF297" s="553">
        <f t="shared" si="694"/>
        <v>0</v>
      </c>
      <c r="DG297" s="553">
        <f t="shared" si="694"/>
        <v>0</v>
      </c>
      <c r="DH297" s="526">
        <f t="shared" ref="DH297:DH340" si="695">SUM(_xlfn.ANCHORARRAY(D297))</f>
        <v>0</v>
      </c>
      <c r="DI297" s="240"/>
      <c r="DJ297" s="21"/>
    </row>
    <row r="298" spans="2:114" x14ac:dyDescent="0.15">
      <c r="B298" s="10" t="s">
        <v>207</v>
      </c>
      <c r="C298" s="557" t="s">
        <v>816</v>
      </c>
      <c r="D298" s="526">
        <f t="shared" ref="D298:AI298" si="696">D$232*D69</f>
        <v>0</v>
      </c>
      <c r="E298" s="526">
        <f t="shared" si="696"/>
        <v>0</v>
      </c>
      <c r="F298" s="526">
        <f t="shared" si="696"/>
        <v>0</v>
      </c>
      <c r="G298" s="526">
        <f t="shared" si="696"/>
        <v>0</v>
      </c>
      <c r="H298" s="526">
        <f t="shared" si="696"/>
        <v>0</v>
      </c>
      <c r="I298" s="526">
        <f t="shared" si="696"/>
        <v>0</v>
      </c>
      <c r="J298" s="526">
        <f t="shared" si="696"/>
        <v>0</v>
      </c>
      <c r="K298" s="526">
        <f t="shared" si="696"/>
        <v>0</v>
      </c>
      <c r="L298" s="526">
        <f t="shared" si="696"/>
        <v>0</v>
      </c>
      <c r="M298" s="526">
        <f t="shared" si="696"/>
        <v>0</v>
      </c>
      <c r="N298" s="526">
        <f t="shared" si="696"/>
        <v>0</v>
      </c>
      <c r="O298" s="526">
        <f t="shared" si="696"/>
        <v>0</v>
      </c>
      <c r="P298" s="526">
        <f t="shared" si="696"/>
        <v>0</v>
      </c>
      <c r="Q298" s="526">
        <f t="shared" si="696"/>
        <v>0</v>
      </c>
      <c r="R298" s="526">
        <f t="shared" si="696"/>
        <v>0</v>
      </c>
      <c r="S298" s="526">
        <f t="shared" si="696"/>
        <v>0</v>
      </c>
      <c r="T298" s="526">
        <f t="shared" si="696"/>
        <v>0</v>
      </c>
      <c r="U298" s="526">
        <f t="shared" si="696"/>
        <v>0</v>
      </c>
      <c r="V298" s="526">
        <f t="shared" si="696"/>
        <v>0</v>
      </c>
      <c r="W298" s="526">
        <f t="shared" si="696"/>
        <v>0</v>
      </c>
      <c r="X298" s="526">
        <f t="shared" si="696"/>
        <v>0</v>
      </c>
      <c r="Y298" s="526">
        <f t="shared" si="696"/>
        <v>0</v>
      </c>
      <c r="Z298" s="526">
        <f t="shared" si="696"/>
        <v>0</v>
      </c>
      <c r="AA298" s="526">
        <f t="shared" si="696"/>
        <v>0</v>
      </c>
      <c r="AB298" s="526">
        <f t="shared" si="696"/>
        <v>0</v>
      </c>
      <c r="AC298" s="526">
        <f t="shared" si="696"/>
        <v>0</v>
      </c>
      <c r="AD298" s="526">
        <f t="shared" si="696"/>
        <v>0</v>
      </c>
      <c r="AE298" s="526">
        <f t="shared" si="696"/>
        <v>0</v>
      </c>
      <c r="AF298" s="526">
        <f t="shared" si="696"/>
        <v>0</v>
      </c>
      <c r="AG298" s="526">
        <f t="shared" si="696"/>
        <v>0</v>
      </c>
      <c r="AH298" s="526">
        <f t="shared" si="696"/>
        <v>0</v>
      </c>
      <c r="AI298" s="526">
        <f t="shared" si="696"/>
        <v>0</v>
      </c>
      <c r="AJ298" s="526">
        <f t="shared" ref="AJ298:BO298" si="697">AJ$232*AJ69</f>
        <v>0</v>
      </c>
      <c r="AK298" s="526">
        <f t="shared" si="697"/>
        <v>0</v>
      </c>
      <c r="AL298" s="526">
        <f t="shared" si="697"/>
        <v>0</v>
      </c>
      <c r="AM298" s="526">
        <f t="shared" si="697"/>
        <v>0</v>
      </c>
      <c r="AN298" s="526">
        <f t="shared" si="697"/>
        <v>0</v>
      </c>
      <c r="AO298" s="526">
        <f t="shared" si="697"/>
        <v>0</v>
      </c>
      <c r="AP298" s="526">
        <f t="shared" si="697"/>
        <v>0</v>
      </c>
      <c r="AQ298" s="526">
        <f t="shared" si="697"/>
        <v>0</v>
      </c>
      <c r="AR298" s="526">
        <f t="shared" si="697"/>
        <v>0</v>
      </c>
      <c r="AS298" s="526">
        <f t="shared" si="697"/>
        <v>0</v>
      </c>
      <c r="AT298" s="526">
        <f t="shared" si="697"/>
        <v>0</v>
      </c>
      <c r="AU298" s="526">
        <f t="shared" si="697"/>
        <v>0</v>
      </c>
      <c r="AV298" s="526">
        <f t="shared" si="697"/>
        <v>0</v>
      </c>
      <c r="AW298" s="526">
        <f t="shared" si="697"/>
        <v>0</v>
      </c>
      <c r="AX298" s="526">
        <f t="shared" si="697"/>
        <v>0</v>
      </c>
      <c r="AY298" s="526">
        <f t="shared" si="697"/>
        <v>0</v>
      </c>
      <c r="AZ298" s="526">
        <f t="shared" si="697"/>
        <v>0</v>
      </c>
      <c r="BA298" s="526">
        <f t="shared" si="697"/>
        <v>0</v>
      </c>
      <c r="BB298" s="526">
        <f t="shared" si="697"/>
        <v>0</v>
      </c>
      <c r="BC298" s="526">
        <f t="shared" si="697"/>
        <v>0</v>
      </c>
      <c r="BD298" s="526">
        <f t="shared" si="697"/>
        <v>0</v>
      </c>
      <c r="BE298" s="526">
        <f t="shared" si="697"/>
        <v>0</v>
      </c>
      <c r="BF298" s="526">
        <f t="shared" si="697"/>
        <v>0</v>
      </c>
      <c r="BG298" s="526">
        <f t="shared" si="697"/>
        <v>0</v>
      </c>
      <c r="BH298" s="526">
        <f t="shared" si="697"/>
        <v>0</v>
      </c>
      <c r="BI298" s="526">
        <f t="shared" si="697"/>
        <v>0</v>
      </c>
      <c r="BJ298" s="526">
        <f t="shared" si="697"/>
        <v>0</v>
      </c>
      <c r="BK298" s="526">
        <f t="shared" si="697"/>
        <v>0</v>
      </c>
      <c r="BL298" s="526">
        <f t="shared" si="697"/>
        <v>0</v>
      </c>
      <c r="BM298" s="526">
        <f t="shared" si="697"/>
        <v>0</v>
      </c>
      <c r="BN298" s="526">
        <f t="shared" si="697"/>
        <v>0</v>
      </c>
      <c r="BO298" s="526">
        <f t="shared" si="697"/>
        <v>0</v>
      </c>
      <c r="BP298" s="526">
        <f t="shared" ref="BP298:CU298" si="698">BP$232*BP69</f>
        <v>0</v>
      </c>
      <c r="BQ298" s="526">
        <f t="shared" si="698"/>
        <v>0</v>
      </c>
      <c r="BR298" s="526">
        <f t="shared" si="698"/>
        <v>0</v>
      </c>
      <c r="BS298" s="526">
        <f t="shared" si="698"/>
        <v>0</v>
      </c>
      <c r="BT298" s="526">
        <f t="shared" si="698"/>
        <v>0</v>
      </c>
      <c r="BU298" s="526">
        <f t="shared" si="698"/>
        <v>0</v>
      </c>
      <c r="BV298" s="526">
        <f t="shared" si="698"/>
        <v>0</v>
      </c>
      <c r="BW298" s="526">
        <f t="shared" si="698"/>
        <v>0</v>
      </c>
      <c r="BX298" s="526">
        <f t="shared" si="698"/>
        <v>0</v>
      </c>
      <c r="BY298" s="526">
        <f t="shared" si="698"/>
        <v>0</v>
      </c>
      <c r="BZ298" s="526">
        <f t="shared" si="698"/>
        <v>0</v>
      </c>
      <c r="CA298" s="526">
        <f t="shared" si="698"/>
        <v>0</v>
      </c>
      <c r="CB298" s="526">
        <f t="shared" si="698"/>
        <v>0</v>
      </c>
      <c r="CC298" s="526">
        <f t="shared" si="698"/>
        <v>0</v>
      </c>
      <c r="CD298" s="526">
        <f t="shared" si="698"/>
        <v>0</v>
      </c>
      <c r="CE298" s="526">
        <f t="shared" si="698"/>
        <v>0</v>
      </c>
      <c r="CF298" s="526">
        <f t="shared" si="698"/>
        <v>0</v>
      </c>
      <c r="CG298" s="526">
        <f t="shared" si="698"/>
        <v>0</v>
      </c>
      <c r="CH298" s="526">
        <f t="shared" si="698"/>
        <v>0</v>
      </c>
      <c r="CI298" s="526">
        <f t="shared" si="698"/>
        <v>0</v>
      </c>
      <c r="CJ298" s="526">
        <f t="shared" si="698"/>
        <v>0</v>
      </c>
      <c r="CK298" s="526">
        <f t="shared" si="698"/>
        <v>0</v>
      </c>
      <c r="CL298" s="526">
        <f t="shared" si="698"/>
        <v>0</v>
      </c>
      <c r="CM298" s="526">
        <f t="shared" si="698"/>
        <v>0</v>
      </c>
      <c r="CN298" s="526">
        <f t="shared" si="698"/>
        <v>0</v>
      </c>
      <c r="CO298" s="526">
        <f t="shared" si="698"/>
        <v>0</v>
      </c>
      <c r="CP298" s="526">
        <f t="shared" si="698"/>
        <v>0</v>
      </c>
      <c r="CQ298" s="526">
        <f t="shared" si="698"/>
        <v>0</v>
      </c>
      <c r="CR298" s="526">
        <f t="shared" si="698"/>
        <v>0</v>
      </c>
      <c r="CS298" s="526">
        <f t="shared" si="698"/>
        <v>0</v>
      </c>
      <c r="CT298" s="526">
        <f t="shared" si="698"/>
        <v>0</v>
      </c>
      <c r="CU298" s="526">
        <f t="shared" si="698"/>
        <v>0</v>
      </c>
      <c r="CV298" s="526">
        <f t="shared" ref="CV298:DG298" si="699">CV$232*CV69</f>
        <v>0</v>
      </c>
      <c r="CW298" s="526">
        <f t="shared" si="699"/>
        <v>0</v>
      </c>
      <c r="CX298" s="526">
        <f t="shared" si="699"/>
        <v>0</v>
      </c>
      <c r="CY298" s="526">
        <f t="shared" si="699"/>
        <v>0</v>
      </c>
      <c r="CZ298" s="526">
        <f t="shared" si="699"/>
        <v>0</v>
      </c>
      <c r="DA298" s="526">
        <f t="shared" si="699"/>
        <v>0</v>
      </c>
      <c r="DB298" s="526">
        <f t="shared" si="699"/>
        <v>0</v>
      </c>
      <c r="DC298" s="526">
        <f t="shared" si="699"/>
        <v>0</v>
      </c>
      <c r="DD298" s="526">
        <f t="shared" si="699"/>
        <v>0</v>
      </c>
      <c r="DE298" s="526">
        <f t="shared" si="699"/>
        <v>0</v>
      </c>
      <c r="DF298" s="526">
        <f t="shared" si="699"/>
        <v>0</v>
      </c>
      <c r="DG298" s="526">
        <f t="shared" si="699"/>
        <v>0</v>
      </c>
      <c r="DH298" s="526">
        <f t="shared" si="695"/>
        <v>0</v>
      </c>
      <c r="DI298" s="240"/>
      <c r="DJ298" s="21"/>
    </row>
    <row r="299" spans="2:114" x14ac:dyDescent="0.15">
      <c r="B299" s="10" t="s">
        <v>208</v>
      </c>
      <c r="C299" s="4" t="s">
        <v>947</v>
      </c>
      <c r="D299" s="526">
        <f t="shared" ref="D299:AI299" si="700">D$232*D70</f>
        <v>0</v>
      </c>
      <c r="E299" s="526">
        <f t="shared" si="700"/>
        <v>0</v>
      </c>
      <c r="F299" s="526">
        <f t="shared" si="700"/>
        <v>0</v>
      </c>
      <c r="G299" s="526">
        <f t="shared" si="700"/>
        <v>0</v>
      </c>
      <c r="H299" s="526">
        <f t="shared" si="700"/>
        <v>0</v>
      </c>
      <c r="I299" s="526">
        <f t="shared" si="700"/>
        <v>0</v>
      </c>
      <c r="J299" s="526">
        <f t="shared" si="700"/>
        <v>0</v>
      </c>
      <c r="K299" s="526">
        <f t="shared" si="700"/>
        <v>0</v>
      </c>
      <c r="L299" s="526">
        <f t="shared" si="700"/>
        <v>0</v>
      </c>
      <c r="M299" s="526">
        <f t="shared" si="700"/>
        <v>0</v>
      </c>
      <c r="N299" s="526">
        <f t="shared" si="700"/>
        <v>0</v>
      </c>
      <c r="O299" s="526">
        <f t="shared" si="700"/>
        <v>0</v>
      </c>
      <c r="P299" s="526">
        <f t="shared" si="700"/>
        <v>0</v>
      </c>
      <c r="Q299" s="526">
        <f t="shared" si="700"/>
        <v>0</v>
      </c>
      <c r="R299" s="526">
        <f t="shared" si="700"/>
        <v>0</v>
      </c>
      <c r="S299" s="526">
        <f t="shared" si="700"/>
        <v>0</v>
      </c>
      <c r="T299" s="526">
        <f t="shared" si="700"/>
        <v>0</v>
      </c>
      <c r="U299" s="526">
        <f t="shared" si="700"/>
        <v>0</v>
      </c>
      <c r="V299" s="526">
        <f t="shared" si="700"/>
        <v>0</v>
      </c>
      <c r="W299" s="526">
        <f t="shared" si="700"/>
        <v>0</v>
      </c>
      <c r="X299" s="526">
        <f t="shared" si="700"/>
        <v>0</v>
      </c>
      <c r="Y299" s="526">
        <f t="shared" si="700"/>
        <v>0</v>
      </c>
      <c r="Z299" s="526">
        <f t="shared" si="700"/>
        <v>0</v>
      </c>
      <c r="AA299" s="526">
        <f t="shared" si="700"/>
        <v>0</v>
      </c>
      <c r="AB299" s="526">
        <f t="shared" si="700"/>
        <v>0</v>
      </c>
      <c r="AC299" s="526">
        <f t="shared" si="700"/>
        <v>0</v>
      </c>
      <c r="AD299" s="526">
        <f t="shared" si="700"/>
        <v>0</v>
      </c>
      <c r="AE299" s="526">
        <f t="shared" si="700"/>
        <v>0</v>
      </c>
      <c r="AF299" s="526">
        <f t="shared" si="700"/>
        <v>0</v>
      </c>
      <c r="AG299" s="526">
        <f t="shared" si="700"/>
        <v>0</v>
      </c>
      <c r="AH299" s="526">
        <f t="shared" si="700"/>
        <v>0</v>
      </c>
      <c r="AI299" s="526">
        <f t="shared" si="700"/>
        <v>0</v>
      </c>
      <c r="AJ299" s="526">
        <f t="shared" ref="AJ299:BO299" si="701">AJ$232*AJ70</f>
        <v>0</v>
      </c>
      <c r="AK299" s="526">
        <f t="shared" si="701"/>
        <v>0</v>
      </c>
      <c r="AL299" s="526">
        <f t="shared" si="701"/>
        <v>0</v>
      </c>
      <c r="AM299" s="526">
        <f t="shared" si="701"/>
        <v>0</v>
      </c>
      <c r="AN299" s="526">
        <f t="shared" si="701"/>
        <v>0</v>
      </c>
      <c r="AO299" s="526">
        <f t="shared" si="701"/>
        <v>0</v>
      </c>
      <c r="AP299" s="526">
        <f t="shared" si="701"/>
        <v>0</v>
      </c>
      <c r="AQ299" s="526">
        <f t="shared" si="701"/>
        <v>0</v>
      </c>
      <c r="AR299" s="526">
        <f t="shared" si="701"/>
        <v>0</v>
      </c>
      <c r="AS299" s="526">
        <f t="shared" si="701"/>
        <v>0</v>
      </c>
      <c r="AT299" s="526">
        <f t="shared" si="701"/>
        <v>0</v>
      </c>
      <c r="AU299" s="526">
        <f t="shared" si="701"/>
        <v>0</v>
      </c>
      <c r="AV299" s="526">
        <f t="shared" si="701"/>
        <v>0</v>
      </c>
      <c r="AW299" s="526">
        <f t="shared" si="701"/>
        <v>0</v>
      </c>
      <c r="AX299" s="526">
        <f t="shared" si="701"/>
        <v>0</v>
      </c>
      <c r="AY299" s="526">
        <f t="shared" si="701"/>
        <v>0</v>
      </c>
      <c r="AZ299" s="526">
        <f t="shared" si="701"/>
        <v>0</v>
      </c>
      <c r="BA299" s="526">
        <f t="shared" si="701"/>
        <v>0</v>
      </c>
      <c r="BB299" s="526">
        <f t="shared" si="701"/>
        <v>0</v>
      </c>
      <c r="BC299" s="526">
        <f t="shared" si="701"/>
        <v>0</v>
      </c>
      <c r="BD299" s="526">
        <f t="shared" si="701"/>
        <v>0</v>
      </c>
      <c r="BE299" s="526">
        <f t="shared" si="701"/>
        <v>0</v>
      </c>
      <c r="BF299" s="526">
        <f t="shared" si="701"/>
        <v>0</v>
      </c>
      <c r="BG299" s="526">
        <f t="shared" si="701"/>
        <v>0</v>
      </c>
      <c r="BH299" s="526">
        <f t="shared" si="701"/>
        <v>0</v>
      </c>
      <c r="BI299" s="526">
        <f t="shared" si="701"/>
        <v>0</v>
      </c>
      <c r="BJ299" s="526">
        <f t="shared" si="701"/>
        <v>0</v>
      </c>
      <c r="BK299" s="526">
        <f t="shared" si="701"/>
        <v>0</v>
      </c>
      <c r="BL299" s="526">
        <f t="shared" si="701"/>
        <v>0</v>
      </c>
      <c r="BM299" s="526">
        <f t="shared" si="701"/>
        <v>0</v>
      </c>
      <c r="BN299" s="526">
        <f t="shared" si="701"/>
        <v>0</v>
      </c>
      <c r="BO299" s="526">
        <f t="shared" si="701"/>
        <v>0</v>
      </c>
      <c r="BP299" s="526">
        <f t="shared" ref="BP299:CU299" si="702">BP$232*BP70</f>
        <v>0</v>
      </c>
      <c r="BQ299" s="526">
        <f t="shared" si="702"/>
        <v>0</v>
      </c>
      <c r="BR299" s="526">
        <f t="shared" si="702"/>
        <v>0</v>
      </c>
      <c r="BS299" s="526">
        <f t="shared" si="702"/>
        <v>0</v>
      </c>
      <c r="BT299" s="526">
        <f t="shared" si="702"/>
        <v>0</v>
      </c>
      <c r="BU299" s="526">
        <f t="shared" si="702"/>
        <v>0</v>
      </c>
      <c r="BV299" s="526">
        <f t="shared" si="702"/>
        <v>0</v>
      </c>
      <c r="BW299" s="526">
        <f t="shared" si="702"/>
        <v>0</v>
      </c>
      <c r="BX299" s="526">
        <f t="shared" si="702"/>
        <v>0</v>
      </c>
      <c r="BY299" s="526">
        <f t="shared" si="702"/>
        <v>0</v>
      </c>
      <c r="BZ299" s="526">
        <f t="shared" si="702"/>
        <v>0</v>
      </c>
      <c r="CA299" s="526">
        <f t="shared" si="702"/>
        <v>0</v>
      </c>
      <c r="CB299" s="526">
        <f t="shared" si="702"/>
        <v>0</v>
      </c>
      <c r="CC299" s="526">
        <f t="shared" si="702"/>
        <v>0</v>
      </c>
      <c r="CD299" s="526">
        <f t="shared" si="702"/>
        <v>0</v>
      </c>
      <c r="CE299" s="526">
        <f t="shared" si="702"/>
        <v>0</v>
      </c>
      <c r="CF299" s="526">
        <f t="shared" si="702"/>
        <v>0</v>
      </c>
      <c r="CG299" s="526">
        <f t="shared" si="702"/>
        <v>0</v>
      </c>
      <c r="CH299" s="526">
        <f t="shared" si="702"/>
        <v>0</v>
      </c>
      <c r="CI299" s="526">
        <f t="shared" si="702"/>
        <v>0</v>
      </c>
      <c r="CJ299" s="526">
        <f t="shared" si="702"/>
        <v>0</v>
      </c>
      <c r="CK299" s="526">
        <f t="shared" si="702"/>
        <v>0</v>
      </c>
      <c r="CL299" s="526">
        <f t="shared" si="702"/>
        <v>0</v>
      </c>
      <c r="CM299" s="526">
        <f t="shared" si="702"/>
        <v>0</v>
      </c>
      <c r="CN299" s="526">
        <f t="shared" si="702"/>
        <v>0</v>
      </c>
      <c r="CO299" s="526">
        <f t="shared" si="702"/>
        <v>0</v>
      </c>
      <c r="CP299" s="526">
        <f t="shared" si="702"/>
        <v>0</v>
      </c>
      <c r="CQ299" s="526">
        <f t="shared" si="702"/>
        <v>0</v>
      </c>
      <c r="CR299" s="526">
        <f t="shared" si="702"/>
        <v>0</v>
      </c>
      <c r="CS299" s="526">
        <f t="shared" si="702"/>
        <v>0</v>
      </c>
      <c r="CT299" s="526">
        <f t="shared" si="702"/>
        <v>0</v>
      </c>
      <c r="CU299" s="526">
        <f t="shared" si="702"/>
        <v>0</v>
      </c>
      <c r="CV299" s="526">
        <f t="shared" ref="CV299:DG299" si="703">CV$232*CV70</f>
        <v>0</v>
      </c>
      <c r="CW299" s="526">
        <f t="shared" si="703"/>
        <v>0</v>
      </c>
      <c r="CX299" s="526">
        <f t="shared" si="703"/>
        <v>0</v>
      </c>
      <c r="CY299" s="526">
        <f t="shared" si="703"/>
        <v>0</v>
      </c>
      <c r="CZ299" s="526">
        <f t="shared" si="703"/>
        <v>0</v>
      </c>
      <c r="DA299" s="526">
        <f t="shared" si="703"/>
        <v>0</v>
      </c>
      <c r="DB299" s="526">
        <f t="shared" si="703"/>
        <v>0</v>
      </c>
      <c r="DC299" s="526">
        <f t="shared" si="703"/>
        <v>0</v>
      </c>
      <c r="DD299" s="526">
        <f t="shared" si="703"/>
        <v>0</v>
      </c>
      <c r="DE299" s="526">
        <f t="shared" si="703"/>
        <v>0</v>
      </c>
      <c r="DF299" s="526">
        <f t="shared" si="703"/>
        <v>0</v>
      </c>
      <c r="DG299" s="526">
        <f t="shared" si="703"/>
        <v>0</v>
      </c>
      <c r="DH299" s="526">
        <f t="shared" si="695"/>
        <v>0</v>
      </c>
      <c r="DI299" s="240"/>
      <c r="DJ299" s="21"/>
    </row>
    <row r="300" spans="2:114" x14ac:dyDescent="0.15">
      <c r="B300" s="10" t="s">
        <v>209</v>
      </c>
      <c r="C300" s="4" t="s">
        <v>948</v>
      </c>
      <c r="D300" s="526">
        <f t="shared" ref="D300:AI300" si="704">D$232*D71</f>
        <v>0</v>
      </c>
      <c r="E300" s="526">
        <f t="shared" si="704"/>
        <v>0</v>
      </c>
      <c r="F300" s="526">
        <f t="shared" si="704"/>
        <v>0</v>
      </c>
      <c r="G300" s="526">
        <f t="shared" si="704"/>
        <v>0</v>
      </c>
      <c r="H300" s="526">
        <f t="shared" si="704"/>
        <v>0</v>
      </c>
      <c r="I300" s="526">
        <f t="shared" si="704"/>
        <v>0</v>
      </c>
      <c r="J300" s="526">
        <f t="shared" si="704"/>
        <v>0</v>
      </c>
      <c r="K300" s="526">
        <f t="shared" si="704"/>
        <v>0</v>
      </c>
      <c r="L300" s="526">
        <f t="shared" si="704"/>
        <v>0</v>
      </c>
      <c r="M300" s="526">
        <f t="shared" si="704"/>
        <v>0</v>
      </c>
      <c r="N300" s="526">
        <f t="shared" si="704"/>
        <v>0</v>
      </c>
      <c r="O300" s="526">
        <f t="shared" si="704"/>
        <v>0</v>
      </c>
      <c r="P300" s="526">
        <f t="shared" si="704"/>
        <v>0</v>
      </c>
      <c r="Q300" s="526">
        <f t="shared" si="704"/>
        <v>0</v>
      </c>
      <c r="R300" s="526">
        <f t="shared" si="704"/>
        <v>0</v>
      </c>
      <c r="S300" s="526">
        <f t="shared" si="704"/>
        <v>0</v>
      </c>
      <c r="T300" s="526">
        <f t="shared" si="704"/>
        <v>0</v>
      </c>
      <c r="U300" s="526">
        <f t="shared" si="704"/>
        <v>0</v>
      </c>
      <c r="V300" s="526">
        <f t="shared" si="704"/>
        <v>0</v>
      </c>
      <c r="W300" s="526">
        <f t="shared" si="704"/>
        <v>0</v>
      </c>
      <c r="X300" s="526">
        <f t="shared" si="704"/>
        <v>0</v>
      </c>
      <c r="Y300" s="526">
        <f t="shared" si="704"/>
        <v>0</v>
      </c>
      <c r="Z300" s="526">
        <f t="shared" si="704"/>
        <v>0</v>
      </c>
      <c r="AA300" s="526">
        <f t="shared" si="704"/>
        <v>0</v>
      </c>
      <c r="AB300" s="526">
        <f t="shared" si="704"/>
        <v>0</v>
      </c>
      <c r="AC300" s="526">
        <f t="shared" si="704"/>
        <v>0</v>
      </c>
      <c r="AD300" s="526">
        <f t="shared" si="704"/>
        <v>0</v>
      </c>
      <c r="AE300" s="526">
        <f t="shared" si="704"/>
        <v>0</v>
      </c>
      <c r="AF300" s="526">
        <f t="shared" si="704"/>
        <v>0</v>
      </c>
      <c r="AG300" s="526">
        <f t="shared" si="704"/>
        <v>0</v>
      </c>
      <c r="AH300" s="526">
        <f t="shared" si="704"/>
        <v>0</v>
      </c>
      <c r="AI300" s="526">
        <f t="shared" si="704"/>
        <v>0</v>
      </c>
      <c r="AJ300" s="526">
        <f t="shared" ref="AJ300:BO300" si="705">AJ$232*AJ71</f>
        <v>0</v>
      </c>
      <c r="AK300" s="526">
        <f t="shared" si="705"/>
        <v>0</v>
      </c>
      <c r="AL300" s="526">
        <f t="shared" si="705"/>
        <v>0</v>
      </c>
      <c r="AM300" s="526">
        <f t="shared" si="705"/>
        <v>0</v>
      </c>
      <c r="AN300" s="526">
        <f t="shared" si="705"/>
        <v>0</v>
      </c>
      <c r="AO300" s="526">
        <f t="shared" si="705"/>
        <v>0</v>
      </c>
      <c r="AP300" s="526">
        <f t="shared" si="705"/>
        <v>0</v>
      </c>
      <c r="AQ300" s="526">
        <f t="shared" si="705"/>
        <v>0</v>
      </c>
      <c r="AR300" s="526">
        <f t="shared" si="705"/>
        <v>0</v>
      </c>
      <c r="AS300" s="526">
        <f t="shared" si="705"/>
        <v>0</v>
      </c>
      <c r="AT300" s="526">
        <f t="shared" si="705"/>
        <v>0</v>
      </c>
      <c r="AU300" s="526">
        <f t="shared" si="705"/>
        <v>0</v>
      </c>
      <c r="AV300" s="526">
        <f t="shared" si="705"/>
        <v>0</v>
      </c>
      <c r="AW300" s="526">
        <f t="shared" si="705"/>
        <v>0</v>
      </c>
      <c r="AX300" s="526">
        <f t="shared" si="705"/>
        <v>0</v>
      </c>
      <c r="AY300" s="526">
        <f t="shared" si="705"/>
        <v>0</v>
      </c>
      <c r="AZ300" s="526">
        <f t="shared" si="705"/>
        <v>0</v>
      </c>
      <c r="BA300" s="526">
        <f t="shared" si="705"/>
        <v>0</v>
      </c>
      <c r="BB300" s="526">
        <f t="shared" si="705"/>
        <v>0</v>
      </c>
      <c r="BC300" s="526">
        <f t="shared" si="705"/>
        <v>0</v>
      </c>
      <c r="BD300" s="526">
        <f t="shared" si="705"/>
        <v>0</v>
      </c>
      <c r="BE300" s="526">
        <f t="shared" si="705"/>
        <v>0</v>
      </c>
      <c r="BF300" s="526">
        <f t="shared" si="705"/>
        <v>0</v>
      </c>
      <c r="BG300" s="526">
        <f t="shared" si="705"/>
        <v>0</v>
      </c>
      <c r="BH300" s="526">
        <f t="shared" si="705"/>
        <v>0</v>
      </c>
      <c r="BI300" s="526">
        <f t="shared" si="705"/>
        <v>0</v>
      </c>
      <c r="BJ300" s="526">
        <f t="shared" si="705"/>
        <v>0</v>
      </c>
      <c r="BK300" s="526">
        <f t="shared" si="705"/>
        <v>0</v>
      </c>
      <c r="BL300" s="526">
        <f t="shared" si="705"/>
        <v>0</v>
      </c>
      <c r="BM300" s="526">
        <f t="shared" si="705"/>
        <v>0</v>
      </c>
      <c r="BN300" s="526">
        <f t="shared" si="705"/>
        <v>0</v>
      </c>
      <c r="BO300" s="526">
        <f t="shared" si="705"/>
        <v>0</v>
      </c>
      <c r="BP300" s="526">
        <f t="shared" ref="BP300:CU300" si="706">BP$232*BP71</f>
        <v>0</v>
      </c>
      <c r="BQ300" s="526">
        <f t="shared" si="706"/>
        <v>0</v>
      </c>
      <c r="BR300" s="526">
        <f t="shared" si="706"/>
        <v>0</v>
      </c>
      <c r="BS300" s="526">
        <f t="shared" si="706"/>
        <v>0</v>
      </c>
      <c r="BT300" s="526">
        <f t="shared" si="706"/>
        <v>0</v>
      </c>
      <c r="BU300" s="526">
        <f t="shared" si="706"/>
        <v>0</v>
      </c>
      <c r="BV300" s="526">
        <f t="shared" si="706"/>
        <v>0</v>
      </c>
      <c r="BW300" s="526">
        <f t="shared" si="706"/>
        <v>0</v>
      </c>
      <c r="BX300" s="526">
        <f t="shared" si="706"/>
        <v>0</v>
      </c>
      <c r="BY300" s="526">
        <f t="shared" si="706"/>
        <v>0</v>
      </c>
      <c r="BZ300" s="526">
        <f t="shared" si="706"/>
        <v>0</v>
      </c>
      <c r="CA300" s="526">
        <f t="shared" si="706"/>
        <v>0</v>
      </c>
      <c r="CB300" s="526">
        <f t="shared" si="706"/>
        <v>0</v>
      </c>
      <c r="CC300" s="526">
        <f t="shared" si="706"/>
        <v>0</v>
      </c>
      <c r="CD300" s="526">
        <f t="shared" si="706"/>
        <v>0</v>
      </c>
      <c r="CE300" s="526">
        <f t="shared" si="706"/>
        <v>0</v>
      </c>
      <c r="CF300" s="526">
        <f t="shared" si="706"/>
        <v>0</v>
      </c>
      <c r="CG300" s="526">
        <f t="shared" si="706"/>
        <v>0</v>
      </c>
      <c r="CH300" s="526">
        <f t="shared" si="706"/>
        <v>0</v>
      </c>
      <c r="CI300" s="526">
        <f t="shared" si="706"/>
        <v>0</v>
      </c>
      <c r="CJ300" s="526">
        <f t="shared" si="706"/>
        <v>0</v>
      </c>
      <c r="CK300" s="526">
        <f t="shared" si="706"/>
        <v>0</v>
      </c>
      <c r="CL300" s="526">
        <f t="shared" si="706"/>
        <v>0</v>
      </c>
      <c r="CM300" s="526">
        <f t="shared" si="706"/>
        <v>0</v>
      </c>
      <c r="CN300" s="526">
        <f t="shared" si="706"/>
        <v>0</v>
      </c>
      <c r="CO300" s="526">
        <f t="shared" si="706"/>
        <v>0</v>
      </c>
      <c r="CP300" s="526">
        <f t="shared" si="706"/>
        <v>0</v>
      </c>
      <c r="CQ300" s="526">
        <f t="shared" si="706"/>
        <v>0</v>
      </c>
      <c r="CR300" s="526">
        <f t="shared" si="706"/>
        <v>0</v>
      </c>
      <c r="CS300" s="526">
        <f t="shared" si="706"/>
        <v>0</v>
      </c>
      <c r="CT300" s="526">
        <f t="shared" si="706"/>
        <v>0</v>
      </c>
      <c r="CU300" s="526">
        <f t="shared" si="706"/>
        <v>0</v>
      </c>
      <c r="CV300" s="526">
        <f t="shared" ref="CV300:DG300" si="707">CV$232*CV71</f>
        <v>0</v>
      </c>
      <c r="CW300" s="526">
        <f t="shared" si="707"/>
        <v>0</v>
      </c>
      <c r="CX300" s="526">
        <f t="shared" si="707"/>
        <v>0</v>
      </c>
      <c r="CY300" s="526">
        <f t="shared" si="707"/>
        <v>0</v>
      </c>
      <c r="CZ300" s="526">
        <f t="shared" si="707"/>
        <v>0</v>
      </c>
      <c r="DA300" s="526">
        <f t="shared" si="707"/>
        <v>0</v>
      </c>
      <c r="DB300" s="526">
        <f t="shared" si="707"/>
        <v>0</v>
      </c>
      <c r="DC300" s="526">
        <f t="shared" si="707"/>
        <v>0</v>
      </c>
      <c r="DD300" s="526">
        <f t="shared" si="707"/>
        <v>0</v>
      </c>
      <c r="DE300" s="526">
        <f t="shared" si="707"/>
        <v>0</v>
      </c>
      <c r="DF300" s="526">
        <f t="shared" si="707"/>
        <v>0</v>
      </c>
      <c r="DG300" s="526">
        <f t="shared" si="707"/>
        <v>0</v>
      </c>
      <c r="DH300" s="526">
        <f t="shared" si="695"/>
        <v>0</v>
      </c>
      <c r="DI300" s="240"/>
      <c r="DJ300" s="21"/>
    </row>
    <row r="301" spans="2:114" x14ac:dyDescent="0.15">
      <c r="B301" s="10" t="s">
        <v>210</v>
      </c>
      <c r="C301" s="4" t="s">
        <v>949</v>
      </c>
      <c r="D301" s="526">
        <f t="shared" ref="D301:AI301" si="708">D$232*D72</f>
        <v>0</v>
      </c>
      <c r="E301" s="526">
        <f t="shared" si="708"/>
        <v>0</v>
      </c>
      <c r="F301" s="526">
        <f t="shared" si="708"/>
        <v>0</v>
      </c>
      <c r="G301" s="526">
        <f t="shared" si="708"/>
        <v>0</v>
      </c>
      <c r="H301" s="526">
        <f t="shared" si="708"/>
        <v>0</v>
      </c>
      <c r="I301" s="526">
        <f t="shared" si="708"/>
        <v>0</v>
      </c>
      <c r="J301" s="526">
        <f t="shared" si="708"/>
        <v>0</v>
      </c>
      <c r="K301" s="526">
        <f t="shared" si="708"/>
        <v>0</v>
      </c>
      <c r="L301" s="526">
        <f t="shared" si="708"/>
        <v>0</v>
      </c>
      <c r="M301" s="526">
        <f t="shared" si="708"/>
        <v>0</v>
      </c>
      <c r="N301" s="526">
        <f t="shared" si="708"/>
        <v>0</v>
      </c>
      <c r="O301" s="526">
        <f t="shared" si="708"/>
        <v>0</v>
      </c>
      <c r="P301" s="526">
        <f t="shared" si="708"/>
        <v>0</v>
      </c>
      <c r="Q301" s="526">
        <f t="shared" si="708"/>
        <v>0</v>
      </c>
      <c r="R301" s="526">
        <f t="shared" si="708"/>
        <v>0</v>
      </c>
      <c r="S301" s="526">
        <f t="shared" si="708"/>
        <v>0</v>
      </c>
      <c r="T301" s="526">
        <f t="shared" si="708"/>
        <v>0</v>
      </c>
      <c r="U301" s="526">
        <f t="shared" si="708"/>
        <v>0</v>
      </c>
      <c r="V301" s="526">
        <f t="shared" si="708"/>
        <v>0</v>
      </c>
      <c r="W301" s="526">
        <f t="shared" si="708"/>
        <v>0</v>
      </c>
      <c r="X301" s="526">
        <f t="shared" si="708"/>
        <v>0</v>
      </c>
      <c r="Y301" s="526">
        <f t="shared" si="708"/>
        <v>0</v>
      </c>
      <c r="Z301" s="526">
        <f t="shared" si="708"/>
        <v>0</v>
      </c>
      <c r="AA301" s="526">
        <f t="shared" si="708"/>
        <v>0</v>
      </c>
      <c r="AB301" s="526">
        <f t="shared" si="708"/>
        <v>0</v>
      </c>
      <c r="AC301" s="526">
        <f t="shared" si="708"/>
        <v>0</v>
      </c>
      <c r="AD301" s="526">
        <f t="shared" si="708"/>
        <v>0</v>
      </c>
      <c r="AE301" s="526">
        <f t="shared" si="708"/>
        <v>0</v>
      </c>
      <c r="AF301" s="526">
        <f t="shared" si="708"/>
        <v>0</v>
      </c>
      <c r="AG301" s="526">
        <f t="shared" si="708"/>
        <v>0</v>
      </c>
      <c r="AH301" s="526">
        <f t="shared" si="708"/>
        <v>0</v>
      </c>
      <c r="AI301" s="526">
        <f t="shared" si="708"/>
        <v>0</v>
      </c>
      <c r="AJ301" s="526">
        <f t="shared" ref="AJ301:BO301" si="709">AJ$232*AJ72</f>
        <v>0</v>
      </c>
      <c r="AK301" s="526">
        <f t="shared" si="709"/>
        <v>0</v>
      </c>
      <c r="AL301" s="526">
        <f t="shared" si="709"/>
        <v>0</v>
      </c>
      <c r="AM301" s="526">
        <f t="shared" si="709"/>
        <v>0</v>
      </c>
      <c r="AN301" s="526">
        <f t="shared" si="709"/>
        <v>0</v>
      </c>
      <c r="AO301" s="526">
        <f t="shared" si="709"/>
        <v>0</v>
      </c>
      <c r="AP301" s="526">
        <f t="shared" si="709"/>
        <v>0</v>
      </c>
      <c r="AQ301" s="526">
        <f t="shared" si="709"/>
        <v>0</v>
      </c>
      <c r="AR301" s="526">
        <f t="shared" si="709"/>
        <v>0</v>
      </c>
      <c r="AS301" s="526">
        <f t="shared" si="709"/>
        <v>0</v>
      </c>
      <c r="AT301" s="526">
        <f t="shared" si="709"/>
        <v>0</v>
      </c>
      <c r="AU301" s="526">
        <f t="shared" si="709"/>
        <v>0</v>
      </c>
      <c r="AV301" s="526">
        <f t="shared" si="709"/>
        <v>0</v>
      </c>
      <c r="AW301" s="526">
        <f t="shared" si="709"/>
        <v>0</v>
      </c>
      <c r="AX301" s="526">
        <f t="shared" si="709"/>
        <v>0</v>
      </c>
      <c r="AY301" s="526">
        <f t="shared" si="709"/>
        <v>0</v>
      </c>
      <c r="AZ301" s="526">
        <f t="shared" si="709"/>
        <v>0</v>
      </c>
      <c r="BA301" s="526">
        <f t="shared" si="709"/>
        <v>0</v>
      </c>
      <c r="BB301" s="526">
        <f t="shared" si="709"/>
        <v>0</v>
      </c>
      <c r="BC301" s="526">
        <f t="shared" si="709"/>
        <v>0</v>
      </c>
      <c r="BD301" s="526">
        <f t="shared" si="709"/>
        <v>0</v>
      </c>
      <c r="BE301" s="526">
        <f t="shared" si="709"/>
        <v>0</v>
      </c>
      <c r="BF301" s="526">
        <f t="shared" si="709"/>
        <v>0</v>
      </c>
      <c r="BG301" s="526">
        <f t="shared" si="709"/>
        <v>0</v>
      </c>
      <c r="BH301" s="526">
        <f t="shared" si="709"/>
        <v>0</v>
      </c>
      <c r="BI301" s="526">
        <f t="shared" si="709"/>
        <v>0</v>
      </c>
      <c r="BJ301" s="526">
        <f t="shared" si="709"/>
        <v>0</v>
      </c>
      <c r="BK301" s="526">
        <f t="shared" si="709"/>
        <v>0</v>
      </c>
      <c r="BL301" s="526">
        <f t="shared" si="709"/>
        <v>0</v>
      </c>
      <c r="BM301" s="526">
        <f t="shared" si="709"/>
        <v>0</v>
      </c>
      <c r="BN301" s="526">
        <f t="shared" si="709"/>
        <v>0</v>
      </c>
      <c r="BO301" s="526">
        <f t="shared" si="709"/>
        <v>0</v>
      </c>
      <c r="BP301" s="526">
        <f t="shared" ref="BP301:CU301" si="710">BP$232*BP72</f>
        <v>0</v>
      </c>
      <c r="BQ301" s="526">
        <f t="shared" si="710"/>
        <v>0</v>
      </c>
      <c r="BR301" s="526">
        <f t="shared" si="710"/>
        <v>0</v>
      </c>
      <c r="BS301" s="526">
        <f t="shared" si="710"/>
        <v>0</v>
      </c>
      <c r="BT301" s="526">
        <f t="shared" si="710"/>
        <v>0</v>
      </c>
      <c r="BU301" s="526">
        <f t="shared" si="710"/>
        <v>0</v>
      </c>
      <c r="BV301" s="526">
        <f t="shared" si="710"/>
        <v>0</v>
      </c>
      <c r="BW301" s="526">
        <f t="shared" si="710"/>
        <v>0</v>
      </c>
      <c r="BX301" s="526">
        <f t="shared" si="710"/>
        <v>0</v>
      </c>
      <c r="BY301" s="526">
        <f t="shared" si="710"/>
        <v>0</v>
      </c>
      <c r="BZ301" s="526">
        <f t="shared" si="710"/>
        <v>0</v>
      </c>
      <c r="CA301" s="526">
        <f t="shared" si="710"/>
        <v>0</v>
      </c>
      <c r="CB301" s="526">
        <f t="shared" si="710"/>
        <v>0</v>
      </c>
      <c r="CC301" s="526">
        <f t="shared" si="710"/>
        <v>0</v>
      </c>
      <c r="CD301" s="526">
        <f t="shared" si="710"/>
        <v>0</v>
      </c>
      <c r="CE301" s="526">
        <f t="shared" si="710"/>
        <v>0</v>
      </c>
      <c r="CF301" s="526">
        <f t="shared" si="710"/>
        <v>0</v>
      </c>
      <c r="CG301" s="526">
        <f t="shared" si="710"/>
        <v>0</v>
      </c>
      <c r="CH301" s="526">
        <f t="shared" si="710"/>
        <v>0</v>
      </c>
      <c r="CI301" s="526">
        <f t="shared" si="710"/>
        <v>0</v>
      </c>
      <c r="CJ301" s="526">
        <f t="shared" si="710"/>
        <v>0</v>
      </c>
      <c r="CK301" s="526">
        <f t="shared" si="710"/>
        <v>0</v>
      </c>
      <c r="CL301" s="526">
        <f t="shared" si="710"/>
        <v>0</v>
      </c>
      <c r="CM301" s="526">
        <f t="shared" si="710"/>
        <v>0</v>
      </c>
      <c r="CN301" s="526">
        <f t="shared" si="710"/>
        <v>0</v>
      </c>
      <c r="CO301" s="526">
        <f t="shared" si="710"/>
        <v>0</v>
      </c>
      <c r="CP301" s="526">
        <f t="shared" si="710"/>
        <v>0</v>
      </c>
      <c r="CQ301" s="526">
        <f t="shared" si="710"/>
        <v>0</v>
      </c>
      <c r="CR301" s="526">
        <f t="shared" si="710"/>
        <v>0</v>
      </c>
      <c r="CS301" s="526">
        <f t="shared" si="710"/>
        <v>0</v>
      </c>
      <c r="CT301" s="526">
        <f t="shared" si="710"/>
        <v>0</v>
      </c>
      <c r="CU301" s="526">
        <f t="shared" si="710"/>
        <v>0</v>
      </c>
      <c r="CV301" s="526">
        <f t="shared" ref="CV301:DG301" si="711">CV$232*CV72</f>
        <v>0</v>
      </c>
      <c r="CW301" s="526">
        <f t="shared" si="711"/>
        <v>0</v>
      </c>
      <c r="CX301" s="526">
        <f t="shared" si="711"/>
        <v>0</v>
      </c>
      <c r="CY301" s="526">
        <f t="shared" si="711"/>
        <v>0</v>
      </c>
      <c r="CZ301" s="526">
        <f t="shared" si="711"/>
        <v>0</v>
      </c>
      <c r="DA301" s="526">
        <f t="shared" si="711"/>
        <v>0</v>
      </c>
      <c r="DB301" s="526">
        <f t="shared" si="711"/>
        <v>0</v>
      </c>
      <c r="DC301" s="526">
        <f t="shared" si="711"/>
        <v>0</v>
      </c>
      <c r="DD301" s="526">
        <f t="shared" si="711"/>
        <v>0</v>
      </c>
      <c r="DE301" s="526">
        <f t="shared" si="711"/>
        <v>0</v>
      </c>
      <c r="DF301" s="526">
        <f t="shared" si="711"/>
        <v>0</v>
      </c>
      <c r="DG301" s="526">
        <f t="shared" si="711"/>
        <v>0</v>
      </c>
      <c r="DH301" s="526">
        <f t="shared" si="695"/>
        <v>0</v>
      </c>
      <c r="DI301" s="240"/>
      <c r="DJ301" s="21"/>
    </row>
    <row r="302" spans="2:114" x14ac:dyDescent="0.15">
      <c r="B302" s="10" t="s">
        <v>211</v>
      </c>
      <c r="C302" s="59" t="s">
        <v>950</v>
      </c>
      <c r="D302" s="526">
        <f t="shared" ref="D302:AI302" si="712">D$232*D73</f>
        <v>0</v>
      </c>
      <c r="E302" s="526">
        <f t="shared" si="712"/>
        <v>0</v>
      </c>
      <c r="F302" s="526">
        <f t="shared" si="712"/>
        <v>0</v>
      </c>
      <c r="G302" s="526">
        <f t="shared" si="712"/>
        <v>0</v>
      </c>
      <c r="H302" s="526">
        <f t="shared" si="712"/>
        <v>0</v>
      </c>
      <c r="I302" s="526">
        <f t="shared" si="712"/>
        <v>0</v>
      </c>
      <c r="J302" s="526">
        <f t="shared" si="712"/>
        <v>0</v>
      </c>
      <c r="K302" s="526">
        <f t="shared" si="712"/>
        <v>0</v>
      </c>
      <c r="L302" s="526">
        <f t="shared" si="712"/>
        <v>0</v>
      </c>
      <c r="M302" s="526">
        <f t="shared" si="712"/>
        <v>0</v>
      </c>
      <c r="N302" s="526">
        <f t="shared" si="712"/>
        <v>0</v>
      </c>
      <c r="O302" s="526">
        <f t="shared" si="712"/>
        <v>0</v>
      </c>
      <c r="P302" s="526">
        <f t="shared" si="712"/>
        <v>0</v>
      </c>
      <c r="Q302" s="526">
        <f t="shared" si="712"/>
        <v>0</v>
      </c>
      <c r="R302" s="526">
        <f t="shared" si="712"/>
        <v>0</v>
      </c>
      <c r="S302" s="526">
        <f t="shared" si="712"/>
        <v>0</v>
      </c>
      <c r="T302" s="526">
        <f t="shared" si="712"/>
        <v>0</v>
      </c>
      <c r="U302" s="526">
        <f t="shared" si="712"/>
        <v>0</v>
      </c>
      <c r="V302" s="526">
        <f t="shared" si="712"/>
        <v>0</v>
      </c>
      <c r="W302" s="526">
        <f t="shared" si="712"/>
        <v>0</v>
      </c>
      <c r="X302" s="526">
        <f t="shared" si="712"/>
        <v>0</v>
      </c>
      <c r="Y302" s="526">
        <f t="shared" si="712"/>
        <v>0</v>
      </c>
      <c r="Z302" s="526">
        <f t="shared" si="712"/>
        <v>0</v>
      </c>
      <c r="AA302" s="526">
        <f t="shared" si="712"/>
        <v>0</v>
      </c>
      <c r="AB302" s="526">
        <f t="shared" si="712"/>
        <v>0</v>
      </c>
      <c r="AC302" s="526">
        <f t="shared" si="712"/>
        <v>0</v>
      </c>
      <c r="AD302" s="526">
        <f t="shared" si="712"/>
        <v>0</v>
      </c>
      <c r="AE302" s="526">
        <f t="shared" si="712"/>
        <v>0</v>
      </c>
      <c r="AF302" s="526">
        <f t="shared" si="712"/>
        <v>0</v>
      </c>
      <c r="AG302" s="526">
        <f t="shared" si="712"/>
        <v>0</v>
      </c>
      <c r="AH302" s="526">
        <f t="shared" si="712"/>
        <v>0</v>
      </c>
      <c r="AI302" s="526">
        <f t="shared" si="712"/>
        <v>0</v>
      </c>
      <c r="AJ302" s="526">
        <f t="shared" ref="AJ302:BO302" si="713">AJ$232*AJ73</f>
        <v>0</v>
      </c>
      <c r="AK302" s="526">
        <f t="shared" si="713"/>
        <v>0</v>
      </c>
      <c r="AL302" s="526">
        <f t="shared" si="713"/>
        <v>0</v>
      </c>
      <c r="AM302" s="526">
        <f t="shared" si="713"/>
        <v>0</v>
      </c>
      <c r="AN302" s="526">
        <f t="shared" si="713"/>
        <v>0</v>
      </c>
      <c r="AO302" s="526">
        <f t="shared" si="713"/>
        <v>0</v>
      </c>
      <c r="AP302" s="526">
        <f t="shared" si="713"/>
        <v>0</v>
      </c>
      <c r="AQ302" s="526">
        <f t="shared" si="713"/>
        <v>0</v>
      </c>
      <c r="AR302" s="526">
        <f t="shared" si="713"/>
        <v>0</v>
      </c>
      <c r="AS302" s="526">
        <f t="shared" si="713"/>
        <v>0</v>
      </c>
      <c r="AT302" s="526">
        <f t="shared" si="713"/>
        <v>0</v>
      </c>
      <c r="AU302" s="526">
        <f t="shared" si="713"/>
        <v>0</v>
      </c>
      <c r="AV302" s="526">
        <f t="shared" si="713"/>
        <v>0</v>
      </c>
      <c r="AW302" s="526">
        <f t="shared" si="713"/>
        <v>0</v>
      </c>
      <c r="AX302" s="526">
        <f t="shared" si="713"/>
        <v>0</v>
      </c>
      <c r="AY302" s="526">
        <f t="shared" si="713"/>
        <v>0</v>
      </c>
      <c r="AZ302" s="526">
        <f t="shared" si="713"/>
        <v>0</v>
      </c>
      <c r="BA302" s="526">
        <f t="shared" si="713"/>
        <v>0</v>
      </c>
      <c r="BB302" s="526">
        <f t="shared" si="713"/>
        <v>0</v>
      </c>
      <c r="BC302" s="526">
        <f t="shared" si="713"/>
        <v>0</v>
      </c>
      <c r="BD302" s="526">
        <f t="shared" si="713"/>
        <v>0</v>
      </c>
      <c r="BE302" s="526">
        <f t="shared" si="713"/>
        <v>0</v>
      </c>
      <c r="BF302" s="526">
        <f t="shared" si="713"/>
        <v>0</v>
      </c>
      <c r="BG302" s="526">
        <f t="shared" si="713"/>
        <v>0</v>
      </c>
      <c r="BH302" s="526">
        <f t="shared" si="713"/>
        <v>0</v>
      </c>
      <c r="BI302" s="526">
        <f t="shared" si="713"/>
        <v>0</v>
      </c>
      <c r="BJ302" s="526">
        <f t="shared" si="713"/>
        <v>0</v>
      </c>
      <c r="BK302" s="526">
        <f t="shared" si="713"/>
        <v>0</v>
      </c>
      <c r="BL302" s="526">
        <f t="shared" si="713"/>
        <v>0</v>
      </c>
      <c r="BM302" s="526">
        <f t="shared" si="713"/>
        <v>0</v>
      </c>
      <c r="BN302" s="526">
        <f t="shared" si="713"/>
        <v>0</v>
      </c>
      <c r="BO302" s="526">
        <f t="shared" si="713"/>
        <v>0</v>
      </c>
      <c r="BP302" s="526">
        <f t="shared" ref="BP302:CU302" si="714">BP$232*BP73</f>
        <v>0</v>
      </c>
      <c r="BQ302" s="526">
        <f t="shared" si="714"/>
        <v>0</v>
      </c>
      <c r="BR302" s="526">
        <f t="shared" si="714"/>
        <v>0</v>
      </c>
      <c r="BS302" s="526">
        <f t="shared" si="714"/>
        <v>0</v>
      </c>
      <c r="BT302" s="526">
        <f t="shared" si="714"/>
        <v>0</v>
      </c>
      <c r="BU302" s="526">
        <f t="shared" si="714"/>
        <v>0</v>
      </c>
      <c r="BV302" s="526">
        <f t="shared" si="714"/>
        <v>0</v>
      </c>
      <c r="BW302" s="526">
        <f t="shared" si="714"/>
        <v>0</v>
      </c>
      <c r="BX302" s="526">
        <f t="shared" si="714"/>
        <v>0</v>
      </c>
      <c r="BY302" s="526">
        <f t="shared" si="714"/>
        <v>0</v>
      </c>
      <c r="BZ302" s="526">
        <f t="shared" si="714"/>
        <v>0</v>
      </c>
      <c r="CA302" s="526">
        <f t="shared" si="714"/>
        <v>0</v>
      </c>
      <c r="CB302" s="526">
        <f t="shared" si="714"/>
        <v>0</v>
      </c>
      <c r="CC302" s="526">
        <f t="shared" si="714"/>
        <v>0</v>
      </c>
      <c r="CD302" s="526">
        <f t="shared" si="714"/>
        <v>0</v>
      </c>
      <c r="CE302" s="526">
        <f t="shared" si="714"/>
        <v>0</v>
      </c>
      <c r="CF302" s="526">
        <f t="shared" si="714"/>
        <v>0</v>
      </c>
      <c r="CG302" s="526">
        <f t="shared" si="714"/>
        <v>0</v>
      </c>
      <c r="CH302" s="526">
        <f t="shared" si="714"/>
        <v>0</v>
      </c>
      <c r="CI302" s="526">
        <f t="shared" si="714"/>
        <v>0</v>
      </c>
      <c r="CJ302" s="526">
        <f t="shared" si="714"/>
        <v>0</v>
      </c>
      <c r="CK302" s="526">
        <f t="shared" si="714"/>
        <v>0</v>
      </c>
      <c r="CL302" s="526">
        <f t="shared" si="714"/>
        <v>0</v>
      </c>
      <c r="CM302" s="526">
        <f t="shared" si="714"/>
        <v>0</v>
      </c>
      <c r="CN302" s="526">
        <f t="shared" si="714"/>
        <v>0</v>
      </c>
      <c r="CO302" s="526">
        <f t="shared" si="714"/>
        <v>0</v>
      </c>
      <c r="CP302" s="526">
        <f t="shared" si="714"/>
        <v>0</v>
      </c>
      <c r="CQ302" s="526">
        <f t="shared" si="714"/>
        <v>0</v>
      </c>
      <c r="CR302" s="526">
        <f t="shared" si="714"/>
        <v>0</v>
      </c>
      <c r="CS302" s="526">
        <f t="shared" si="714"/>
        <v>0</v>
      </c>
      <c r="CT302" s="526">
        <f t="shared" si="714"/>
        <v>0</v>
      </c>
      <c r="CU302" s="526">
        <f t="shared" si="714"/>
        <v>0</v>
      </c>
      <c r="CV302" s="526">
        <f t="shared" ref="CV302:DG302" si="715">CV$232*CV73</f>
        <v>0</v>
      </c>
      <c r="CW302" s="526">
        <f t="shared" si="715"/>
        <v>0</v>
      </c>
      <c r="CX302" s="526">
        <f t="shared" si="715"/>
        <v>0</v>
      </c>
      <c r="CY302" s="526">
        <f t="shared" si="715"/>
        <v>0</v>
      </c>
      <c r="CZ302" s="526">
        <f t="shared" si="715"/>
        <v>0</v>
      </c>
      <c r="DA302" s="526">
        <f t="shared" si="715"/>
        <v>0</v>
      </c>
      <c r="DB302" s="526">
        <f t="shared" si="715"/>
        <v>0</v>
      </c>
      <c r="DC302" s="526">
        <f t="shared" si="715"/>
        <v>0</v>
      </c>
      <c r="DD302" s="526">
        <f t="shared" si="715"/>
        <v>0</v>
      </c>
      <c r="DE302" s="526">
        <f t="shared" si="715"/>
        <v>0</v>
      </c>
      <c r="DF302" s="526">
        <f t="shared" si="715"/>
        <v>0</v>
      </c>
      <c r="DG302" s="526">
        <f t="shared" si="715"/>
        <v>0</v>
      </c>
      <c r="DH302" s="526">
        <f t="shared" si="695"/>
        <v>0</v>
      </c>
      <c r="DI302" s="240"/>
      <c r="DJ302" s="21"/>
    </row>
    <row r="303" spans="2:114" x14ac:dyDescent="0.15">
      <c r="B303" s="10" t="s">
        <v>212</v>
      </c>
      <c r="C303" s="4" t="s">
        <v>951</v>
      </c>
      <c r="D303" s="685">
        <f t="shared" ref="D303:AI303" si="716">D$232*D74</f>
        <v>0</v>
      </c>
      <c r="E303" s="685">
        <f t="shared" si="716"/>
        <v>0</v>
      </c>
      <c r="F303" s="685">
        <f t="shared" si="716"/>
        <v>0</v>
      </c>
      <c r="G303" s="685">
        <f t="shared" si="716"/>
        <v>0</v>
      </c>
      <c r="H303" s="685">
        <f t="shared" si="716"/>
        <v>0</v>
      </c>
      <c r="I303" s="685">
        <f t="shared" si="716"/>
        <v>0</v>
      </c>
      <c r="J303" s="685">
        <f t="shared" si="716"/>
        <v>0</v>
      </c>
      <c r="K303" s="685">
        <f t="shared" si="716"/>
        <v>0</v>
      </c>
      <c r="L303" s="685">
        <f t="shared" si="716"/>
        <v>0</v>
      </c>
      <c r="M303" s="685">
        <f t="shared" si="716"/>
        <v>0</v>
      </c>
      <c r="N303" s="685">
        <f t="shared" si="716"/>
        <v>0</v>
      </c>
      <c r="O303" s="685">
        <f t="shared" si="716"/>
        <v>0</v>
      </c>
      <c r="P303" s="685">
        <f t="shared" si="716"/>
        <v>0</v>
      </c>
      <c r="Q303" s="685">
        <f t="shared" si="716"/>
        <v>0</v>
      </c>
      <c r="R303" s="685">
        <f t="shared" si="716"/>
        <v>0</v>
      </c>
      <c r="S303" s="685">
        <f t="shared" si="716"/>
        <v>0</v>
      </c>
      <c r="T303" s="685">
        <f t="shared" si="716"/>
        <v>0</v>
      </c>
      <c r="U303" s="685">
        <f t="shared" si="716"/>
        <v>0</v>
      </c>
      <c r="V303" s="685">
        <f t="shared" si="716"/>
        <v>0</v>
      </c>
      <c r="W303" s="685">
        <f t="shared" si="716"/>
        <v>0</v>
      </c>
      <c r="X303" s="685">
        <f t="shared" si="716"/>
        <v>0</v>
      </c>
      <c r="Y303" s="685">
        <f t="shared" si="716"/>
        <v>0</v>
      </c>
      <c r="Z303" s="685">
        <f t="shared" si="716"/>
        <v>0</v>
      </c>
      <c r="AA303" s="685">
        <f t="shared" si="716"/>
        <v>0</v>
      </c>
      <c r="AB303" s="685">
        <f t="shared" si="716"/>
        <v>0</v>
      </c>
      <c r="AC303" s="685">
        <f t="shared" si="716"/>
        <v>0</v>
      </c>
      <c r="AD303" s="685">
        <f t="shared" si="716"/>
        <v>0</v>
      </c>
      <c r="AE303" s="685">
        <f t="shared" si="716"/>
        <v>0</v>
      </c>
      <c r="AF303" s="685">
        <f t="shared" si="716"/>
        <v>0</v>
      </c>
      <c r="AG303" s="685">
        <f t="shared" si="716"/>
        <v>0</v>
      </c>
      <c r="AH303" s="685">
        <f t="shared" si="716"/>
        <v>0</v>
      </c>
      <c r="AI303" s="685">
        <f t="shared" si="716"/>
        <v>0</v>
      </c>
      <c r="AJ303" s="685">
        <f t="shared" ref="AJ303:BO303" si="717">AJ$232*AJ74</f>
        <v>0</v>
      </c>
      <c r="AK303" s="685">
        <f t="shared" si="717"/>
        <v>0</v>
      </c>
      <c r="AL303" s="685">
        <f t="shared" si="717"/>
        <v>0</v>
      </c>
      <c r="AM303" s="685">
        <f t="shared" si="717"/>
        <v>0</v>
      </c>
      <c r="AN303" s="685">
        <f t="shared" si="717"/>
        <v>0</v>
      </c>
      <c r="AO303" s="685">
        <f t="shared" si="717"/>
        <v>0</v>
      </c>
      <c r="AP303" s="685">
        <f t="shared" si="717"/>
        <v>0</v>
      </c>
      <c r="AQ303" s="685">
        <f t="shared" si="717"/>
        <v>0</v>
      </c>
      <c r="AR303" s="685">
        <f t="shared" si="717"/>
        <v>0</v>
      </c>
      <c r="AS303" s="685">
        <f t="shared" si="717"/>
        <v>0</v>
      </c>
      <c r="AT303" s="685">
        <f t="shared" si="717"/>
        <v>0</v>
      </c>
      <c r="AU303" s="685">
        <f t="shared" si="717"/>
        <v>0</v>
      </c>
      <c r="AV303" s="685">
        <f t="shared" si="717"/>
        <v>0</v>
      </c>
      <c r="AW303" s="685">
        <f t="shared" si="717"/>
        <v>0</v>
      </c>
      <c r="AX303" s="685">
        <f t="shared" si="717"/>
        <v>0</v>
      </c>
      <c r="AY303" s="685">
        <f t="shared" si="717"/>
        <v>0</v>
      </c>
      <c r="AZ303" s="685">
        <f t="shared" si="717"/>
        <v>0</v>
      </c>
      <c r="BA303" s="685">
        <f t="shared" si="717"/>
        <v>0</v>
      </c>
      <c r="BB303" s="685">
        <f t="shared" si="717"/>
        <v>0</v>
      </c>
      <c r="BC303" s="685">
        <f t="shared" si="717"/>
        <v>0</v>
      </c>
      <c r="BD303" s="685">
        <f t="shared" si="717"/>
        <v>0</v>
      </c>
      <c r="BE303" s="685">
        <f t="shared" si="717"/>
        <v>0</v>
      </c>
      <c r="BF303" s="685">
        <f t="shared" si="717"/>
        <v>0</v>
      </c>
      <c r="BG303" s="685">
        <f t="shared" si="717"/>
        <v>0</v>
      </c>
      <c r="BH303" s="685">
        <f t="shared" si="717"/>
        <v>0</v>
      </c>
      <c r="BI303" s="685">
        <f t="shared" si="717"/>
        <v>0</v>
      </c>
      <c r="BJ303" s="685">
        <f t="shared" si="717"/>
        <v>0</v>
      </c>
      <c r="BK303" s="685">
        <f t="shared" si="717"/>
        <v>0</v>
      </c>
      <c r="BL303" s="685">
        <f t="shared" si="717"/>
        <v>0</v>
      </c>
      <c r="BM303" s="685">
        <f t="shared" si="717"/>
        <v>0</v>
      </c>
      <c r="BN303" s="685">
        <f t="shared" si="717"/>
        <v>0</v>
      </c>
      <c r="BO303" s="685">
        <f t="shared" si="717"/>
        <v>0</v>
      </c>
      <c r="BP303" s="685">
        <f t="shared" ref="BP303:CU303" si="718">BP$232*BP74</f>
        <v>0</v>
      </c>
      <c r="BQ303" s="685">
        <f t="shared" si="718"/>
        <v>0</v>
      </c>
      <c r="BR303" s="685">
        <f t="shared" si="718"/>
        <v>0</v>
      </c>
      <c r="BS303" s="685">
        <f t="shared" si="718"/>
        <v>0</v>
      </c>
      <c r="BT303" s="685">
        <f t="shared" si="718"/>
        <v>0</v>
      </c>
      <c r="BU303" s="685">
        <f t="shared" si="718"/>
        <v>0</v>
      </c>
      <c r="BV303" s="685">
        <f t="shared" si="718"/>
        <v>0</v>
      </c>
      <c r="BW303" s="685">
        <f t="shared" si="718"/>
        <v>0</v>
      </c>
      <c r="BX303" s="685">
        <f t="shared" si="718"/>
        <v>0</v>
      </c>
      <c r="BY303" s="685">
        <f t="shared" si="718"/>
        <v>0</v>
      </c>
      <c r="BZ303" s="685">
        <f t="shared" si="718"/>
        <v>0</v>
      </c>
      <c r="CA303" s="685">
        <f t="shared" si="718"/>
        <v>0</v>
      </c>
      <c r="CB303" s="685">
        <f t="shared" si="718"/>
        <v>0</v>
      </c>
      <c r="CC303" s="685">
        <f t="shared" si="718"/>
        <v>0</v>
      </c>
      <c r="CD303" s="685">
        <f t="shared" si="718"/>
        <v>0</v>
      </c>
      <c r="CE303" s="685">
        <f t="shared" si="718"/>
        <v>0</v>
      </c>
      <c r="CF303" s="685">
        <f t="shared" si="718"/>
        <v>0</v>
      </c>
      <c r="CG303" s="685">
        <f t="shared" si="718"/>
        <v>0</v>
      </c>
      <c r="CH303" s="685">
        <f t="shared" si="718"/>
        <v>0</v>
      </c>
      <c r="CI303" s="685">
        <f t="shared" si="718"/>
        <v>0</v>
      </c>
      <c r="CJ303" s="685">
        <f t="shared" si="718"/>
        <v>0</v>
      </c>
      <c r="CK303" s="685">
        <f t="shared" si="718"/>
        <v>0</v>
      </c>
      <c r="CL303" s="685">
        <f t="shared" si="718"/>
        <v>0</v>
      </c>
      <c r="CM303" s="685">
        <f t="shared" si="718"/>
        <v>0</v>
      </c>
      <c r="CN303" s="685">
        <f t="shared" si="718"/>
        <v>0</v>
      </c>
      <c r="CO303" s="685">
        <f t="shared" si="718"/>
        <v>0</v>
      </c>
      <c r="CP303" s="685">
        <f t="shared" si="718"/>
        <v>0</v>
      </c>
      <c r="CQ303" s="685">
        <f t="shared" si="718"/>
        <v>0</v>
      </c>
      <c r="CR303" s="685">
        <f t="shared" si="718"/>
        <v>0</v>
      </c>
      <c r="CS303" s="685">
        <f t="shared" si="718"/>
        <v>0</v>
      </c>
      <c r="CT303" s="685">
        <f t="shared" si="718"/>
        <v>0</v>
      </c>
      <c r="CU303" s="685">
        <f t="shared" si="718"/>
        <v>0</v>
      </c>
      <c r="CV303" s="685">
        <f t="shared" ref="CV303:DG303" si="719">CV$232*CV74</f>
        <v>0</v>
      </c>
      <c r="CW303" s="685">
        <f t="shared" si="719"/>
        <v>0</v>
      </c>
      <c r="CX303" s="685">
        <f t="shared" si="719"/>
        <v>0</v>
      </c>
      <c r="CY303" s="685">
        <f t="shared" si="719"/>
        <v>0</v>
      </c>
      <c r="CZ303" s="685">
        <f t="shared" si="719"/>
        <v>0</v>
      </c>
      <c r="DA303" s="685">
        <f t="shared" si="719"/>
        <v>0</v>
      </c>
      <c r="DB303" s="685">
        <f t="shared" si="719"/>
        <v>0</v>
      </c>
      <c r="DC303" s="685">
        <f t="shared" si="719"/>
        <v>0</v>
      </c>
      <c r="DD303" s="685">
        <f t="shared" si="719"/>
        <v>0</v>
      </c>
      <c r="DE303" s="685">
        <f t="shared" si="719"/>
        <v>0</v>
      </c>
      <c r="DF303" s="685">
        <f t="shared" si="719"/>
        <v>0</v>
      </c>
      <c r="DG303" s="685">
        <f t="shared" si="719"/>
        <v>0</v>
      </c>
      <c r="DH303" s="526">
        <f t="shared" si="695"/>
        <v>0</v>
      </c>
      <c r="DI303" s="240"/>
      <c r="DJ303" s="21"/>
    </row>
    <row r="304" spans="2:114" x14ac:dyDescent="0.15">
      <c r="B304" s="10" t="s">
        <v>213</v>
      </c>
      <c r="C304" s="4" t="s">
        <v>952</v>
      </c>
      <c r="D304" s="526">
        <f t="shared" ref="D304:AI304" si="720">D$232*D75</f>
        <v>0</v>
      </c>
      <c r="E304" s="526">
        <f t="shared" si="720"/>
        <v>0</v>
      </c>
      <c r="F304" s="526">
        <f t="shared" si="720"/>
        <v>0</v>
      </c>
      <c r="G304" s="526">
        <f t="shared" si="720"/>
        <v>0</v>
      </c>
      <c r="H304" s="526">
        <f t="shared" si="720"/>
        <v>0</v>
      </c>
      <c r="I304" s="526">
        <f t="shared" si="720"/>
        <v>0</v>
      </c>
      <c r="J304" s="526">
        <f t="shared" si="720"/>
        <v>0</v>
      </c>
      <c r="K304" s="526">
        <f t="shared" si="720"/>
        <v>0</v>
      </c>
      <c r="L304" s="526">
        <f t="shared" si="720"/>
        <v>0</v>
      </c>
      <c r="M304" s="526">
        <f t="shared" si="720"/>
        <v>0</v>
      </c>
      <c r="N304" s="526">
        <f t="shared" si="720"/>
        <v>0</v>
      </c>
      <c r="O304" s="526">
        <f t="shared" si="720"/>
        <v>0</v>
      </c>
      <c r="P304" s="526">
        <f t="shared" si="720"/>
        <v>0</v>
      </c>
      <c r="Q304" s="526">
        <f t="shared" si="720"/>
        <v>0</v>
      </c>
      <c r="R304" s="526">
        <f t="shared" si="720"/>
        <v>0</v>
      </c>
      <c r="S304" s="526">
        <f t="shared" si="720"/>
        <v>0</v>
      </c>
      <c r="T304" s="526">
        <f t="shared" si="720"/>
        <v>0</v>
      </c>
      <c r="U304" s="526">
        <f t="shared" si="720"/>
        <v>0</v>
      </c>
      <c r="V304" s="526">
        <f t="shared" si="720"/>
        <v>0</v>
      </c>
      <c r="W304" s="526">
        <f t="shared" si="720"/>
        <v>0</v>
      </c>
      <c r="X304" s="526">
        <f t="shared" si="720"/>
        <v>0</v>
      </c>
      <c r="Y304" s="526">
        <f t="shared" si="720"/>
        <v>0</v>
      </c>
      <c r="Z304" s="526">
        <f t="shared" si="720"/>
        <v>0</v>
      </c>
      <c r="AA304" s="526">
        <f t="shared" si="720"/>
        <v>0</v>
      </c>
      <c r="AB304" s="526">
        <f t="shared" si="720"/>
        <v>0</v>
      </c>
      <c r="AC304" s="526">
        <f t="shared" si="720"/>
        <v>0</v>
      </c>
      <c r="AD304" s="526">
        <f t="shared" si="720"/>
        <v>0</v>
      </c>
      <c r="AE304" s="526">
        <f t="shared" si="720"/>
        <v>0</v>
      </c>
      <c r="AF304" s="526">
        <f t="shared" si="720"/>
        <v>0</v>
      </c>
      <c r="AG304" s="526">
        <f t="shared" si="720"/>
        <v>0</v>
      </c>
      <c r="AH304" s="526">
        <f t="shared" si="720"/>
        <v>0</v>
      </c>
      <c r="AI304" s="526">
        <f t="shared" si="720"/>
        <v>0</v>
      </c>
      <c r="AJ304" s="526">
        <f t="shared" ref="AJ304:BO304" si="721">AJ$232*AJ75</f>
        <v>0</v>
      </c>
      <c r="AK304" s="526">
        <f t="shared" si="721"/>
        <v>0</v>
      </c>
      <c r="AL304" s="526">
        <f t="shared" si="721"/>
        <v>0</v>
      </c>
      <c r="AM304" s="526">
        <f t="shared" si="721"/>
        <v>0</v>
      </c>
      <c r="AN304" s="526">
        <f t="shared" si="721"/>
        <v>0</v>
      </c>
      <c r="AO304" s="526">
        <f t="shared" si="721"/>
        <v>0</v>
      </c>
      <c r="AP304" s="526">
        <f t="shared" si="721"/>
        <v>0</v>
      </c>
      <c r="AQ304" s="526">
        <f t="shared" si="721"/>
        <v>0</v>
      </c>
      <c r="AR304" s="526">
        <f t="shared" si="721"/>
        <v>0</v>
      </c>
      <c r="AS304" s="526">
        <f t="shared" si="721"/>
        <v>0</v>
      </c>
      <c r="AT304" s="526">
        <f t="shared" si="721"/>
        <v>0</v>
      </c>
      <c r="AU304" s="526">
        <f t="shared" si="721"/>
        <v>0</v>
      </c>
      <c r="AV304" s="526">
        <f t="shared" si="721"/>
        <v>0</v>
      </c>
      <c r="AW304" s="526">
        <f t="shared" si="721"/>
        <v>0</v>
      </c>
      <c r="AX304" s="526">
        <f t="shared" si="721"/>
        <v>0</v>
      </c>
      <c r="AY304" s="526">
        <f t="shared" si="721"/>
        <v>0</v>
      </c>
      <c r="AZ304" s="526">
        <f t="shared" si="721"/>
        <v>0</v>
      </c>
      <c r="BA304" s="526">
        <f t="shared" si="721"/>
        <v>0</v>
      </c>
      <c r="BB304" s="526">
        <f t="shared" si="721"/>
        <v>0</v>
      </c>
      <c r="BC304" s="526">
        <f t="shared" si="721"/>
        <v>0</v>
      </c>
      <c r="BD304" s="526">
        <f t="shared" si="721"/>
        <v>0</v>
      </c>
      <c r="BE304" s="526">
        <f t="shared" si="721"/>
        <v>0</v>
      </c>
      <c r="BF304" s="526">
        <f t="shared" si="721"/>
        <v>0</v>
      </c>
      <c r="BG304" s="526">
        <f t="shared" si="721"/>
        <v>0</v>
      </c>
      <c r="BH304" s="526">
        <f t="shared" si="721"/>
        <v>0</v>
      </c>
      <c r="BI304" s="526">
        <f t="shared" si="721"/>
        <v>0</v>
      </c>
      <c r="BJ304" s="526">
        <f t="shared" si="721"/>
        <v>0</v>
      </c>
      <c r="BK304" s="526">
        <f t="shared" si="721"/>
        <v>0</v>
      </c>
      <c r="BL304" s="526">
        <f t="shared" si="721"/>
        <v>0</v>
      </c>
      <c r="BM304" s="526">
        <f t="shared" si="721"/>
        <v>0</v>
      </c>
      <c r="BN304" s="526">
        <f t="shared" si="721"/>
        <v>0</v>
      </c>
      <c r="BO304" s="526">
        <f t="shared" si="721"/>
        <v>0</v>
      </c>
      <c r="BP304" s="526">
        <f t="shared" ref="BP304:CU304" si="722">BP$232*BP75</f>
        <v>0</v>
      </c>
      <c r="BQ304" s="526">
        <f t="shared" si="722"/>
        <v>0</v>
      </c>
      <c r="BR304" s="526">
        <f t="shared" si="722"/>
        <v>0</v>
      </c>
      <c r="BS304" s="526">
        <f t="shared" si="722"/>
        <v>0</v>
      </c>
      <c r="BT304" s="526">
        <f t="shared" si="722"/>
        <v>0</v>
      </c>
      <c r="BU304" s="526">
        <f t="shared" si="722"/>
        <v>0</v>
      </c>
      <c r="BV304" s="526">
        <f t="shared" si="722"/>
        <v>0</v>
      </c>
      <c r="BW304" s="526">
        <f t="shared" si="722"/>
        <v>0</v>
      </c>
      <c r="BX304" s="526">
        <f t="shared" si="722"/>
        <v>0</v>
      </c>
      <c r="BY304" s="526">
        <f t="shared" si="722"/>
        <v>0</v>
      </c>
      <c r="BZ304" s="526">
        <f t="shared" si="722"/>
        <v>0</v>
      </c>
      <c r="CA304" s="526">
        <f t="shared" si="722"/>
        <v>0</v>
      </c>
      <c r="CB304" s="526">
        <f t="shared" si="722"/>
        <v>0</v>
      </c>
      <c r="CC304" s="526">
        <f t="shared" si="722"/>
        <v>0</v>
      </c>
      <c r="CD304" s="526">
        <f t="shared" si="722"/>
        <v>0</v>
      </c>
      <c r="CE304" s="526">
        <f t="shared" si="722"/>
        <v>0</v>
      </c>
      <c r="CF304" s="526">
        <f t="shared" si="722"/>
        <v>0</v>
      </c>
      <c r="CG304" s="526">
        <f t="shared" si="722"/>
        <v>0</v>
      </c>
      <c r="CH304" s="526">
        <f t="shared" si="722"/>
        <v>0</v>
      </c>
      <c r="CI304" s="526">
        <f t="shared" si="722"/>
        <v>0</v>
      </c>
      <c r="CJ304" s="526">
        <f t="shared" si="722"/>
        <v>0</v>
      </c>
      <c r="CK304" s="526">
        <f t="shared" si="722"/>
        <v>0</v>
      </c>
      <c r="CL304" s="526">
        <f t="shared" si="722"/>
        <v>0</v>
      </c>
      <c r="CM304" s="526">
        <f t="shared" si="722"/>
        <v>0</v>
      </c>
      <c r="CN304" s="526">
        <f t="shared" si="722"/>
        <v>0</v>
      </c>
      <c r="CO304" s="526">
        <f t="shared" si="722"/>
        <v>0</v>
      </c>
      <c r="CP304" s="526">
        <f t="shared" si="722"/>
        <v>0</v>
      </c>
      <c r="CQ304" s="526">
        <f t="shared" si="722"/>
        <v>0</v>
      </c>
      <c r="CR304" s="526">
        <f t="shared" si="722"/>
        <v>0</v>
      </c>
      <c r="CS304" s="526">
        <f t="shared" si="722"/>
        <v>0</v>
      </c>
      <c r="CT304" s="526">
        <f t="shared" si="722"/>
        <v>0</v>
      </c>
      <c r="CU304" s="526">
        <f t="shared" si="722"/>
        <v>0</v>
      </c>
      <c r="CV304" s="526">
        <f t="shared" ref="CV304:DG304" si="723">CV$232*CV75</f>
        <v>0</v>
      </c>
      <c r="CW304" s="526">
        <f t="shared" si="723"/>
        <v>0</v>
      </c>
      <c r="CX304" s="526">
        <f t="shared" si="723"/>
        <v>0</v>
      </c>
      <c r="CY304" s="526">
        <f t="shared" si="723"/>
        <v>0</v>
      </c>
      <c r="CZ304" s="526">
        <f t="shared" si="723"/>
        <v>0</v>
      </c>
      <c r="DA304" s="526">
        <f t="shared" si="723"/>
        <v>0</v>
      </c>
      <c r="DB304" s="526">
        <f t="shared" si="723"/>
        <v>0</v>
      </c>
      <c r="DC304" s="526">
        <f t="shared" si="723"/>
        <v>0</v>
      </c>
      <c r="DD304" s="526">
        <f t="shared" si="723"/>
        <v>0</v>
      </c>
      <c r="DE304" s="526">
        <f t="shared" si="723"/>
        <v>0</v>
      </c>
      <c r="DF304" s="526">
        <f t="shared" si="723"/>
        <v>0</v>
      </c>
      <c r="DG304" s="526">
        <f t="shared" si="723"/>
        <v>0</v>
      </c>
      <c r="DH304" s="526">
        <f t="shared" si="695"/>
        <v>0</v>
      </c>
      <c r="DI304" s="240"/>
      <c r="DJ304" s="21"/>
    </row>
    <row r="305" spans="2:114" x14ac:dyDescent="0.15">
      <c r="B305" s="10" t="s">
        <v>214</v>
      </c>
      <c r="C305" s="4" t="s">
        <v>953</v>
      </c>
      <c r="D305" s="526">
        <f t="shared" ref="D305:AI305" si="724">D$232*D76</f>
        <v>0</v>
      </c>
      <c r="E305" s="526">
        <f t="shared" si="724"/>
        <v>0</v>
      </c>
      <c r="F305" s="526">
        <f t="shared" si="724"/>
        <v>0</v>
      </c>
      <c r="G305" s="526">
        <f t="shared" si="724"/>
        <v>0</v>
      </c>
      <c r="H305" s="526">
        <f t="shared" si="724"/>
        <v>0</v>
      </c>
      <c r="I305" s="526">
        <f t="shared" si="724"/>
        <v>0</v>
      </c>
      <c r="J305" s="526">
        <f t="shared" si="724"/>
        <v>0</v>
      </c>
      <c r="K305" s="526">
        <f t="shared" si="724"/>
        <v>0</v>
      </c>
      <c r="L305" s="526">
        <f t="shared" si="724"/>
        <v>0</v>
      </c>
      <c r="M305" s="526">
        <f t="shared" si="724"/>
        <v>0</v>
      </c>
      <c r="N305" s="526">
        <f t="shared" si="724"/>
        <v>0</v>
      </c>
      <c r="O305" s="526">
        <f t="shared" si="724"/>
        <v>0</v>
      </c>
      <c r="P305" s="526">
        <f t="shared" si="724"/>
        <v>0</v>
      </c>
      <c r="Q305" s="526">
        <f t="shared" si="724"/>
        <v>0</v>
      </c>
      <c r="R305" s="526">
        <f t="shared" si="724"/>
        <v>0</v>
      </c>
      <c r="S305" s="526">
        <f t="shared" si="724"/>
        <v>0</v>
      </c>
      <c r="T305" s="526">
        <f t="shared" si="724"/>
        <v>0</v>
      </c>
      <c r="U305" s="526">
        <f t="shared" si="724"/>
        <v>0</v>
      </c>
      <c r="V305" s="526">
        <f t="shared" si="724"/>
        <v>0</v>
      </c>
      <c r="W305" s="526">
        <f t="shared" si="724"/>
        <v>0</v>
      </c>
      <c r="X305" s="526">
        <f t="shared" si="724"/>
        <v>0</v>
      </c>
      <c r="Y305" s="526">
        <f t="shared" si="724"/>
        <v>0</v>
      </c>
      <c r="Z305" s="526">
        <f t="shared" si="724"/>
        <v>0</v>
      </c>
      <c r="AA305" s="526">
        <f t="shared" si="724"/>
        <v>0</v>
      </c>
      <c r="AB305" s="526">
        <f t="shared" si="724"/>
        <v>0</v>
      </c>
      <c r="AC305" s="526">
        <f t="shared" si="724"/>
        <v>0</v>
      </c>
      <c r="AD305" s="526">
        <f t="shared" si="724"/>
        <v>0</v>
      </c>
      <c r="AE305" s="526">
        <f t="shared" si="724"/>
        <v>0</v>
      </c>
      <c r="AF305" s="526">
        <f t="shared" si="724"/>
        <v>0</v>
      </c>
      <c r="AG305" s="526">
        <f t="shared" si="724"/>
        <v>0</v>
      </c>
      <c r="AH305" s="526">
        <f t="shared" si="724"/>
        <v>0</v>
      </c>
      <c r="AI305" s="526">
        <f t="shared" si="724"/>
        <v>0</v>
      </c>
      <c r="AJ305" s="526">
        <f t="shared" ref="AJ305:BO305" si="725">AJ$232*AJ76</f>
        <v>0</v>
      </c>
      <c r="AK305" s="526">
        <f t="shared" si="725"/>
        <v>0</v>
      </c>
      <c r="AL305" s="526">
        <f t="shared" si="725"/>
        <v>0</v>
      </c>
      <c r="AM305" s="526">
        <f t="shared" si="725"/>
        <v>0</v>
      </c>
      <c r="AN305" s="526">
        <f t="shared" si="725"/>
        <v>0</v>
      </c>
      <c r="AO305" s="526">
        <f t="shared" si="725"/>
        <v>0</v>
      </c>
      <c r="AP305" s="526">
        <f t="shared" si="725"/>
        <v>0</v>
      </c>
      <c r="AQ305" s="526">
        <f t="shared" si="725"/>
        <v>0</v>
      </c>
      <c r="AR305" s="526">
        <f t="shared" si="725"/>
        <v>0</v>
      </c>
      <c r="AS305" s="526">
        <f t="shared" si="725"/>
        <v>0</v>
      </c>
      <c r="AT305" s="526">
        <f t="shared" si="725"/>
        <v>0</v>
      </c>
      <c r="AU305" s="526">
        <f t="shared" si="725"/>
        <v>0</v>
      </c>
      <c r="AV305" s="526">
        <f t="shared" si="725"/>
        <v>0</v>
      </c>
      <c r="AW305" s="526">
        <f t="shared" si="725"/>
        <v>0</v>
      </c>
      <c r="AX305" s="526">
        <f t="shared" si="725"/>
        <v>0</v>
      </c>
      <c r="AY305" s="526">
        <f t="shared" si="725"/>
        <v>0</v>
      </c>
      <c r="AZ305" s="526">
        <f t="shared" si="725"/>
        <v>0</v>
      </c>
      <c r="BA305" s="526">
        <f t="shared" si="725"/>
        <v>0</v>
      </c>
      <c r="BB305" s="526">
        <f t="shared" si="725"/>
        <v>0</v>
      </c>
      <c r="BC305" s="526">
        <f t="shared" si="725"/>
        <v>0</v>
      </c>
      <c r="BD305" s="526">
        <f t="shared" si="725"/>
        <v>0</v>
      </c>
      <c r="BE305" s="526">
        <f t="shared" si="725"/>
        <v>0</v>
      </c>
      <c r="BF305" s="526">
        <f t="shared" si="725"/>
        <v>0</v>
      </c>
      <c r="BG305" s="526">
        <f t="shared" si="725"/>
        <v>0</v>
      </c>
      <c r="BH305" s="526">
        <f t="shared" si="725"/>
        <v>0</v>
      </c>
      <c r="BI305" s="526">
        <f t="shared" si="725"/>
        <v>0</v>
      </c>
      <c r="BJ305" s="526">
        <f t="shared" si="725"/>
        <v>0</v>
      </c>
      <c r="BK305" s="526">
        <f t="shared" si="725"/>
        <v>0</v>
      </c>
      <c r="BL305" s="526">
        <f t="shared" si="725"/>
        <v>0</v>
      </c>
      <c r="BM305" s="526">
        <f t="shared" si="725"/>
        <v>0</v>
      </c>
      <c r="BN305" s="526">
        <f t="shared" si="725"/>
        <v>0</v>
      </c>
      <c r="BO305" s="526">
        <f t="shared" si="725"/>
        <v>0</v>
      </c>
      <c r="BP305" s="526">
        <f t="shared" ref="BP305:CU305" si="726">BP$232*BP76</f>
        <v>0</v>
      </c>
      <c r="BQ305" s="526">
        <f t="shared" si="726"/>
        <v>0</v>
      </c>
      <c r="BR305" s="526">
        <f t="shared" si="726"/>
        <v>0</v>
      </c>
      <c r="BS305" s="526">
        <f t="shared" si="726"/>
        <v>0</v>
      </c>
      <c r="BT305" s="526">
        <f t="shared" si="726"/>
        <v>0</v>
      </c>
      <c r="BU305" s="526">
        <f t="shared" si="726"/>
        <v>0</v>
      </c>
      <c r="BV305" s="526">
        <f t="shared" si="726"/>
        <v>0</v>
      </c>
      <c r="BW305" s="526">
        <f t="shared" si="726"/>
        <v>0</v>
      </c>
      <c r="BX305" s="526">
        <f t="shared" si="726"/>
        <v>0</v>
      </c>
      <c r="BY305" s="526">
        <f t="shared" si="726"/>
        <v>0</v>
      </c>
      <c r="BZ305" s="526">
        <f t="shared" si="726"/>
        <v>0</v>
      </c>
      <c r="CA305" s="526">
        <f t="shared" si="726"/>
        <v>0</v>
      </c>
      <c r="CB305" s="526">
        <f t="shared" si="726"/>
        <v>0</v>
      </c>
      <c r="CC305" s="526">
        <f t="shared" si="726"/>
        <v>0</v>
      </c>
      <c r="CD305" s="526">
        <f t="shared" si="726"/>
        <v>0</v>
      </c>
      <c r="CE305" s="526">
        <f t="shared" si="726"/>
        <v>0</v>
      </c>
      <c r="CF305" s="526">
        <f t="shared" si="726"/>
        <v>0</v>
      </c>
      <c r="CG305" s="526">
        <f t="shared" si="726"/>
        <v>0</v>
      </c>
      <c r="CH305" s="526">
        <f t="shared" si="726"/>
        <v>0</v>
      </c>
      <c r="CI305" s="526">
        <f t="shared" si="726"/>
        <v>0</v>
      </c>
      <c r="CJ305" s="526">
        <f t="shared" si="726"/>
        <v>0</v>
      </c>
      <c r="CK305" s="526">
        <f t="shared" si="726"/>
        <v>0</v>
      </c>
      <c r="CL305" s="526">
        <f t="shared" si="726"/>
        <v>0</v>
      </c>
      <c r="CM305" s="526">
        <f t="shared" si="726"/>
        <v>0</v>
      </c>
      <c r="CN305" s="526">
        <f t="shared" si="726"/>
        <v>0</v>
      </c>
      <c r="CO305" s="526">
        <f t="shared" si="726"/>
        <v>0</v>
      </c>
      <c r="CP305" s="526">
        <f t="shared" si="726"/>
        <v>0</v>
      </c>
      <c r="CQ305" s="526">
        <f t="shared" si="726"/>
        <v>0</v>
      </c>
      <c r="CR305" s="526">
        <f t="shared" si="726"/>
        <v>0</v>
      </c>
      <c r="CS305" s="526">
        <f t="shared" si="726"/>
        <v>0</v>
      </c>
      <c r="CT305" s="526">
        <f t="shared" si="726"/>
        <v>0</v>
      </c>
      <c r="CU305" s="526">
        <f t="shared" si="726"/>
        <v>0</v>
      </c>
      <c r="CV305" s="526">
        <f t="shared" ref="CV305:DG305" si="727">CV$232*CV76</f>
        <v>0</v>
      </c>
      <c r="CW305" s="526">
        <f t="shared" si="727"/>
        <v>0</v>
      </c>
      <c r="CX305" s="526">
        <f t="shared" si="727"/>
        <v>0</v>
      </c>
      <c r="CY305" s="526">
        <f t="shared" si="727"/>
        <v>0</v>
      </c>
      <c r="CZ305" s="526">
        <f t="shared" si="727"/>
        <v>0</v>
      </c>
      <c r="DA305" s="526">
        <f t="shared" si="727"/>
        <v>0</v>
      </c>
      <c r="DB305" s="526">
        <f t="shared" si="727"/>
        <v>0</v>
      </c>
      <c r="DC305" s="526">
        <f t="shared" si="727"/>
        <v>0</v>
      </c>
      <c r="DD305" s="526">
        <f t="shared" si="727"/>
        <v>0</v>
      </c>
      <c r="DE305" s="526">
        <f t="shared" si="727"/>
        <v>0</v>
      </c>
      <c r="DF305" s="526">
        <f t="shared" si="727"/>
        <v>0</v>
      </c>
      <c r="DG305" s="526">
        <f t="shared" si="727"/>
        <v>0</v>
      </c>
      <c r="DH305" s="526">
        <f t="shared" si="695"/>
        <v>0</v>
      </c>
      <c r="DI305" s="240"/>
      <c r="DJ305" s="21"/>
    </row>
    <row r="306" spans="2:114" x14ac:dyDescent="0.15">
      <c r="B306" s="10" t="s">
        <v>215</v>
      </c>
      <c r="C306" s="4" t="s">
        <v>954</v>
      </c>
      <c r="D306" s="526">
        <f t="shared" ref="D306:AI306" si="728">D$232*D77</f>
        <v>0</v>
      </c>
      <c r="E306" s="526">
        <f t="shared" si="728"/>
        <v>0</v>
      </c>
      <c r="F306" s="526">
        <f t="shared" si="728"/>
        <v>0</v>
      </c>
      <c r="G306" s="526">
        <f t="shared" si="728"/>
        <v>0</v>
      </c>
      <c r="H306" s="526">
        <f t="shared" si="728"/>
        <v>0</v>
      </c>
      <c r="I306" s="526">
        <f t="shared" si="728"/>
        <v>0</v>
      </c>
      <c r="J306" s="526">
        <f t="shared" si="728"/>
        <v>0</v>
      </c>
      <c r="K306" s="526">
        <f t="shared" si="728"/>
        <v>0</v>
      </c>
      <c r="L306" s="526">
        <f t="shared" si="728"/>
        <v>0</v>
      </c>
      <c r="M306" s="526">
        <f t="shared" si="728"/>
        <v>0</v>
      </c>
      <c r="N306" s="526">
        <f t="shared" si="728"/>
        <v>0</v>
      </c>
      <c r="O306" s="526">
        <f t="shared" si="728"/>
        <v>0</v>
      </c>
      <c r="P306" s="526">
        <f t="shared" si="728"/>
        <v>0</v>
      </c>
      <c r="Q306" s="526">
        <f t="shared" si="728"/>
        <v>0</v>
      </c>
      <c r="R306" s="526">
        <f t="shared" si="728"/>
        <v>0</v>
      </c>
      <c r="S306" s="526">
        <f t="shared" si="728"/>
        <v>0</v>
      </c>
      <c r="T306" s="526">
        <f t="shared" si="728"/>
        <v>0</v>
      </c>
      <c r="U306" s="526">
        <f t="shared" si="728"/>
        <v>0</v>
      </c>
      <c r="V306" s="526">
        <f t="shared" si="728"/>
        <v>0</v>
      </c>
      <c r="W306" s="526">
        <f t="shared" si="728"/>
        <v>0</v>
      </c>
      <c r="X306" s="526">
        <f t="shared" si="728"/>
        <v>0</v>
      </c>
      <c r="Y306" s="526">
        <f t="shared" si="728"/>
        <v>0</v>
      </c>
      <c r="Z306" s="526">
        <f t="shared" si="728"/>
        <v>0</v>
      </c>
      <c r="AA306" s="526">
        <f t="shared" si="728"/>
        <v>0</v>
      </c>
      <c r="AB306" s="526">
        <f t="shared" si="728"/>
        <v>0</v>
      </c>
      <c r="AC306" s="526">
        <f t="shared" si="728"/>
        <v>0</v>
      </c>
      <c r="AD306" s="526">
        <f t="shared" si="728"/>
        <v>0</v>
      </c>
      <c r="AE306" s="526">
        <f t="shared" si="728"/>
        <v>0</v>
      </c>
      <c r="AF306" s="526">
        <f t="shared" si="728"/>
        <v>0</v>
      </c>
      <c r="AG306" s="526">
        <f t="shared" si="728"/>
        <v>0</v>
      </c>
      <c r="AH306" s="526">
        <f t="shared" si="728"/>
        <v>0</v>
      </c>
      <c r="AI306" s="526">
        <f t="shared" si="728"/>
        <v>0</v>
      </c>
      <c r="AJ306" s="526">
        <f t="shared" ref="AJ306:BO306" si="729">AJ$232*AJ77</f>
        <v>0</v>
      </c>
      <c r="AK306" s="526">
        <f t="shared" si="729"/>
        <v>0</v>
      </c>
      <c r="AL306" s="526">
        <f t="shared" si="729"/>
        <v>0</v>
      </c>
      <c r="AM306" s="526">
        <f t="shared" si="729"/>
        <v>0</v>
      </c>
      <c r="AN306" s="526">
        <f t="shared" si="729"/>
        <v>0</v>
      </c>
      <c r="AO306" s="526">
        <f t="shared" si="729"/>
        <v>0</v>
      </c>
      <c r="AP306" s="526">
        <f t="shared" si="729"/>
        <v>0</v>
      </c>
      <c r="AQ306" s="526">
        <f t="shared" si="729"/>
        <v>0</v>
      </c>
      <c r="AR306" s="526">
        <f t="shared" si="729"/>
        <v>0</v>
      </c>
      <c r="AS306" s="526">
        <f t="shared" si="729"/>
        <v>0</v>
      </c>
      <c r="AT306" s="526">
        <f t="shared" si="729"/>
        <v>0</v>
      </c>
      <c r="AU306" s="526">
        <f t="shared" si="729"/>
        <v>0</v>
      </c>
      <c r="AV306" s="526">
        <f t="shared" si="729"/>
        <v>0</v>
      </c>
      <c r="AW306" s="526">
        <f t="shared" si="729"/>
        <v>0</v>
      </c>
      <c r="AX306" s="526">
        <f t="shared" si="729"/>
        <v>0</v>
      </c>
      <c r="AY306" s="526">
        <f t="shared" si="729"/>
        <v>0</v>
      </c>
      <c r="AZ306" s="526">
        <f t="shared" si="729"/>
        <v>0</v>
      </c>
      <c r="BA306" s="526">
        <f t="shared" si="729"/>
        <v>0</v>
      </c>
      <c r="BB306" s="526">
        <f t="shared" si="729"/>
        <v>0</v>
      </c>
      <c r="BC306" s="526">
        <f t="shared" si="729"/>
        <v>0</v>
      </c>
      <c r="BD306" s="526">
        <f t="shared" si="729"/>
        <v>0</v>
      </c>
      <c r="BE306" s="526">
        <f t="shared" si="729"/>
        <v>0</v>
      </c>
      <c r="BF306" s="526">
        <f t="shared" si="729"/>
        <v>0</v>
      </c>
      <c r="BG306" s="526">
        <f t="shared" si="729"/>
        <v>0</v>
      </c>
      <c r="BH306" s="526">
        <f t="shared" si="729"/>
        <v>0</v>
      </c>
      <c r="BI306" s="526">
        <f t="shared" si="729"/>
        <v>0</v>
      </c>
      <c r="BJ306" s="526">
        <f t="shared" si="729"/>
        <v>0</v>
      </c>
      <c r="BK306" s="526">
        <f t="shared" si="729"/>
        <v>0</v>
      </c>
      <c r="BL306" s="526">
        <f t="shared" si="729"/>
        <v>0</v>
      </c>
      <c r="BM306" s="526">
        <f t="shared" si="729"/>
        <v>0</v>
      </c>
      <c r="BN306" s="526">
        <f t="shared" si="729"/>
        <v>0</v>
      </c>
      <c r="BO306" s="526">
        <f t="shared" si="729"/>
        <v>0</v>
      </c>
      <c r="BP306" s="526">
        <f t="shared" ref="BP306:CU306" si="730">BP$232*BP77</f>
        <v>0</v>
      </c>
      <c r="BQ306" s="526">
        <f t="shared" si="730"/>
        <v>0</v>
      </c>
      <c r="BR306" s="526">
        <f t="shared" si="730"/>
        <v>0</v>
      </c>
      <c r="BS306" s="526">
        <f t="shared" si="730"/>
        <v>0</v>
      </c>
      <c r="BT306" s="526">
        <f t="shared" si="730"/>
        <v>0</v>
      </c>
      <c r="BU306" s="526">
        <f t="shared" si="730"/>
        <v>0</v>
      </c>
      <c r="BV306" s="526">
        <f t="shared" si="730"/>
        <v>0</v>
      </c>
      <c r="BW306" s="526">
        <f t="shared" si="730"/>
        <v>0</v>
      </c>
      <c r="BX306" s="526">
        <f t="shared" si="730"/>
        <v>0</v>
      </c>
      <c r="BY306" s="526">
        <f t="shared" si="730"/>
        <v>0</v>
      </c>
      <c r="BZ306" s="526">
        <f t="shared" si="730"/>
        <v>0</v>
      </c>
      <c r="CA306" s="526">
        <f t="shared" si="730"/>
        <v>0</v>
      </c>
      <c r="CB306" s="526">
        <f t="shared" si="730"/>
        <v>0</v>
      </c>
      <c r="CC306" s="526">
        <f t="shared" si="730"/>
        <v>0</v>
      </c>
      <c r="CD306" s="526">
        <f t="shared" si="730"/>
        <v>0</v>
      </c>
      <c r="CE306" s="526">
        <f t="shared" si="730"/>
        <v>0</v>
      </c>
      <c r="CF306" s="526">
        <f t="shared" si="730"/>
        <v>0</v>
      </c>
      <c r="CG306" s="526">
        <f t="shared" si="730"/>
        <v>0</v>
      </c>
      <c r="CH306" s="526">
        <f t="shared" si="730"/>
        <v>0</v>
      </c>
      <c r="CI306" s="526">
        <f t="shared" si="730"/>
        <v>0</v>
      </c>
      <c r="CJ306" s="526">
        <f t="shared" si="730"/>
        <v>0</v>
      </c>
      <c r="CK306" s="526">
        <f t="shared" si="730"/>
        <v>0</v>
      </c>
      <c r="CL306" s="526">
        <f t="shared" si="730"/>
        <v>0</v>
      </c>
      <c r="CM306" s="526">
        <f t="shared" si="730"/>
        <v>0</v>
      </c>
      <c r="CN306" s="526">
        <f t="shared" si="730"/>
        <v>0</v>
      </c>
      <c r="CO306" s="526">
        <f t="shared" si="730"/>
        <v>0</v>
      </c>
      <c r="CP306" s="526">
        <f t="shared" si="730"/>
        <v>0</v>
      </c>
      <c r="CQ306" s="526">
        <f t="shared" si="730"/>
        <v>0</v>
      </c>
      <c r="CR306" s="526">
        <f t="shared" si="730"/>
        <v>0</v>
      </c>
      <c r="CS306" s="526">
        <f t="shared" si="730"/>
        <v>0</v>
      </c>
      <c r="CT306" s="526">
        <f t="shared" si="730"/>
        <v>0</v>
      </c>
      <c r="CU306" s="526">
        <f t="shared" si="730"/>
        <v>0</v>
      </c>
      <c r="CV306" s="526">
        <f t="shared" ref="CV306:DG306" si="731">CV$232*CV77</f>
        <v>0</v>
      </c>
      <c r="CW306" s="526">
        <f t="shared" si="731"/>
        <v>0</v>
      </c>
      <c r="CX306" s="526">
        <f t="shared" si="731"/>
        <v>0</v>
      </c>
      <c r="CY306" s="526">
        <f t="shared" si="731"/>
        <v>0</v>
      </c>
      <c r="CZ306" s="526">
        <f t="shared" si="731"/>
        <v>0</v>
      </c>
      <c r="DA306" s="526">
        <f t="shared" si="731"/>
        <v>0</v>
      </c>
      <c r="DB306" s="526">
        <f t="shared" si="731"/>
        <v>0</v>
      </c>
      <c r="DC306" s="526">
        <f t="shared" si="731"/>
        <v>0</v>
      </c>
      <c r="DD306" s="526">
        <f t="shared" si="731"/>
        <v>0</v>
      </c>
      <c r="DE306" s="526">
        <f t="shared" si="731"/>
        <v>0</v>
      </c>
      <c r="DF306" s="526">
        <f t="shared" si="731"/>
        <v>0</v>
      </c>
      <c r="DG306" s="526">
        <f t="shared" si="731"/>
        <v>0</v>
      </c>
      <c r="DH306" s="526">
        <f t="shared" si="695"/>
        <v>0</v>
      </c>
      <c r="DI306" s="240"/>
      <c r="DJ306" s="21"/>
    </row>
    <row r="307" spans="2:114" x14ac:dyDescent="0.15">
      <c r="B307" s="10" t="s">
        <v>216</v>
      </c>
      <c r="C307" s="4" t="s">
        <v>955</v>
      </c>
      <c r="D307" s="553">
        <f t="shared" ref="D307:AI307" si="732">D$232*D78</f>
        <v>0</v>
      </c>
      <c r="E307" s="553">
        <f t="shared" si="732"/>
        <v>0</v>
      </c>
      <c r="F307" s="553">
        <f t="shared" si="732"/>
        <v>0</v>
      </c>
      <c r="G307" s="553">
        <f t="shared" si="732"/>
        <v>0</v>
      </c>
      <c r="H307" s="553">
        <f t="shared" si="732"/>
        <v>0</v>
      </c>
      <c r="I307" s="553">
        <f t="shared" si="732"/>
        <v>0</v>
      </c>
      <c r="J307" s="553">
        <f t="shared" si="732"/>
        <v>0</v>
      </c>
      <c r="K307" s="553">
        <f t="shared" si="732"/>
        <v>0</v>
      </c>
      <c r="L307" s="553">
        <f t="shared" si="732"/>
        <v>0</v>
      </c>
      <c r="M307" s="553">
        <f t="shared" si="732"/>
        <v>0</v>
      </c>
      <c r="N307" s="553">
        <f t="shared" si="732"/>
        <v>0</v>
      </c>
      <c r="O307" s="553">
        <f t="shared" si="732"/>
        <v>0</v>
      </c>
      <c r="P307" s="553">
        <f t="shared" si="732"/>
        <v>0</v>
      </c>
      <c r="Q307" s="553">
        <f t="shared" si="732"/>
        <v>0</v>
      </c>
      <c r="R307" s="553">
        <f t="shared" si="732"/>
        <v>0</v>
      </c>
      <c r="S307" s="553">
        <f t="shared" si="732"/>
        <v>0</v>
      </c>
      <c r="T307" s="553">
        <f t="shared" si="732"/>
        <v>0</v>
      </c>
      <c r="U307" s="553">
        <f t="shared" si="732"/>
        <v>0</v>
      </c>
      <c r="V307" s="553">
        <f t="shared" si="732"/>
        <v>0</v>
      </c>
      <c r="W307" s="553">
        <f t="shared" si="732"/>
        <v>0</v>
      </c>
      <c r="X307" s="553">
        <f t="shared" si="732"/>
        <v>0</v>
      </c>
      <c r="Y307" s="553">
        <f t="shared" si="732"/>
        <v>0</v>
      </c>
      <c r="Z307" s="553">
        <f t="shared" si="732"/>
        <v>0</v>
      </c>
      <c r="AA307" s="553">
        <f t="shared" si="732"/>
        <v>0</v>
      </c>
      <c r="AB307" s="553">
        <f t="shared" si="732"/>
        <v>0</v>
      </c>
      <c r="AC307" s="553">
        <f t="shared" si="732"/>
        <v>0</v>
      </c>
      <c r="AD307" s="553">
        <f t="shared" si="732"/>
        <v>0</v>
      </c>
      <c r="AE307" s="553">
        <f t="shared" si="732"/>
        <v>0</v>
      </c>
      <c r="AF307" s="553">
        <f t="shared" si="732"/>
        <v>0</v>
      </c>
      <c r="AG307" s="553">
        <f t="shared" si="732"/>
        <v>0</v>
      </c>
      <c r="AH307" s="553">
        <f t="shared" si="732"/>
        <v>0</v>
      </c>
      <c r="AI307" s="553">
        <f t="shared" si="732"/>
        <v>0</v>
      </c>
      <c r="AJ307" s="553">
        <f t="shared" ref="AJ307:BO307" si="733">AJ$232*AJ78</f>
        <v>0</v>
      </c>
      <c r="AK307" s="553">
        <f t="shared" si="733"/>
        <v>0</v>
      </c>
      <c r="AL307" s="553">
        <f t="shared" si="733"/>
        <v>0</v>
      </c>
      <c r="AM307" s="553">
        <f t="shared" si="733"/>
        <v>0</v>
      </c>
      <c r="AN307" s="553">
        <f t="shared" si="733"/>
        <v>0</v>
      </c>
      <c r="AO307" s="553">
        <f t="shared" si="733"/>
        <v>0</v>
      </c>
      <c r="AP307" s="553">
        <f t="shared" si="733"/>
        <v>0</v>
      </c>
      <c r="AQ307" s="553">
        <f t="shared" si="733"/>
        <v>0</v>
      </c>
      <c r="AR307" s="553">
        <f t="shared" si="733"/>
        <v>0</v>
      </c>
      <c r="AS307" s="553">
        <f t="shared" si="733"/>
        <v>0</v>
      </c>
      <c r="AT307" s="553">
        <f t="shared" si="733"/>
        <v>0</v>
      </c>
      <c r="AU307" s="553">
        <f t="shared" si="733"/>
        <v>0</v>
      </c>
      <c r="AV307" s="553">
        <f t="shared" si="733"/>
        <v>0</v>
      </c>
      <c r="AW307" s="553">
        <f t="shared" si="733"/>
        <v>0</v>
      </c>
      <c r="AX307" s="553">
        <f t="shared" si="733"/>
        <v>0</v>
      </c>
      <c r="AY307" s="553">
        <f t="shared" si="733"/>
        <v>0</v>
      </c>
      <c r="AZ307" s="553">
        <f t="shared" si="733"/>
        <v>0</v>
      </c>
      <c r="BA307" s="553">
        <f t="shared" si="733"/>
        <v>0</v>
      </c>
      <c r="BB307" s="553">
        <f t="shared" si="733"/>
        <v>0</v>
      </c>
      <c r="BC307" s="553">
        <f t="shared" si="733"/>
        <v>0</v>
      </c>
      <c r="BD307" s="553">
        <f t="shared" si="733"/>
        <v>0</v>
      </c>
      <c r="BE307" s="553">
        <f t="shared" si="733"/>
        <v>0</v>
      </c>
      <c r="BF307" s="553">
        <f t="shared" si="733"/>
        <v>0</v>
      </c>
      <c r="BG307" s="553">
        <f t="shared" si="733"/>
        <v>0</v>
      </c>
      <c r="BH307" s="553">
        <f t="shared" si="733"/>
        <v>0</v>
      </c>
      <c r="BI307" s="553">
        <f t="shared" si="733"/>
        <v>0</v>
      </c>
      <c r="BJ307" s="553">
        <f t="shared" si="733"/>
        <v>0</v>
      </c>
      <c r="BK307" s="553">
        <f t="shared" si="733"/>
        <v>0</v>
      </c>
      <c r="BL307" s="553">
        <f t="shared" si="733"/>
        <v>0</v>
      </c>
      <c r="BM307" s="553">
        <f t="shared" si="733"/>
        <v>0</v>
      </c>
      <c r="BN307" s="553">
        <f t="shared" si="733"/>
        <v>0</v>
      </c>
      <c r="BO307" s="553">
        <f t="shared" si="733"/>
        <v>0</v>
      </c>
      <c r="BP307" s="553">
        <f t="shared" ref="BP307:CU307" si="734">BP$232*BP78</f>
        <v>0</v>
      </c>
      <c r="BQ307" s="553">
        <f t="shared" si="734"/>
        <v>0</v>
      </c>
      <c r="BR307" s="553">
        <f t="shared" si="734"/>
        <v>0</v>
      </c>
      <c r="BS307" s="553">
        <f t="shared" si="734"/>
        <v>0</v>
      </c>
      <c r="BT307" s="553">
        <f t="shared" si="734"/>
        <v>0</v>
      </c>
      <c r="BU307" s="553">
        <f t="shared" si="734"/>
        <v>0</v>
      </c>
      <c r="BV307" s="553">
        <f t="shared" si="734"/>
        <v>0</v>
      </c>
      <c r="BW307" s="553">
        <f t="shared" si="734"/>
        <v>0</v>
      </c>
      <c r="BX307" s="553">
        <f t="shared" si="734"/>
        <v>0</v>
      </c>
      <c r="BY307" s="553">
        <f t="shared" si="734"/>
        <v>0</v>
      </c>
      <c r="BZ307" s="553">
        <f t="shared" si="734"/>
        <v>0</v>
      </c>
      <c r="CA307" s="553">
        <f t="shared" si="734"/>
        <v>0</v>
      </c>
      <c r="CB307" s="553">
        <f t="shared" si="734"/>
        <v>0</v>
      </c>
      <c r="CC307" s="553">
        <f t="shared" si="734"/>
        <v>0</v>
      </c>
      <c r="CD307" s="553">
        <f t="shared" si="734"/>
        <v>0</v>
      </c>
      <c r="CE307" s="553">
        <f t="shared" si="734"/>
        <v>0</v>
      </c>
      <c r="CF307" s="553">
        <f t="shared" si="734"/>
        <v>0</v>
      </c>
      <c r="CG307" s="553">
        <f t="shared" si="734"/>
        <v>0</v>
      </c>
      <c r="CH307" s="553">
        <f t="shared" si="734"/>
        <v>0</v>
      </c>
      <c r="CI307" s="553">
        <f t="shared" si="734"/>
        <v>0</v>
      </c>
      <c r="CJ307" s="553">
        <f t="shared" si="734"/>
        <v>0</v>
      </c>
      <c r="CK307" s="553">
        <f t="shared" si="734"/>
        <v>0</v>
      </c>
      <c r="CL307" s="553">
        <f t="shared" si="734"/>
        <v>0</v>
      </c>
      <c r="CM307" s="553">
        <f t="shared" si="734"/>
        <v>0</v>
      </c>
      <c r="CN307" s="553">
        <f t="shared" si="734"/>
        <v>0</v>
      </c>
      <c r="CO307" s="553">
        <f t="shared" si="734"/>
        <v>0</v>
      </c>
      <c r="CP307" s="553">
        <f t="shared" si="734"/>
        <v>0</v>
      </c>
      <c r="CQ307" s="553">
        <f t="shared" si="734"/>
        <v>0</v>
      </c>
      <c r="CR307" s="553">
        <f t="shared" si="734"/>
        <v>0</v>
      </c>
      <c r="CS307" s="553">
        <f t="shared" si="734"/>
        <v>0</v>
      </c>
      <c r="CT307" s="553">
        <f t="shared" si="734"/>
        <v>0</v>
      </c>
      <c r="CU307" s="553">
        <f t="shared" si="734"/>
        <v>0</v>
      </c>
      <c r="CV307" s="553">
        <f t="shared" ref="CV307:DG307" si="735">CV$232*CV78</f>
        <v>0</v>
      </c>
      <c r="CW307" s="553">
        <f t="shared" si="735"/>
        <v>0</v>
      </c>
      <c r="CX307" s="553">
        <f t="shared" si="735"/>
        <v>0</v>
      </c>
      <c r="CY307" s="553">
        <f t="shared" si="735"/>
        <v>0</v>
      </c>
      <c r="CZ307" s="553">
        <f t="shared" si="735"/>
        <v>0</v>
      </c>
      <c r="DA307" s="553">
        <f t="shared" si="735"/>
        <v>0</v>
      </c>
      <c r="DB307" s="553">
        <f t="shared" si="735"/>
        <v>0</v>
      </c>
      <c r="DC307" s="553">
        <f t="shared" si="735"/>
        <v>0</v>
      </c>
      <c r="DD307" s="553">
        <f t="shared" si="735"/>
        <v>0</v>
      </c>
      <c r="DE307" s="553">
        <f t="shared" si="735"/>
        <v>0</v>
      </c>
      <c r="DF307" s="553">
        <f t="shared" si="735"/>
        <v>0</v>
      </c>
      <c r="DG307" s="553">
        <f t="shared" si="735"/>
        <v>0</v>
      </c>
      <c r="DH307" s="553">
        <f t="shared" si="695"/>
        <v>0</v>
      </c>
      <c r="DI307" s="240"/>
      <c r="DJ307" s="21"/>
    </row>
    <row r="308" spans="2:114" x14ac:dyDescent="0.15">
      <c r="B308" s="10" t="s">
        <v>217</v>
      </c>
      <c r="C308" s="557" t="s">
        <v>956</v>
      </c>
      <c r="D308" s="526">
        <f t="shared" ref="D308:AI308" si="736">D$232*D79</f>
        <v>0</v>
      </c>
      <c r="E308" s="526">
        <f t="shared" si="736"/>
        <v>0</v>
      </c>
      <c r="F308" s="526">
        <f t="shared" si="736"/>
        <v>0</v>
      </c>
      <c r="G308" s="526">
        <f t="shared" si="736"/>
        <v>0</v>
      </c>
      <c r="H308" s="526">
        <f t="shared" si="736"/>
        <v>0</v>
      </c>
      <c r="I308" s="526">
        <f t="shared" si="736"/>
        <v>0</v>
      </c>
      <c r="J308" s="526">
        <f t="shared" si="736"/>
        <v>0</v>
      </c>
      <c r="K308" s="526">
        <f t="shared" si="736"/>
        <v>0</v>
      </c>
      <c r="L308" s="526">
        <f t="shared" si="736"/>
        <v>0</v>
      </c>
      <c r="M308" s="526">
        <f t="shared" si="736"/>
        <v>0</v>
      </c>
      <c r="N308" s="526">
        <f t="shared" si="736"/>
        <v>0</v>
      </c>
      <c r="O308" s="526">
        <f t="shared" si="736"/>
        <v>0</v>
      </c>
      <c r="P308" s="526">
        <f t="shared" si="736"/>
        <v>0</v>
      </c>
      <c r="Q308" s="526">
        <f t="shared" si="736"/>
        <v>0</v>
      </c>
      <c r="R308" s="526">
        <f t="shared" si="736"/>
        <v>0</v>
      </c>
      <c r="S308" s="526">
        <f t="shared" si="736"/>
        <v>0</v>
      </c>
      <c r="T308" s="526">
        <f t="shared" si="736"/>
        <v>0</v>
      </c>
      <c r="U308" s="526">
        <f t="shared" si="736"/>
        <v>0</v>
      </c>
      <c r="V308" s="526">
        <f t="shared" si="736"/>
        <v>0</v>
      </c>
      <c r="W308" s="526">
        <f t="shared" si="736"/>
        <v>0</v>
      </c>
      <c r="X308" s="526">
        <f t="shared" si="736"/>
        <v>0</v>
      </c>
      <c r="Y308" s="526">
        <f t="shared" si="736"/>
        <v>0</v>
      </c>
      <c r="Z308" s="526">
        <f t="shared" si="736"/>
        <v>0</v>
      </c>
      <c r="AA308" s="526">
        <f t="shared" si="736"/>
        <v>0</v>
      </c>
      <c r="AB308" s="526">
        <f t="shared" si="736"/>
        <v>0</v>
      </c>
      <c r="AC308" s="526">
        <f t="shared" si="736"/>
        <v>0</v>
      </c>
      <c r="AD308" s="526">
        <f t="shared" si="736"/>
        <v>0</v>
      </c>
      <c r="AE308" s="526">
        <f t="shared" si="736"/>
        <v>0</v>
      </c>
      <c r="AF308" s="526">
        <f t="shared" si="736"/>
        <v>0</v>
      </c>
      <c r="AG308" s="526">
        <f t="shared" si="736"/>
        <v>0</v>
      </c>
      <c r="AH308" s="526">
        <f t="shared" si="736"/>
        <v>0</v>
      </c>
      <c r="AI308" s="526">
        <f t="shared" si="736"/>
        <v>0</v>
      </c>
      <c r="AJ308" s="526">
        <f t="shared" ref="AJ308:BO308" si="737">AJ$232*AJ79</f>
        <v>0</v>
      </c>
      <c r="AK308" s="526">
        <f t="shared" si="737"/>
        <v>0</v>
      </c>
      <c r="AL308" s="526">
        <f t="shared" si="737"/>
        <v>0</v>
      </c>
      <c r="AM308" s="526">
        <f t="shared" si="737"/>
        <v>0</v>
      </c>
      <c r="AN308" s="526">
        <f t="shared" si="737"/>
        <v>0</v>
      </c>
      <c r="AO308" s="526">
        <f t="shared" si="737"/>
        <v>0</v>
      </c>
      <c r="AP308" s="526">
        <f t="shared" si="737"/>
        <v>0</v>
      </c>
      <c r="AQ308" s="526">
        <f t="shared" si="737"/>
        <v>0</v>
      </c>
      <c r="AR308" s="526">
        <f t="shared" si="737"/>
        <v>0</v>
      </c>
      <c r="AS308" s="526">
        <f t="shared" si="737"/>
        <v>0</v>
      </c>
      <c r="AT308" s="526">
        <f t="shared" si="737"/>
        <v>0</v>
      </c>
      <c r="AU308" s="526">
        <f t="shared" si="737"/>
        <v>0</v>
      </c>
      <c r="AV308" s="526">
        <f t="shared" si="737"/>
        <v>0</v>
      </c>
      <c r="AW308" s="526">
        <f t="shared" si="737"/>
        <v>0</v>
      </c>
      <c r="AX308" s="526">
        <f t="shared" si="737"/>
        <v>0</v>
      </c>
      <c r="AY308" s="526">
        <f t="shared" si="737"/>
        <v>0</v>
      </c>
      <c r="AZ308" s="526">
        <f t="shared" si="737"/>
        <v>0</v>
      </c>
      <c r="BA308" s="526">
        <f t="shared" si="737"/>
        <v>0</v>
      </c>
      <c r="BB308" s="526">
        <f t="shared" si="737"/>
        <v>0</v>
      </c>
      <c r="BC308" s="526">
        <f t="shared" si="737"/>
        <v>0</v>
      </c>
      <c r="BD308" s="526">
        <f t="shared" si="737"/>
        <v>0</v>
      </c>
      <c r="BE308" s="526">
        <f t="shared" si="737"/>
        <v>0</v>
      </c>
      <c r="BF308" s="526">
        <f t="shared" si="737"/>
        <v>0</v>
      </c>
      <c r="BG308" s="526">
        <f t="shared" si="737"/>
        <v>0</v>
      </c>
      <c r="BH308" s="526">
        <f t="shared" si="737"/>
        <v>0</v>
      </c>
      <c r="BI308" s="526">
        <f t="shared" si="737"/>
        <v>0</v>
      </c>
      <c r="BJ308" s="526">
        <f t="shared" si="737"/>
        <v>0</v>
      </c>
      <c r="BK308" s="526">
        <f t="shared" si="737"/>
        <v>0</v>
      </c>
      <c r="BL308" s="526">
        <f t="shared" si="737"/>
        <v>0</v>
      </c>
      <c r="BM308" s="526">
        <f t="shared" si="737"/>
        <v>0</v>
      </c>
      <c r="BN308" s="526">
        <f t="shared" si="737"/>
        <v>0</v>
      </c>
      <c r="BO308" s="526">
        <f t="shared" si="737"/>
        <v>0</v>
      </c>
      <c r="BP308" s="526">
        <f t="shared" ref="BP308:CU308" si="738">BP$232*BP79</f>
        <v>0</v>
      </c>
      <c r="BQ308" s="526">
        <f t="shared" si="738"/>
        <v>0</v>
      </c>
      <c r="BR308" s="526">
        <f t="shared" si="738"/>
        <v>0</v>
      </c>
      <c r="BS308" s="526">
        <f t="shared" si="738"/>
        <v>0</v>
      </c>
      <c r="BT308" s="526">
        <f t="shared" si="738"/>
        <v>0</v>
      </c>
      <c r="BU308" s="526">
        <f t="shared" si="738"/>
        <v>0</v>
      </c>
      <c r="BV308" s="526">
        <f t="shared" si="738"/>
        <v>0</v>
      </c>
      <c r="BW308" s="526">
        <f t="shared" si="738"/>
        <v>0</v>
      </c>
      <c r="BX308" s="526">
        <f t="shared" si="738"/>
        <v>0</v>
      </c>
      <c r="BY308" s="526">
        <f t="shared" si="738"/>
        <v>0</v>
      </c>
      <c r="BZ308" s="526">
        <f t="shared" si="738"/>
        <v>0</v>
      </c>
      <c r="CA308" s="526">
        <f t="shared" si="738"/>
        <v>0</v>
      </c>
      <c r="CB308" s="526">
        <f t="shared" si="738"/>
        <v>0</v>
      </c>
      <c r="CC308" s="526">
        <f t="shared" si="738"/>
        <v>0</v>
      </c>
      <c r="CD308" s="526">
        <f t="shared" si="738"/>
        <v>0</v>
      </c>
      <c r="CE308" s="526">
        <f t="shared" si="738"/>
        <v>0</v>
      </c>
      <c r="CF308" s="526">
        <f t="shared" si="738"/>
        <v>0</v>
      </c>
      <c r="CG308" s="526">
        <f t="shared" si="738"/>
        <v>0</v>
      </c>
      <c r="CH308" s="526">
        <f t="shared" si="738"/>
        <v>0</v>
      </c>
      <c r="CI308" s="526">
        <f t="shared" si="738"/>
        <v>0</v>
      </c>
      <c r="CJ308" s="526">
        <f t="shared" si="738"/>
        <v>0</v>
      </c>
      <c r="CK308" s="526">
        <f t="shared" si="738"/>
        <v>0</v>
      </c>
      <c r="CL308" s="526">
        <f t="shared" si="738"/>
        <v>0</v>
      </c>
      <c r="CM308" s="526">
        <f t="shared" si="738"/>
        <v>0</v>
      </c>
      <c r="CN308" s="526">
        <f t="shared" si="738"/>
        <v>0</v>
      </c>
      <c r="CO308" s="526">
        <f t="shared" si="738"/>
        <v>0</v>
      </c>
      <c r="CP308" s="526">
        <f t="shared" si="738"/>
        <v>0</v>
      </c>
      <c r="CQ308" s="526">
        <f t="shared" si="738"/>
        <v>0</v>
      </c>
      <c r="CR308" s="526">
        <f t="shared" si="738"/>
        <v>0</v>
      </c>
      <c r="CS308" s="526">
        <f t="shared" si="738"/>
        <v>0</v>
      </c>
      <c r="CT308" s="526">
        <f t="shared" si="738"/>
        <v>0</v>
      </c>
      <c r="CU308" s="526">
        <f t="shared" si="738"/>
        <v>0</v>
      </c>
      <c r="CV308" s="526">
        <f t="shared" ref="CV308:DG308" si="739">CV$232*CV79</f>
        <v>0</v>
      </c>
      <c r="CW308" s="526">
        <f t="shared" si="739"/>
        <v>0</v>
      </c>
      <c r="CX308" s="526">
        <f t="shared" si="739"/>
        <v>0</v>
      </c>
      <c r="CY308" s="526">
        <f t="shared" si="739"/>
        <v>0</v>
      </c>
      <c r="CZ308" s="526">
        <f t="shared" si="739"/>
        <v>0</v>
      </c>
      <c r="DA308" s="526">
        <f t="shared" si="739"/>
        <v>0</v>
      </c>
      <c r="DB308" s="526">
        <f t="shared" si="739"/>
        <v>0</v>
      </c>
      <c r="DC308" s="526">
        <f t="shared" si="739"/>
        <v>0</v>
      </c>
      <c r="DD308" s="526">
        <f t="shared" si="739"/>
        <v>0</v>
      </c>
      <c r="DE308" s="526">
        <f t="shared" si="739"/>
        <v>0</v>
      </c>
      <c r="DF308" s="526">
        <f t="shared" si="739"/>
        <v>0</v>
      </c>
      <c r="DG308" s="526">
        <f t="shared" si="739"/>
        <v>0</v>
      </c>
      <c r="DH308" s="526">
        <f t="shared" si="695"/>
        <v>0</v>
      </c>
      <c r="DI308" s="240"/>
      <c r="DJ308" s="21"/>
    </row>
    <row r="309" spans="2:114" x14ac:dyDescent="0.15">
      <c r="B309" s="10" t="s">
        <v>218</v>
      </c>
      <c r="C309" s="4" t="s">
        <v>957</v>
      </c>
      <c r="D309" s="526">
        <f t="shared" ref="D309:AI309" si="740">D$232*D80</f>
        <v>0</v>
      </c>
      <c r="E309" s="526">
        <f t="shared" si="740"/>
        <v>0</v>
      </c>
      <c r="F309" s="526">
        <f t="shared" si="740"/>
        <v>0</v>
      </c>
      <c r="G309" s="526">
        <f t="shared" si="740"/>
        <v>0</v>
      </c>
      <c r="H309" s="526">
        <f t="shared" si="740"/>
        <v>0</v>
      </c>
      <c r="I309" s="526">
        <f t="shared" si="740"/>
        <v>0</v>
      </c>
      <c r="J309" s="526">
        <f t="shared" si="740"/>
        <v>0</v>
      </c>
      <c r="K309" s="526">
        <f t="shared" si="740"/>
        <v>0</v>
      </c>
      <c r="L309" s="526">
        <f t="shared" si="740"/>
        <v>0</v>
      </c>
      <c r="M309" s="526">
        <f t="shared" si="740"/>
        <v>0</v>
      </c>
      <c r="N309" s="526">
        <f t="shared" si="740"/>
        <v>0</v>
      </c>
      <c r="O309" s="526">
        <f t="shared" si="740"/>
        <v>0</v>
      </c>
      <c r="P309" s="526">
        <f t="shared" si="740"/>
        <v>0</v>
      </c>
      <c r="Q309" s="526">
        <f t="shared" si="740"/>
        <v>0</v>
      </c>
      <c r="R309" s="526">
        <f t="shared" si="740"/>
        <v>0</v>
      </c>
      <c r="S309" s="526">
        <f t="shared" si="740"/>
        <v>0</v>
      </c>
      <c r="T309" s="526">
        <f t="shared" si="740"/>
        <v>0</v>
      </c>
      <c r="U309" s="526">
        <f t="shared" si="740"/>
        <v>0</v>
      </c>
      <c r="V309" s="526">
        <f t="shared" si="740"/>
        <v>0</v>
      </c>
      <c r="W309" s="526">
        <f t="shared" si="740"/>
        <v>0</v>
      </c>
      <c r="X309" s="526">
        <f t="shared" si="740"/>
        <v>0</v>
      </c>
      <c r="Y309" s="526">
        <f t="shared" si="740"/>
        <v>0</v>
      </c>
      <c r="Z309" s="526">
        <f t="shared" si="740"/>
        <v>0</v>
      </c>
      <c r="AA309" s="526">
        <f t="shared" si="740"/>
        <v>0</v>
      </c>
      <c r="AB309" s="526">
        <f t="shared" si="740"/>
        <v>0</v>
      </c>
      <c r="AC309" s="526">
        <f t="shared" si="740"/>
        <v>0</v>
      </c>
      <c r="AD309" s="526">
        <f t="shared" si="740"/>
        <v>0</v>
      </c>
      <c r="AE309" s="526">
        <f t="shared" si="740"/>
        <v>0</v>
      </c>
      <c r="AF309" s="526">
        <f t="shared" si="740"/>
        <v>0</v>
      </c>
      <c r="AG309" s="526">
        <f t="shared" si="740"/>
        <v>0</v>
      </c>
      <c r="AH309" s="526">
        <f t="shared" si="740"/>
        <v>0</v>
      </c>
      <c r="AI309" s="526">
        <f t="shared" si="740"/>
        <v>0</v>
      </c>
      <c r="AJ309" s="526">
        <f t="shared" ref="AJ309:BO309" si="741">AJ$232*AJ80</f>
        <v>0</v>
      </c>
      <c r="AK309" s="526">
        <f t="shared" si="741"/>
        <v>0</v>
      </c>
      <c r="AL309" s="526">
        <f t="shared" si="741"/>
        <v>0</v>
      </c>
      <c r="AM309" s="526">
        <f t="shared" si="741"/>
        <v>0</v>
      </c>
      <c r="AN309" s="526">
        <f t="shared" si="741"/>
        <v>0</v>
      </c>
      <c r="AO309" s="526">
        <f t="shared" si="741"/>
        <v>0</v>
      </c>
      <c r="AP309" s="526">
        <f t="shared" si="741"/>
        <v>0</v>
      </c>
      <c r="AQ309" s="526">
        <f t="shared" si="741"/>
        <v>0</v>
      </c>
      <c r="AR309" s="526">
        <f t="shared" si="741"/>
        <v>0</v>
      </c>
      <c r="AS309" s="526">
        <f t="shared" si="741"/>
        <v>0</v>
      </c>
      <c r="AT309" s="526">
        <f t="shared" si="741"/>
        <v>0</v>
      </c>
      <c r="AU309" s="526">
        <f t="shared" si="741"/>
        <v>0</v>
      </c>
      <c r="AV309" s="526">
        <f t="shared" si="741"/>
        <v>0</v>
      </c>
      <c r="AW309" s="526">
        <f t="shared" si="741"/>
        <v>0</v>
      </c>
      <c r="AX309" s="526">
        <f t="shared" si="741"/>
        <v>0</v>
      </c>
      <c r="AY309" s="526">
        <f t="shared" si="741"/>
        <v>0</v>
      </c>
      <c r="AZ309" s="526">
        <f t="shared" si="741"/>
        <v>0</v>
      </c>
      <c r="BA309" s="526">
        <f t="shared" si="741"/>
        <v>0</v>
      </c>
      <c r="BB309" s="526">
        <f t="shared" si="741"/>
        <v>0</v>
      </c>
      <c r="BC309" s="526">
        <f t="shared" si="741"/>
        <v>0</v>
      </c>
      <c r="BD309" s="526">
        <f t="shared" si="741"/>
        <v>0</v>
      </c>
      <c r="BE309" s="526">
        <f t="shared" si="741"/>
        <v>0</v>
      </c>
      <c r="BF309" s="526">
        <f t="shared" si="741"/>
        <v>0</v>
      </c>
      <c r="BG309" s="526">
        <f t="shared" si="741"/>
        <v>0</v>
      </c>
      <c r="BH309" s="526">
        <f t="shared" si="741"/>
        <v>0</v>
      </c>
      <c r="BI309" s="526">
        <f t="shared" si="741"/>
        <v>0</v>
      </c>
      <c r="BJ309" s="526">
        <f t="shared" si="741"/>
        <v>0</v>
      </c>
      <c r="BK309" s="526">
        <f t="shared" si="741"/>
        <v>0</v>
      </c>
      <c r="BL309" s="526">
        <f t="shared" si="741"/>
        <v>0</v>
      </c>
      <c r="BM309" s="526">
        <f t="shared" si="741"/>
        <v>0</v>
      </c>
      <c r="BN309" s="526">
        <f t="shared" si="741"/>
        <v>0</v>
      </c>
      <c r="BO309" s="526">
        <f t="shared" si="741"/>
        <v>0</v>
      </c>
      <c r="BP309" s="526">
        <f t="shared" ref="BP309:CU309" si="742">BP$232*BP80</f>
        <v>0</v>
      </c>
      <c r="BQ309" s="526">
        <f t="shared" si="742"/>
        <v>0</v>
      </c>
      <c r="BR309" s="526">
        <f t="shared" si="742"/>
        <v>0</v>
      </c>
      <c r="BS309" s="526">
        <f t="shared" si="742"/>
        <v>0</v>
      </c>
      <c r="BT309" s="526">
        <f t="shared" si="742"/>
        <v>0</v>
      </c>
      <c r="BU309" s="526">
        <f t="shared" si="742"/>
        <v>0</v>
      </c>
      <c r="BV309" s="526">
        <f t="shared" si="742"/>
        <v>0</v>
      </c>
      <c r="BW309" s="526">
        <f t="shared" si="742"/>
        <v>0</v>
      </c>
      <c r="BX309" s="526">
        <f t="shared" si="742"/>
        <v>0</v>
      </c>
      <c r="BY309" s="526">
        <f t="shared" si="742"/>
        <v>0</v>
      </c>
      <c r="BZ309" s="526">
        <f t="shared" si="742"/>
        <v>0</v>
      </c>
      <c r="CA309" s="526">
        <f t="shared" si="742"/>
        <v>0</v>
      </c>
      <c r="CB309" s="526">
        <f t="shared" si="742"/>
        <v>0</v>
      </c>
      <c r="CC309" s="526">
        <f t="shared" si="742"/>
        <v>0</v>
      </c>
      <c r="CD309" s="526">
        <f t="shared" si="742"/>
        <v>0</v>
      </c>
      <c r="CE309" s="526">
        <f t="shared" si="742"/>
        <v>0</v>
      </c>
      <c r="CF309" s="526">
        <f t="shared" si="742"/>
        <v>0</v>
      </c>
      <c r="CG309" s="526">
        <f t="shared" si="742"/>
        <v>0</v>
      </c>
      <c r="CH309" s="526">
        <f t="shared" si="742"/>
        <v>0</v>
      </c>
      <c r="CI309" s="526">
        <f t="shared" si="742"/>
        <v>0</v>
      </c>
      <c r="CJ309" s="526">
        <f t="shared" si="742"/>
        <v>0</v>
      </c>
      <c r="CK309" s="526">
        <f t="shared" si="742"/>
        <v>0</v>
      </c>
      <c r="CL309" s="526">
        <f t="shared" si="742"/>
        <v>0</v>
      </c>
      <c r="CM309" s="526">
        <f t="shared" si="742"/>
        <v>0</v>
      </c>
      <c r="CN309" s="526">
        <f t="shared" si="742"/>
        <v>0</v>
      </c>
      <c r="CO309" s="526">
        <f t="shared" si="742"/>
        <v>0</v>
      </c>
      <c r="CP309" s="526">
        <f t="shared" si="742"/>
        <v>0</v>
      </c>
      <c r="CQ309" s="526">
        <f t="shared" si="742"/>
        <v>0</v>
      </c>
      <c r="CR309" s="526">
        <f t="shared" si="742"/>
        <v>0</v>
      </c>
      <c r="CS309" s="526">
        <f t="shared" si="742"/>
        <v>0</v>
      </c>
      <c r="CT309" s="526">
        <f t="shared" si="742"/>
        <v>0</v>
      </c>
      <c r="CU309" s="526">
        <f t="shared" si="742"/>
        <v>0</v>
      </c>
      <c r="CV309" s="526">
        <f t="shared" ref="CV309:DG309" si="743">CV$232*CV80</f>
        <v>0</v>
      </c>
      <c r="CW309" s="526">
        <f t="shared" si="743"/>
        <v>0</v>
      </c>
      <c r="CX309" s="526">
        <f t="shared" si="743"/>
        <v>0</v>
      </c>
      <c r="CY309" s="526">
        <f t="shared" si="743"/>
        <v>0</v>
      </c>
      <c r="CZ309" s="526">
        <f t="shared" si="743"/>
        <v>0</v>
      </c>
      <c r="DA309" s="526">
        <f t="shared" si="743"/>
        <v>0</v>
      </c>
      <c r="DB309" s="526">
        <f t="shared" si="743"/>
        <v>0</v>
      </c>
      <c r="DC309" s="526">
        <f t="shared" si="743"/>
        <v>0</v>
      </c>
      <c r="DD309" s="526">
        <f t="shared" si="743"/>
        <v>0</v>
      </c>
      <c r="DE309" s="526">
        <f t="shared" si="743"/>
        <v>0</v>
      </c>
      <c r="DF309" s="526">
        <f t="shared" si="743"/>
        <v>0</v>
      </c>
      <c r="DG309" s="526">
        <f t="shared" si="743"/>
        <v>0</v>
      </c>
      <c r="DH309" s="526">
        <f t="shared" si="695"/>
        <v>0</v>
      </c>
      <c r="DI309" s="240"/>
      <c r="DJ309" s="21"/>
    </row>
    <row r="310" spans="2:114" x14ac:dyDescent="0.15">
      <c r="B310" s="10" t="s">
        <v>219</v>
      </c>
      <c r="C310" s="4" t="s">
        <v>958</v>
      </c>
      <c r="D310" s="526">
        <f t="shared" ref="D310:AI310" si="744">D$232*D81</f>
        <v>0</v>
      </c>
      <c r="E310" s="526">
        <f t="shared" si="744"/>
        <v>0</v>
      </c>
      <c r="F310" s="526">
        <f t="shared" si="744"/>
        <v>0</v>
      </c>
      <c r="G310" s="526">
        <f t="shared" si="744"/>
        <v>0</v>
      </c>
      <c r="H310" s="526">
        <f t="shared" si="744"/>
        <v>0</v>
      </c>
      <c r="I310" s="526">
        <f t="shared" si="744"/>
        <v>0</v>
      </c>
      <c r="J310" s="526">
        <f t="shared" si="744"/>
        <v>0</v>
      </c>
      <c r="K310" s="526">
        <f t="shared" si="744"/>
        <v>0</v>
      </c>
      <c r="L310" s="526">
        <f t="shared" si="744"/>
        <v>0</v>
      </c>
      <c r="M310" s="526">
        <f t="shared" si="744"/>
        <v>0</v>
      </c>
      <c r="N310" s="526">
        <f t="shared" si="744"/>
        <v>0</v>
      </c>
      <c r="O310" s="526">
        <f t="shared" si="744"/>
        <v>0</v>
      </c>
      <c r="P310" s="526">
        <f t="shared" si="744"/>
        <v>0</v>
      </c>
      <c r="Q310" s="526">
        <f t="shared" si="744"/>
        <v>0</v>
      </c>
      <c r="R310" s="526">
        <f t="shared" si="744"/>
        <v>0</v>
      </c>
      <c r="S310" s="526">
        <f t="shared" si="744"/>
        <v>0</v>
      </c>
      <c r="T310" s="526">
        <f t="shared" si="744"/>
        <v>0</v>
      </c>
      <c r="U310" s="526">
        <f t="shared" si="744"/>
        <v>0</v>
      </c>
      <c r="V310" s="526">
        <f t="shared" si="744"/>
        <v>0</v>
      </c>
      <c r="W310" s="526">
        <f t="shared" si="744"/>
        <v>0</v>
      </c>
      <c r="X310" s="526">
        <f t="shared" si="744"/>
        <v>0</v>
      </c>
      <c r="Y310" s="526">
        <f t="shared" si="744"/>
        <v>0</v>
      </c>
      <c r="Z310" s="526">
        <f t="shared" si="744"/>
        <v>0</v>
      </c>
      <c r="AA310" s="526">
        <f t="shared" si="744"/>
        <v>0</v>
      </c>
      <c r="AB310" s="526">
        <f t="shared" si="744"/>
        <v>0</v>
      </c>
      <c r="AC310" s="526">
        <f t="shared" si="744"/>
        <v>0</v>
      </c>
      <c r="AD310" s="526">
        <f t="shared" si="744"/>
        <v>0</v>
      </c>
      <c r="AE310" s="526">
        <f t="shared" si="744"/>
        <v>0</v>
      </c>
      <c r="AF310" s="526">
        <f t="shared" si="744"/>
        <v>0</v>
      </c>
      <c r="AG310" s="526">
        <f t="shared" si="744"/>
        <v>0</v>
      </c>
      <c r="AH310" s="526">
        <f t="shared" si="744"/>
        <v>0</v>
      </c>
      <c r="AI310" s="526">
        <f t="shared" si="744"/>
        <v>0</v>
      </c>
      <c r="AJ310" s="526">
        <f t="shared" ref="AJ310:BO310" si="745">AJ$232*AJ81</f>
        <v>0</v>
      </c>
      <c r="AK310" s="526">
        <f t="shared" si="745"/>
        <v>0</v>
      </c>
      <c r="AL310" s="526">
        <f t="shared" si="745"/>
        <v>0</v>
      </c>
      <c r="AM310" s="526">
        <f t="shared" si="745"/>
        <v>0</v>
      </c>
      <c r="AN310" s="526">
        <f t="shared" si="745"/>
        <v>0</v>
      </c>
      <c r="AO310" s="526">
        <f t="shared" si="745"/>
        <v>0</v>
      </c>
      <c r="AP310" s="526">
        <f t="shared" si="745"/>
        <v>0</v>
      </c>
      <c r="AQ310" s="526">
        <f t="shared" si="745"/>
        <v>0</v>
      </c>
      <c r="AR310" s="526">
        <f t="shared" si="745"/>
        <v>0</v>
      </c>
      <c r="AS310" s="526">
        <f t="shared" si="745"/>
        <v>0</v>
      </c>
      <c r="AT310" s="526">
        <f t="shared" si="745"/>
        <v>0</v>
      </c>
      <c r="AU310" s="526">
        <f t="shared" si="745"/>
        <v>0</v>
      </c>
      <c r="AV310" s="526">
        <f t="shared" si="745"/>
        <v>0</v>
      </c>
      <c r="AW310" s="526">
        <f t="shared" si="745"/>
        <v>0</v>
      </c>
      <c r="AX310" s="526">
        <f t="shared" si="745"/>
        <v>0</v>
      </c>
      <c r="AY310" s="526">
        <f t="shared" si="745"/>
        <v>0</v>
      </c>
      <c r="AZ310" s="526">
        <f t="shared" si="745"/>
        <v>0</v>
      </c>
      <c r="BA310" s="526">
        <f t="shared" si="745"/>
        <v>0</v>
      </c>
      <c r="BB310" s="526">
        <f t="shared" si="745"/>
        <v>0</v>
      </c>
      <c r="BC310" s="526">
        <f t="shared" si="745"/>
        <v>0</v>
      </c>
      <c r="BD310" s="526">
        <f t="shared" si="745"/>
        <v>0</v>
      </c>
      <c r="BE310" s="526">
        <f t="shared" si="745"/>
        <v>0</v>
      </c>
      <c r="BF310" s="526">
        <f t="shared" si="745"/>
        <v>0</v>
      </c>
      <c r="BG310" s="526">
        <f t="shared" si="745"/>
        <v>0</v>
      </c>
      <c r="BH310" s="526">
        <f t="shared" si="745"/>
        <v>0</v>
      </c>
      <c r="BI310" s="526">
        <f t="shared" si="745"/>
        <v>0</v>
      </c>
      <c r="BJ310" s="526">
        <f t="shared" si="745"/>
        <v>0</v>
      </c>
      <c r="BK310" s="526">
        <f t="shared" si="745"/>
        <v>0</v>
      </c>
      <c r="BL310" s="526">
        <f t="shared" si="745"/>
        <v>0</v>
      </c>
      <c r="BM310" s="526">
        <f t="shared" si="745"/>
        <v>0</v>
      </c>
      <c r="BN310" s="526">
        <f t="shared" si="745"/>
        <v>0</v>
      </c>
      <c r="BO310" s="526">
        <f t="shared" si="745"/>
        <v>0</v>
      </c>
      <c r="BP310" s="526">
        <f t="shared" ref="BP310:CU310" si="746">BP$232*BP81</f>
        <v>0</v>
      </c>
      <c r="BQ310" s="526">
        <f t="shared" si="746"/>
        <v>0</v>
      </c>
      <c r="BR310" s="526">
        <f t="shared" si="746"/>
        <v>0</v>
      </c>
      <c r="BS310" s="526">
        <f t="shared" si="746"/>
        <v>0</v>
      </c>
      <c r="BT310" s="526">
        <f t="shared" si="746"/>
        <v>0</v>
      </c>
      <c r="BU310" s="526">
        <f t="shared" si="746"/>
        <v>0</v>
      </c>
      <c r="BV310" s="526">
        <f t="shared" si="746"/>
        <v>0</v>
      </c>
      <c r="BW310" s="526">
        <f t="shared" si="746"/>
        <v>0</v>
      </c>
      <c r="BX310" s="526">
        <f t="shared" si="746"/>
        <v>0</v>
      </c>
      <c r="BY310" s="526">
        <f t="shared" si="746"/>
        <v>0</v>
      </c>
      <c r="BZ310" s="526">
        <f t="shared" si="746"/>
        <v>0</v>
      </c>
      <c r="CA310" s="526">
        <f t="shared" si="746"/>
        <v>0</v>
      </c>
      <c r="CB310" s="526">
        <f t="shared" si="746"/>
        <v>0</v>
      </c>
      <c r="CC310" s="526">
        <f t="shared" si="746"/>
        <v>0</v>
      </c>
      <c r="CD310" s="526">
        <f t="shared" si="746"/>
        <v>0</v>
      </c>
      <c r="CE310" s="526">
        <f t="shared" si="746"/>
        <v>0</v>
      </c>
      <c r="CF310" s="526">
        <f t="shared" si="746"/>
        <v>0</v>
      </c>
      <c r="CG310" s="526">
        <f t="shared" si="746"/>
        <v>0</v>
      </c>
      <c r="CH310" s="526">
        <f t="shared" si="746"/>
        <v>0</v>
      </c>
      <c r="CI310" s="526">
        <f t="shared" si="746"/>
        <v>0</v>
      </c>
      <c r="CJ310" s="526">
        <f t="shared" si="746"/>
        <v>0</v>
      </c>
      <c r="CK310" s="526">
        <f t="shared" si="746"/>
        <v>0</v>
      </c>
      <c r="CL310" s="526">
        <f t="shared" si="746"/>
        <v>0</v>
      </c>
      <c r="CM310" s="526">
        <f t="shared" si="746"/>
        <v>0</v>
      </c>
      <c r="CN310" s="526">
        <f t="shared" si="746"/>
        <v>0</v>
      </c>
      <c r="CO310" s="526">
        <f t="shared" si="746"/>
        <v>0</v>
      </c>
      <c r="CP310" s="526">
        <f t="shared" si="746"/>
        <v>0</v>
      </c>
      <c r="CQ310" s="526">
        <f t="shared" si="746"/>
        <v>0</v>
      </c>
      <c r="CR310" s="526">
        <f t="shared" si="746"/>
        <v>0</v>
      </c>
      <c r="CS310" s="526">
        <f t="shared" si="746"/>
        <v>0</v>
      </c>
      <c r="CT310" s="526">
        <f t="shared" si="746"/>
        <v>0</v>
      </c>
      <c r="CU310" s="526">
        <f t="shared" si="746"/>
        <v>0</v>
      </c>
      <c r="CV310" s="526">
        <f t="shared" ref="CV310:DG310" si="747">CV$232*CV81</f>
        <v>0</v>
      </c>
      <c r="CW310" s="526">
        <f t="shared" si="747"/>
        <v>0</v>
      </c>
      <c r="CX310" s="526">
        <f t="shared" si="747"/>
        <v>0</v>
      </c>
      <c r="CY310" s="526">
        <f t="shared" si="747"/>
        <v>0</v>
      </c>
      <c r="CZ310" s="526">
        <f t="shared" si="747"/>
        <v>0</v>
      </c>
      <c r="DA310" s="526">
        <f t="shared" si="747"/>
        <v>0</v>
      </c>
      <c r="DB310" s="526">
        <f t="shared" si="747"/>
        <v>0</v>
      </c>
      <c r="DC310" s="526">
        <f t="shared" si="747"/>
        <v>0</v>
      </c>
      <c r="DD310" s="526">
        <f t="shared" si="747"/>
        <v>0</v>
      </c>
      <c r="DE310" s="526">
        <f t="shared" si="747"/>
        <v>0</v>
      </c>
      <c r="DF310" s="526">
        <f t="shared" si="747"/>
        <v>0</v>
      </c>
      <c r="DG310" s="526">
        <f t="shared" si="747"/>
        <v>0</v>
      </c>
      <c r="DH310" s="526">
        <f t="shared" si="695"/>
        <v>0</v>
      </c>
      <c r="DI310" s="240"/>
      <c r="DJ310" s="21"/>
    </row>
    <row r="311" spans="2:114" x14ac:dyDescent="0.15">
      <c r="B311" s="10" t="s">
        <v>220</v>
      </c>
      <c r="C311" s="4" t="s">
        <v>959</v>
      </c>
      <c r="D311" s="526">
        <f t="shared" ref="D311:AI311" si="748">D$232*D82</f>
        <v>0</v>
      </c>
      <c r="E311" s="526">
        <f t="shared" si="748"/>
        <v>0</v>
      </c>
      <c r="F311" s="526">
        <f t="shared" si="748"/>
        <v>0</v>
      </c>
      <c r="G311" s="526">
        <f t="shared" si="748"/>
        <v>0</v>
      </c>
      <c r="H311" s="526">
        <f t="shared" si="748"/>
        <v>0</v>
      </c>
      <c r="I311" s="526">
        <f t="shared" si="748"/>
        <v>0</v>
      </c>
      <c r="J311" s="526">
        <f t="shared" si="748"/>
        <v>0</v>
      </c>
      <c r="K311" s="526">
        <f t="shared" si="748"/>
        <v>0</v>
      </c>
      <c r="L311" s="526">
        <f t="shared" si="748"/>
        <v>0</v>
      </c>
      <c r="M311" s="526">
        <f t="shared" si="748"/>
        <v>0</v>
      </c>
      <c r="N311" s="526">
        <f t="shared" si="748"/>
        <v>0</v>
      </c>
      <c r="O311" s="526">
        <f t="shared" si="748"/>
        <v>0</v>
      </c>
      <c r="P311" s="526">
        <f t="shared" si="748"/>
        <v>0</v>
      </c>
      <c r="Q311" s="526">
        <f t="shared" si="748"/>
        <v>0</v>
      </c>
      <c r="R311" s="526">
        <f t="shared" si="748"/>
        <v>0</v>
      </c>
      <c r="S311" s="526">
        <f t="shared" si="748"/>
        <v>0</v>
      </c>
      <c r="T311" s="526">
        <f t="shared" si="748"/>
        <v>0</v>
      </c>
      <c r="U311" s="526">
        <f t="shared" si="748"/>
        <v>0</v>
      </c>
      <c r="V311" s="526">
        <f t="shared" si="748"/>
        <v>0</v>
      </c>
      <c r="W311" s="526">
        <f t="shared" si="748"/>
        <v>0</v>
      </c>
      <c r="X311" s="526">
        <f t="shared" si="748"/>
        <v>0</v>
      </c>
      <c r="Y311" s="526">
        <f t="shared" si="748"/>
        <v>0</v>
      </c>
      <c r="Z311" s="526">
        <f t="shared" si="748"/>
        <v>0</v>
      </c>
      <c r="AA311" s="526">
        <f t="shared" si="748"/>
        <v>0</v>
      </c>
      <c r="AB311" s="526">
        <f t="shared" si="748"/>
        <v>0</v>
      </c>
      <c r="AC311" s="526">
        <f t="shared" si="748"/>
        <v>0</v>
      </c>
      <c r="AD311" s="526">
        <f t="shared" si="748"/>
        <v>0</v>
      </c>
      <c r="AE311" s="526">
        <f t="shared" si="748"/>
        <v>0</v>
      </c>
      <c r="AF311" s="526">
        <f t="shared" si="748"/>
        <v>0</v>
      </c>
      <c r="AG311" s="526">
        <f t="shared" si="748"/>
        <v>0</v>
      </c>
      <c r="AH311" s="526">
        <f t="shared" si="748"/>
        <v>0</v>
      </c>
      <c r="AI311" s="526">
        <f t="shared" si="748"/>
        <v>0</v>
      </c>
      <c r="AJ311" s="526">
        <f t="shared" ref="AJ311:BO311" si="749">AJ$232*AJ82</f>
        <v>0</v>
      </c>
      <c r="AK311" s="526">
        <f t="shared" si="749"/>
        <v>0</v>
      </c>
      <c r="AL311" s="526">
        <f t="shared" si="749"/>
        <v>0</v>
      </c>
      <c r="AM311" s="526">
        <f t="shared" si="749"/>
        <v>0</v>
      </c>
      <c r="AN311" s="526">
        <f t="shared" si="749"/>
        <v>0</v>
      </c>
      <c r="AO311" s="526">
        <f t="shared" si="749"/>
        <v>0</v>
      </c>
      <c r="AP311" s="526">
        <f t="shared" si="749"/>
        <v>0</v>
      </c>
      <c r="AQ311" s="526">
        <f t="shared" si="749"/>
        <v>0</v>
      </c>
      <c r="AR311" s="526">
        <f t="shared" si="749"/>
        <v>0</v>
      </c>
      <c r="AS311" s="526">
        <f t="shared" si="749"/>
        <v>0</v>
      </c>
      <c r="AT311" s="526">
        <f t="shared" si="749"/>
        <v>0</v>
      </c>
      <c r="AU311" s="526">
        <f t="shared" si="749"/>
        <v>0</v>
      </c>
      <c r="AV311" s="526">
        <f t="shared" si="749"/>
        <v>0</v>
      </c>
      <c r="AW311" s="526">
        <f t="shared" si="749"/>
        <v>0</v>
      </c>
      <c r="AX311" s="526">
        <f t="shared" si="749"/>
        <v>0</v>
      </c>
      <c r="AY311" s="526">
        <f t="shared" si="749"/>
        <v>0</v>
      </c>
      <c r="AZ311" s="526">
        <f t="shared" si="749"/>
        <v>0</v>
      </c>
      <c r="BA311" s="526">
        <f t="shared" si="749"/>
        <v>0</v>
      </c>
      <c r="BB311" s="526">
        <f t="shared" si="749"/>
        <v>0</v>
      </c>
      <c r="BC311" s="526">
        <f t="shared" si="749"/>
        <v>0</v>
      </c>
      <c r="BD311" s="526">
        <f t="shared" si="749"/>
        <v>0</v>
      </c>
      <c r="BE311" s="526">
        <f t="shared" si="749"/>
        <v>0</v>
      </c>
      <c r="BF311" s="526">
        <f t="shared" si="749"/>
        <v>0</v>
      </c>
      <c r="BG311" s="526">
        <f t="shared" si="749"/>
        <v>0</v>
      </c>
      <c r="BH311" s="526">
        <f t="shared" si="749"/>
        <v>0</v>
      </c>
      <c r="BI311" s="526">
        <f t="shared" si="749"/>
        <v>0</v>
      </c>
      <c r="BJ311" s="526">
        <f t="shared" si="749"/>
        <v>0</v>
      </c>
      <c r="BK311" s="526">
        <f t="shared" si="749"/>
        <v>0</v>
      </c>
      <c r="BL311" s="526">
        <f t="shared" si="749"/>
        <v>0</v>
      </c>
      <c r="BM311" s="526">
        <f t="shared" si="749"/>
        <v>0</v>
      </c>
      <c r="BN311" s="526">
        <f t="shared" si="749"/>
        <v>0</v>
      </c>
      <c r="BO311" s="526">
        <f t="shared" si="749"/>
        <v>0</v>
      </c>
      <c r="BP311" s="526">
        <f t="shared" ref="BP311:CU311" si="750">BP$232*BP82</f>
        <v>0</v>
      </c>
      <c r="BQ311" s="526">
        <f t="shared" si="750"/>
        <v>0</v>
      </c>
      <c r="BR311" s="526">
        <f t="shared" si="750"/>
        <v>0</v>
      </c>
      <c r="BS311" s="526">
        <f t="shared" si="750"/>
        <v>0</v>
      </c>
      <c r="BT311" s="526">
        <f t="shared" si="750"/>
        <v>0</v>
      </c>
      <c r="BU311" s="526">
        <f t="shared" si="750"/>
        <v>0</v>
      </c>
      <c r="BV311" s="526">
        <f t="shared" si="750"/>
        <v>0</v>
      </c>
      <c r="BW311" s="526">
        <f t="shared" si="750"/>
        <v>0</v>
      </c>
      <c r="BX311" s="526">
        <f t="shared" si="750"/>
        <v>0</v>
      </c>
      <c r="BY311" s="526">
        <f t="shared" si="750"/>
        <v>0</v>
      </c>
      <c r="BZ311" s="526">
        <f t="shared" si="750"/>
        <v>0</v>
      </c>
      <c r="CA311" s="526">
        <f t="shared" si="750"/>
        <v>0</v>
      </c>
      <c r="CB311" s="526">
        <f t="shared" si="750"/>
        <v>0</v>
      </c>
      <c r="CC311" s="526">
        <f t="shared" si="750"/>
        <v>0</v>
      </c>
      <c r="CD311" s="526">
        <f t="shared" si="750"/>
        <v>0</v>
      </c>
      <c r="CE311" s="526">
        <f t="shared" si="750"/>
        <v>0</v>
      </c>
      <c r="CF311" s="526">
        <f t="shared" si="750"/>
        <v>0</v>
      </c>
      <c r="CG311" s="526">
        <f t="shared" si="750"/>
        <v>0</v>
      </c>
      <c r="CH311" s="526">
        <f t="shared" si="750"/>
        <v>0</v>
      </c>
      <c r="CI311" s="526">
        <f t="shared" si="750"/>
        <v>0</v>
      </c>
      <c r="CJ311" s="526">
        <f t="shared" si="750"/>
        <v>0</v>
      </c>
      <c r="CK311" s="526">
        <f t="shared" si="750"/>
        <v>0</v>
      </c>
      <c r="CL311" s="526">
        <f t="shared" si="750"/>
        <v>0</v>
      </c>
      <c r="CM311" s="526">
        <f t="shared" si="750"/>
        <v>0</v>
      </c>
      <c r="CN311" s="526">
        <f t="shared" si="750"/>
        <v>0</v>
      </c>
      <c r="CO311" s="526">
        <f t="shared" si="750"/>
        <v>0</v>
      </c>
      <c r="CP311" s="526">
        <f t="shared" si="750"/>
        <v>0</v>
      </c>
      <c r="CQ311" s="526">
        <f t="shared" si="750"/>
        <v>0</v>
      </c>
      <c r="CR311" s="526">
        <f t="shared" si="750"/>
        <v>0</v>
      </c>
      <c r="CS311" s="526">
        <f t="shared" si="750"/>
        <v>0</v>
      </c>
      <c r="CT311" s="526">
        <f t="shared" si="750"/>
        <v>0</v>
      </c>
      <c r="CU311" s="526">
        <f t="shared" si="750"/>
        <v>0</v>
      </c>
      <c r="CV311" s="526">
        <f t="shared" ref="CV311:DG311" si="751">CV$232*CV82</f>
        <v>0</v>
      </c>
      <c r="CW311" s="526">
        <f t="shared" si="751"/>
        <v>0</v>
      </c>
      <c r="CX311" s="526">
        <f t="shared" si="751"/>
        <v>0</v>
      </c>
      <c r="CY311" s="526">
        <f t="shared" si="751"/>
        <v>0</v>
      </c>
      <c r="CZ311" s="526">
        <f t="shared" si="751"/>
        <v>0</v>
      </c>
      <c r="DA311" s="526">
        <f t="shared" si="751"/>
        <v>0</v>
      </c>
      <c r="DB311" s="526">
        <f t="shared" si="751"/>
        <v>0</v>
      </c>
      <c r="DC311" s="526">
        <f t="shared" si="751"/>
        <v>0</v>
      </c>
      <c r="DD311" s="526">
        <f t="shared" si="751"/>
        <v>0</v>
      </c>
      <c r="DE311" s="526">
        <f t="shared" si="751"/>
        <v>0</v>
      </c>
      <c r="DF311" s="526">
        <f t="shared" si="751"/>
        <v>0</v>
      </c>
      <c r="DG311" s="526">
        <f t="shared" si="751"/>
        <v>0</v>
      </c>
      <c r="DH311" s="526">
        <f t="shared" si="695"/>
        <v>0</v>
      </c>
      <c r="DI311" s="240"/>
      <c r="DJ311" s="21"/>
    </row>
    <row r="312" spans="2:114" x14ac:dyDescent="0.15">
      <c r="B312" s="10" t="s">
        <v>221</v>
      </c>
      <c r="C312" s="4" t="s">
        <v>960</v>
      </c>
      <c r="D312" s="526">
        <f t="shared" ref="D312:AI312" si="752">D$232*D83</f>
        <v>0</v>
      </c>
      <c r="E312" s="526">
        <f t="shared" si="752"/>
        <v>0</v>
      </c>
      <c r="F312" s="526">
        <f t="shared" si="752"/>
        <v>0</v>
      </c>
      <c r="G312" s="526">
        <f t="shared" si="752"/>
        <v>0</v>
      </c>
      <c r="H312" s="526">
        <f t="shared" si="752"/>
        <v>0</v>
      </c>
      <c r="I312" s="526">
        <f t="shared" si="752"/>
        <v>0</v>
      </c>
      <c r="J312" s="526">
        <f t="shared" si="752"/>
        <v>0</v>
      </c>
      <c r="K312" s="526">
        <f t="shared" si="752"/>
        <v>0</v>
      </c>
      <c r="L312" s="526">
        <f t="shared" si="752"/>
        <v>0</v>
      </c>
      <c r="M312" s="526">
        <f t="shared" si="752"/>
        <v>0</v>
      </c>
      <c r="N312" s="526">
        <f t="shared" si="752"/>
        <v>0</v>
      </c>
      <c r="O312" s="526">
        <f t="shared" si="752"/>
        <v>0</v>
      </c>
      <c r="P312" s="526">
        <f t="shared" si="752"/>
        <v>0</v>
      </c>
      <c r="Q312" s="526">
        <f t="shared" si="752"/>
        <v>0</v>
      </c>
      <c r="R312" s="526">
        <f t="shared" si="752"/>
        <v>0</v>
      </c>
      <c r="S312" s="526">
        <f t="shared" si="752"/>
        <v>0</v>
      </c>
      <c r="T312" s="526">
        <f t="shared" si="752"/>
        <v>0</v>
      </c>
      <c r="U312" s="526">
        <f t="shared" si="752"/>
        <v>0</v>
      </c>
      <c r="V312" s="526">
        <f t="shared" si="752"/>
        <v>0</v>
      </c>
      <c r="W312" s="526">
        <f t="shared" si="752"/>
        <v>0</v>
      </c>
      <c r="X312" s="526">
        <f t="shared" si="752"/>
        <v>0</v>
      </c>
      <c r="Y312" s="526">
        <f t="shared" si="752"/>
        <v>0</v>
      </c>
      <c r="Z312" s="526">
        <f t="shared" si="752"/>
        <v>0</v>
      </c>
      <c r="AA312" s="526">
        <f t="shared" si="752"/>
        <v>0</v>
      </c>
      <c r="AB312" s="526">
        <f t="shared" si="752"/>
        <v>0</v>
      </c>
      <c r="AC312" s="526">
        <f t="shared" si="752"/>
        <v>0</v>
      </c>
      <c r="AD312" s="526">
        <f t="shared" si="752"/>
        <v>0</v>
      </c>
      <c r="AE312" s="526">
        <f t="shared" si="752"/>
        <v>0</v>
      </c>
      <c r="AF312" s="526">
        <f t="shared" si="752"/>
        <v>0</v>
      </c>
      <c r="AG312" s="526">
        <f t="shared" si="752"/>
        <v>0</v>
      </c>
      <c r="AH312" s="526">
        <f t="shared" si="752"/>
        <v>0</v>
      </c>
      <c r="AI312" s="526">
        <f t="shared" si="752"/>
        <v>0</v>
      </c>
      <c r="AJ312" s="526">
        <f t="shared" ref="AJ312:BO312" si="753">AJ$232*AJ83</f>
        <v>0</v>
      </c>
      <c r="AK312" s="526">
        <f t="shared" si="753"/>
        <v>0</v>
      </c>
      <c r="AL312" s="526">
        <f t="shared" si="753"/>
        <v>0</v>
      </c>
      <c r="AM312" s="526">
        <f t="shared" si="753"/>
        <v>0</v>
      </c>
      <c r="AN312" s="526">
        <f t="shared" si="753"/>
        <v>0</v>
      </c>
      <c r="AO312" s="526">
        <f t="shared" si="753"/>
        <v>0</v>
      </c>
      <c r="AP312" s="526">
        <f t="shared" si="753"/>
        <v>0</v>
      </c>
      <c r="AQ312" s="526">
        <f t="shared" si="753"/>
        <v>0</v>
      </c>
      <c r="AR312" s="526">
        <f t="shared" si="753"/>
        <v>0</v>
      </c>
      <c r="AS312" s="526">
        <f t="shared" si="753"/>
        <v>0</v>
      </c>
      <c r="AT312" s="526">
        <f t="shared" si="753"/>
        <v>0</v>
      </c>
      <c r="AU312" s="526">
        <f t="shared" si="753"/>
        <v>0</v>
      </c>
      <c r="AV312" s="526">
        <f t="shared" si="753"/>
        <v>0</v>
      </c>
      <c r="AW312" s="526">
        <f t="shared" si="753"/>
        <v>0</v>
      </c>
      <c r="AX312" s="526">
        <f t="shared" si="753"/>
        <v>0</v>
      </c>
      <c r="AY312" s="526">
        <f t="shared" si="753"/>
        <v>0</v>
      </c>
      <c r="AZ312" s="526">
        <f t="shared" si="753"/>
        <v>0</v>
      </c>
      <c r="BA312" s="526">
        <f t="shared" si="753"/>
        <v>0</v>
      </c>
      <c r="BB312" s="526">
        <f t="shared" si="753"/>
        <v>0</v>
      </c>
      <c r="BC312" s="526">
        <f t="shared" si="753"/>
        <v>0</v>
      </c>
      <c r="BD312" s="526">
        <f t="shared" si="753"/>
        <v>0</v>
      </c>
      <c r="BE312" s="526">
        <f t="shared" si="753"/>
        <v>0</v>
      </c>
      <c r="BF312" s="526">
        <f t="shared" si="753"/>
        <v>0</v>
      </c>
      <c r="BG312" s="526">
        <f t="shared" si="753"/>
        <v>0</v>
      </c>
      <c r="BH312" s="526">
        <f t="shared" si="753"/>
        <v>0</v>
      </c>
      <c r="BI312" s="526">
        <f t="shared" si="753"/>
        <v>0</v>
      </c>
      <c r="BJ312" s="526">
        <f t="shared" si="753"/>
        <v>0</v>
      </c>
      <c r="BK312" s="526">
        <f t="shared" si="753"/>
        <v>0</v>
      </c>
      <c r="BL312" s="526">
        <f t="shared" si="753"/>
        <v>0</v>
      </c>
      <c r="BM312" s="526">
        <f t="shared" si="753"/>
        <v>0</v>
      </c>
      <c r="BN312" s="526">
        <f t="shared" si="753"/>
        <v>0</v>
      </c>
      <c r="BO312" s="526">
        <f t="shared" si="753"/>
        <v>0</v>
      </c>
      <c r="BP312" s="526">
        <f t="shared" ref="BP312:CU312" si="754">BP$232*BP83</f>
        <v>0</v>
      </c>
      <c r="BQ312" s="526">
        <f t="shared" si="754"/>
        <v>0</v>
      </c>
      <c r="BR312" s="526">
        <f t="shared" si="754"/>
        <v>0</v>
      </c>
      <c r="BS312" s="526">
        <f t="shared" si="754"/>
        <v>0</v>
      </c>
      <c r="BT312" s="526">
        <f t="shared" si="754"/>
        <v>0</v>
      </c>
      <c r="BU312" s="526">
        <f t="shared" si="754"/>
        <v>0</v>
      </c>
      <c r="BV312" s="526">
        <f t="shared" si="754"/>
        <v>0</v>
      </c>
      <c r="BW312" s="526">
        <f t="shared" si="754"/>
        <v>0</v>
      </c>
      <c r="BX312" s="526">
        <f t="shared" si="754"/>
        <v>0</v>
      </c>
      <c r="BY312" s="526">
        <f t="shared" si="754"/>
        <v>0</v>
      </c>
      <c r="BZ312" s="526">
        <f t="shared" si="754"/>
        <v>0</v>
      </c>
      <c r="CA312" s="526">
        <f t="shared" si="754"/>
        <v>0</v>
      </c>
      <c r="CB312" s="526">
        <f t="shared" si="754"/>
        <v>0</v>
      </c>
      <c r="CC312" s="526">
        <f t="shared" si="754"/>
        <v>0</v>
      </c>
      <c r="CD312" s="526">
        <f t="shared" si="754"/>
        <v>0</v>
      </c>
      <c r="CE312" s="526">
        <f t="shared" si="754"/>
        <v>0</v>
      </c>
      <c r="CF312" s="526">
        <f t="shared" si="754"/>
        <v>0</v>
      </c>
      <c r="CG312" s="526">
        <f t="shared" si="754"/>
        <v>0</v>
      </c>
      <c r="CH312" s="526">
        <f t="shared" si="754"/>
        <v>0</v>
      </c>
      <c r="CI312" s="526">
        <f t="shared" si="754"/>
        <v>0</v>
      </c>
      <c r="CJ312" s="526">
        <f t="shared" si="754"/>
        <v>0</v>
      </c>
      <c r="CK312" s="526">
        <f t="shared" si="754"/>
        <v>0</v>
      </c>
      <c r="CL312" s="526">
        <f t="shared" si="754"/>
        <v>0</v>
      </c>
      <c r="CM312" s="526">
        <f t="shared" si="754"/>
        <v>0</v>
      </c>
      <c r="CN312" s="526">
        <f t="shared" si="754"/>
        <v>0</v>
      </c>
      <c r="CO312" s="526">
        <f t="shared" si="754"/>
        <v>0</v>
      </c>
      <c r="CP312" s="526">
        <f t="shared" si="754"/>
        <v>0</v>
      </c>
      <c r="CQ312" s="526">
        <f t="shared" si="754"/>
        <v>0</v>
      </c>
      <c r="CR312" s="526">
        <f t="shared" si="754"/>
        <v>0</v>
      </c>
      <c r="CS312" s="526">
        <f t="shared" si="754"/>
        <v>0</v>
      </c>
      <c r="CT312" s="526">
        <f t="shared" si="754"/>
        <v>0</v>
      </c>
      <c r="CU312" s="526">
        <f t="shared" si="754"/>
        <v>0</v>
      </c>
      <c r="CV312" s="526">
        <f t="shared" ref="CV312:DG312" si="755">CV$232*CV83</f>
        <v>0</v>
      </c>
      <c r="CW312" s="526">
        <f t="shared" si="755"/>
        <v>0</v>
      </c>
      <c r="CX312" s="526">
        <f t="shared" si="755"/>
        <v>0</v>
      </c>
      <c r="CY312" s="526">
        <f t="shared" si="755"/>
        <v>0</v>
      </c>
      <c r="CZ312" s="526">
        <f t="shared" si="755"/>
        <v>0</v>
      </c>
      <c r="DA312" s="526">
        <f t="shared" si="755"/>
        <v>0</v>
      </c>
      <c r="DB312" s="526">
        <f t="shared" si="755"/>
        <v>0</v>
      </c>
      <c r="DC312" s="526">
        <f t="shared" si="755"/>
        <v>0</v>
      </c>
      <c r="DD312" s="526">
        <f t="shared" si="755"/>
        <v>0</v>
      </c>
      <c r="DE312" s="526">
        <f t="shared" si="755"/>
        <v>0</v>
      </c>
      <c r="DF312" s="526">
        <f t="shared" si="755"/>
        <v>0</v>
      </c>
      <c r="DG312" s="526">
        <f t="shared" si="755"/>
        <v>0</v>
      </c>
      <c r="DH312" s="526">
        <f t="shared" si="695"/>
        <v>0</v>
      </c>
      <c r="DI312" s="240"/>
      <c r="DJ312" s="21"/>
    </row>
    <row r="313" spans="2:114" x14ac:dyDescent="0.15">
      <c r="B313" s="10" t="s">
        <v>222</v>
      </c>
      <c r="C313" s="557" t="s">
        <v>961</v>
      </c>
      <c r="D313" s="685">
        <f t="shared" ref="D313:AI313" si="756">D$232*D84</f>
        <v>0</v>
      </c>
      <c r="E313" s="685">
        <f t="shared" si="756"/>
        <v>0</v>
      </c>
      <c r="F313" s="685">
        <f t="shared" si="756"/>
        <v>0</v>
      </c>
      <c r="G313" s="685">
        <f t="shared" si="756"/>
        <v>0</v>
      </c>
      <c r="H313" s="685">
        <f t="shared" si="756"/>
        <v>0</v>
      </c>
      <c r="I313" s="685">
        <f t="shared" si="756"/>
        <v>0</v>
      </c>
      <c r="J313" s="685">
        <f t="shared" si="756"/>
        <v>0</v>
      </c>
      <c r="K313" s="685">
        <f t="shared" si="756"/>
        <v>0</v>
      </c>
      <c r="L313" s="685">
        <f t="shared" si="756"/>
        <v>0</v>
      </c>
      <c r="M313" s="685">
        <f t="shared" si="756"/>
        <v>0</v>
      </c>
      <c r="N313" s="685">
        <f t="shared" si="756"/>
        <v>0</v>
      </c>
      <c r="O313" s="685">
        <f t="shared" si="756"/>
        <v>0</v>
      </c>
      <c r="P313" s="685">
        <f t="shared" si="756"/>
        <v>0</v>
      </c>
      <c r="Q313" s="685">
        <f t="shared" si="756"/>
        <v>0</v>
      </c>
      <c r="R313" s="685">
        <f t="shared" si="756"/>
        <v>0</v>
      </c>
      <c r="S313" s="685">
        <f t="shared" si="756"/>
        <v>0</v>
      </c>
      <c r="T313" s="685">
        <f t="shared" si="756"/>
        <v>0</v>
      </c>
      <c r="U313" s="685">
        <f t="shared" si="756"/>
        <v>0</v>
      </c>
      <c r="V313" s="685">
        <f t="shared" si="756"/>
        <v>0</v>
      </c>
      <c r="W313" s="685">
        <f t="shared" si="756"/>
        <v>0</v>
      </c>
      <c r="X313" s="685">
        <f t="shared" si="756"/>
        <v>0</v>
      </c>
      <c r="Y313" s="685">
        <f t="shared" si="756"/>
        <v>0</v>
      </c>
      <c r="Z313" s="685">
        <f t="shared" si="756"/>
        <v>0</v>
      </c>
      <c r="AA313" s="685">
        <f t="shared" si="756"/>
        <v>0</v>
      </c>
      <c r="AB313" s="685">
        <f t="shared" si="756"/>
        <v>0</v>
      </c>
      <c r="AC313" s="685">
        <f t="shared" si="756"/>
        <v>0</v>
      </c>
      <c r="AD313" s="685">
        <f t="shared" si="756"/>
        <v>0</v>
      </c>
      <c r="AE313" s="685">
        <f t="shared" si="756"/>
        <v>0</v>
      </c>
      <c r="AF313" s="685">
        <f t="shared" si="756"/>
        <v>0</v>
      </c>
      <c r="AG313" s="685">
        <f t="shared" si="756"/>
        <v>0</v>
      </c>
      <c r="AH313" s="685">
        <f t="shared" si="756"/>
        <v>0</v>
      </c>
      <c r="AI313" s="685">
        <f t="shared" si="756"/>
        <v>0</v>
      </c>
      <c r="AJ313" s="685">
        <f t="shared" ref="AJ313:BO313" si="757">AJ$232*AJ84</f>
        <v>0</v>
      </c>
      <c r="AK313" s="685">
        <f t="shared" si="757"/>
        <v>0</v>
      </c>
      <c r="AL313" s="685">
        <f t="shared" si="757"/>
        <v>0</v>
      </c>
      <c r="AM313" s="685">
        <f t="shared" si="757"/>
        <v>0</v>
      </c>
      <c r="AN313" s="685">
        <f t="shared" si="757"/>
        <v>0</v>
      </c>
      <c r="AO313" s="685">
        <f t="shared" si="757"/>
        <v>0</v>
      </c>
      <c r="AP313" s="685">
        <f t="shared" si="757"/>
        <v>0</v>
      </c>
      <c r="AQ313" s="685">
        <f t="shared" si="757"/>
        <v>0</v>
      </c>
      <c r="AR313" s="685">
        <f t="shared" si="757"/>
        <v>0</v>
      </c>
      <c r="AS313" s="685">
        <f t="shared" si="757"/>
        <v>0</v>
      </c>
      <c r="AT313" s="685">
        <f t="shared" si="757"/>
        <v>0</v>
      </c>
      <c r="AU313" s="685">
        <f t="shared" si="757"/>
        <v>0</v>
      </c>
      <c r="AV313" s="685">
        <f t="shared" si="757"/>
        <v>0</v>
      </c>
      <c r="AW313" s="685">
        <f t="shared" si="757"/>
        <v>0</v>
      </c>
      <c r="AX313" s="685">
        <f t="shared" si="757"/>
        <v>0</v>
      </c>
      <c r="AY313" s="685">
        <f t="shared" si="757"/>
        <v>0</v>
      </c>
      <c r="AZ313" s="685">
        <f t="shared" si="757"/>
        <v>0</v>
      </c>
      <c r="BA313" s="685">
        <f t="shared" si="757"/>
        <v>0</v>
      </c>
      <c r="BB313" s="685">
        <f t="shared" si="757"/>
        <v>0</v>
      </c>
      <c r="BC313" s="685">
        <f t="shared" si="757"/>
        <v>0</v>
      </c>
      <c r="BD313" s="685">
        <f t="shared" si="757"/>
        <v>0</v>
      </c>
      <c r="BE313" s="685">
        <f t="shared" si="757"/>
        <v>0</v>
      </c>
      <c r="BF313" s="685">
        <f t="shared" si="757"/>
        <v>0</v>
      </c>
      <c r="BG313" s="685">
        <f t="shared" si="757"/>
        <v>0</v>
      </c>
      <c r="BH313" s="685">
        <f t="shared" si="757"/>
        <v>0</v>
      </c>
      <c r="BI313" s="685">
        <f t="shared" si="757"/>
        <v>0</v>
      </c>
      <c r="BJ313" s="685">
        <f t="shared" si="757"/>
        <v>0</v>
      </c>
      <c r="BK313" s="685">
        <f t="shared" si="757"/>
        <v>0</v>
      </c>
      <c r="BL313" s="685">
        <f t="shared" si="757"/>
        <v>0</v>
      </c>
      <c r="BM313" s="685">
        <f t="shared" si="757"/>
        <v>0</v>
      </c>
      <c r="BN313" s="685">
        <f t="shared" si="757"/>
        <v>0</v>
      </c>
      <c r="BO313" s="685">
        <f t="shared" si="757"/>
        <v>0</v>
      </c>
      <c r="BP313" s="685">
        <f t="shared" ref="BP313:CU313" si="758">BP$232*BP84</f>
        <v>0</v>
      </c>
      <c r="BQ313" s="685">
        <f t="shared" si="758"/>
        <v>0</v>
      </c>
      <c r="BR313" s="685">
        <f t="shared" si="758"/>
        <v>0</v>
      </c>
      <c r="BS313" s="685">
        <f t="shared" si="758"/>
        <v>0</v>
      </c>
      <c r="BT313" s="685">
        <f t="shared" si="758"/>
        <v>0</v>
      </c>
      <c r="BU313" s="685">
        <f t="shared" si="758"/>
        <v>0</v>
      </c>
      <c r="BV313" s="685">
        <f t="shared" si="758"/>
        <v>0</v>
      </c>
      <c r="BW313" s="685">
        <f t="shared" si="758"/>
        <v>0</v>
      </c>
      <c r="BX313" s="685">
        <f t="shared" si="758"/>
        <v>0</v>
      </c>
      <c r="BY313" s="685">
        <f t="shared" si="758"/>
        <v>0</v>
      </c>
      <c r="BZ313" s="685">
        <f t="shared" si="758"/>
        <v>0</v>
      </c>
      <c r="CA313" s="685">
        <f t="shared" si="758"/>
        <v>0</v>
      </c>
      <c r="CB313" s="685">
        <f t="shared" si="758"/>
        <v>0</v>
      </c>
      <c r="CC313" s="685">
        <f t="shared" si="758"/>
        <v>0</v>
      </c>
      <c r="CD313" s="685">
        <f t="shared" si="758"/>
        <v>0</v>
      </c>
      <c r="CE313" s="685">
        <f t="shared" si="758"/>
        <v>0</v>
      </c>
      <c r="CF313" s="685">
        <f t="shared" si="758"/>
        <v>0</v>
      </c>
      <c r="CG313" s="685">
        <f t="shared" si="758"/>
        <v>0</v>
      </c>
      <c r="CH313" s="685">
        <f t="shared" si="758"/>
        <v>0</v>
      </c>
      <c r="CI313" s="685">
        <f t="shared" si="758"/>
        <v>0</v>
      </c>
      <c r="CJ313" s="685">
        <f t="shared" si="758"/>
        <v>0</v>
      </c>
      <c r="CK313" s="685">
        <f t="shared" si="758"/>
        <v>0</v>
      </c>
      <c r="CL313" s="685">
        <f t="shared" si="758"/>
        <v>0</v>
      </c>
      <c r="CM313" s="685">
        <f t="shared" si="758"/>
        <v>0</v>
      </c>
      <c r="CN313" s="685">
        <f t="shared" si="758"/>
        <v>0</v>
      </c>
      <c r="CO313" s="685">
        <f t="shared" si="758"/>
        <v>0</v>
      </c>
      <c r="CP313" s="685">
        <f t="shared" si="758"/>
        <v>0</v>
      </c>
      <c r="CQ313" s="685">
        <f t="shared" si="758"/>
        <v>0</v>
      </c>
      <c r="CR313" s="685">
        <f t="shared" si="758"/>
        <v>0</v>
      </c>
      <c r="CS313" s="685">
        <f t="shared" si="758"/>
        <v>0</v>
      </c>
      <c r="CT313" s="685">
        <f t="shared" si="758"/>
        <v>0</v>
      </c>
      <c r="CU313" s="685">
        <f t="shared" si="758"/>
        <v>0</v>
      </c>
      <c r="CV313" s="685">
        <f t="shared" ref="CV313:DG313" si="759">CV$232*CV84</f>
        <v>0</v>
      </c>
      <c r="CW313" s="685">
        <f t="shared" si="759"/>
        <v>0</v>
      </c>
      <c r="CX313" s="685">
        <f t="shared" si="759"/>
        <v>0</v>
      </c>
      <c r="CY313" s="685">
        <f t="shared" si="759"/>
        <v>0</v>
      </c>
      <c r="CZ313" s="685">
        <f t="shared" si="759"/>
        <v>0</v>
      </c>
      <c r="DA313" s="685">
        <f t="shared" si="759"/>
        <v>0</v>
      </c>
      <c r="DB313" s="685">
        <f t="shared" si="759"/>
        <v>0</v>
      </c>
      <c r="DC313" s="685">
        <f t="shared" si="759"/>
        <v>0</v>
      </c>
      <c r="DD313" s="685">
        <f t="shared" si="759"/>
        <v>0</v>
      </c>
      <c r="DE313" s="685">
        <f t="shared" si="759"/>
        <v>0</v>
      </c>
      <c r="DF313" s="685">
        <f t="shared" si="759"/>
        <v>0</v>
      </c>
      <c r="DG313" s="685">
        <f t="shared" si="759"/>
        <v>0</v>
      </c>
      <c r="DH313" s="685">
        <f t="shared" si="695"/>
        <v>0</v>
      </c>
      <c r="DI313" s="240"/>
      <c r="DJ313" s="21"/>
    </row>
    <row r="314" spans="2:114" x14ac:dyDescent="0.15">
      <c r="B314" s="10" t="s">
        <v>223</v>
      </c>
      <c r="C314" s="4" t="s">
        <v>962</v>
      </c>
      <c r="D314" s="526">
        <f t="shared" ref="D314:AI314" si="760">D$232*D85</f>
        <v>0</v>
      </c>
      <c r="E314" s="526">
        <f t="shared" si="760"/>
        <v>0</v>
      </c>
      <c r="F314" s="526">
        <f t="shared" si="760"/>
        <v>0</v>
      </c>
      <c r="G314" s="526">
        <f t="shared" si="760"/>
        <v>0</v>
      </c>
      <c r="H314" s="526">
        <f t="shared" si="760"/>
        <v>0</v>
      </c>
      <c r="I314" s="526">
        <f t="shared" si="760"/>
        <v>0</v>
      </c>
      <c r="J314" s="526">
        <f t="shared" si="760"/>
        <v>0</v>
      </c>
      <c r="K314" s="526">
        <f t="shared" si="760"/>
        <v>0</v>
      </c>
      <c r="L314" s="526">
        <f t="shared" si="760"/>
        <v>0</v>
      </c>
      <c r="M314" s="526">
        <f t="shared" si="760"/>
        <v>0</v>
      </c>
      <c r="N314" s="526">
        <f t="shared" si="760"/>
        <v>0</v>
      </c>
      <c r="O314" s="526">
        <f t="shared" si="760"/>
        <v>0</v>
      </c>
      <c r="P314" s="526">
        <f t="shared" si="760"/>
        <v>0</v>
      </c>
      <c r="Q314" s="526">
        <f t="shared" si="760"/>
        <v>0</v>
      </c>
      <c r="R314" s="526">
        <f t="shared" si="760"/>
        <v>0</v>
      </c>
      <c r="S314" s="526">
        <f t="shared" si="760"/>
        <v>0</v>
      </c>
      <c r="T314" s="526">
        <f t="shared" si="760"/>
        <v>0</v>
      </c>
      <c r="U314" s="526">
        <f t="shared" si="760"/>
        <v>0</v>
      </c>
      <c r="V314" s="526">
        <f t="shared" si="760"/>
        <v>0</v>
      </c>
      <c r="W314" s="526">
        <f t="shared" si="760"/>
        <v>0</v>
      </c>
      <c r="X314" s="526">
        <f t="shared" si="760"/>
        <v>0</v>
      </c>
      <c r="Y314" s="526">
        <f t="shared" si="760"/>
        <v>0</v>
      </c>
      <c r="Z314" s="526">
        <f t="shared" si="760"/>
        <v>0</v>
      </c>
      <c r="AA314" s="526">
        <f t="shared" si="760"/>
        <v>0</v>
      </c>
      <c r="AB314" s="526">
        <f t="shared" si="760"/>
        <v>0</v>
      </c>
      <c r="AC314" s="526">
        <f t="shared" si="760"/>
        <v>0</v>
      </c>
      <c r="AD314" s="526">
        <f t="shared" si="760"/>
        <v>0</v>
      </c>
      <c r="AE314" s="526">
        <f t="shared" si="760"/>
        <v>0</v>
      </c>
      <c r="AF314" s="526">
        <f t="shared" si="760"/>
        <v>0</v>
      </c>
      <c r="AG314" s="526">
        <f t="shared" si="760"/>
        <v>0</v>
      </c>
      <c r="AH314" s="526">
        <f t="shared" si="760"/>
        <v>0</v>
      </c>
      <c r="AI314" s="526">
        <f t="shared" si="760"/>
        <v>0</v>
      </c>
      <c r="AJ314" s="526">
        <f t="shared" ref="AJ314:BO314" si="761">AJ$232*AJ85</f>
        <v>0</v>
      </c>
      <c r="AK314" s="526">
        <f t="shared" si="761"/>
        <v>0</v>
      </c>
      <c r="AL314" s="526">
        <f t="shared" si="761"/>
        <v>0</v>
      </c>
      <c r="AM314" s="526">
        <f t="shared" si="761"/>
        <v>0</v>
      </c>
      <c r="AN314" s="526">
        <f t="shared" si="761"/>
        <v>0</v>
      </c>
      <c r="AO314" s="526">
        <f t="shared" si="761"/>
        <v>0</v>
      </c>
      <c r="AP314" s="526">
        <f t="shared" si="761"/>
        <v>0</v>
      </c>
      <c r="AQ314" s="526">
        <f t="shared" si="761"/>
        <v>0</v>
      </c>
      <c r="AR314" s="526">
        <f t="shared" si="761"/>
        <v>0</v>
      </c>
      <c r="AS314" s="526">
        <f t="shared" si="761"/>
        <v>0</v>
      </c>
      <c r="AT314" s="526">
        <f t="shared" si="761"/>
        <v>0</v>
      </c>
      <c r="AU314" s="526">
        <f t="shared" si="761"/>
        <v>0</v>
      </c>
      <c r="AV314" s="526">
        <f t="shared" si="761"/>
        <v>0</v>
      </c>
      <c r="AW314" s="526">
        <f t="shared" si="761"/>
        <v>0</v>
      </c>
      <c r="AX314" s="526">
        <f t="shared" si="761"/>
        <v>0</v>
      </c>
      <c r="AY314" s="526">
        <f t="shared" si="761"/>
        <v>0</v>
      </c>
      <c r="AZ314" s="526">
        <f t="shared" si="761"/>
        <v>0</v>
      </c>
      <c r="BA314" s="526">
        <f t="shared" si="761"/>
        <v>0</v>
      </c>
      <c r="BB314" s="526">
        <f t="shared" si="761"/>
        <v>0</v>
      </c>
      <c r="BC314" s="526">
        <f t="shared" si="761"/>
        <v>0</v>
      </c>
      <c r="BD314" s="526">
        <f t="shared" si="761"/>
        <v>0</v>
      </c>
      <c r="BE314" s="526">
        <f t="shared" si="761"/>
        <v>0</v>
      </c>
      <c r="BF314" s="526">
        <f t="shared" si="761"/>
        <v>0</v>
      </c>
      <c r="BG314" s="526">
        <f t="shared" si="761"/>
        <v>0</v>
      </c>
      <c r="BH314" s="526">
        <f t="shared" si="761"/>
        <v>0</v>
      </c>
      <c r="BI314" s="526">
        <f t="shared" si="761"/>
        <v>0</v>
      </c>
      <c r="BJ314" s="526">
        <f t="shared" si="761"/>
        <v>0</v>
      </c>
      <c r="BK314" s="526">
        <f t="shared" si="761"/>
        <v>0</v>
      </c>
      <c r="BL314" s="526">
        <f t="shared" si="761"/>
        <v>0</v>
      </c>
      <c r="BM314" s="526">
        <f t="shared" si="761"/>
        <v>0</v>
      </c>
      <c r="BN314" s="526">
        <f t="shared" si="761"/>
        <v>0</v>
      </c>
      <c r="BO314" s="526">
        <f t="shared" si="761"/>
        <v>0</v>
      </c>
      <c r="BP314" s="526">
        <f t="shared" ref="BP314:CU314" si="762">BP$232*BP85</f>
        <v>0</v>
      </c>
      <c r="BQ314" s="526">
        <f t="shared" si="762"/>
        <v>0</v>
      </c>
      <c r="BR314" s="526">
        <f t="shared" si="762"/>
        <v>0</v>
      </c>
      <c r="BS314" s="526">
        <f t="shared" si="762"/>
        <v>0</v>
      </c>
      <c r="BT314" s="526">
        <f t="shared" si="762"/>
        <v>0</v>
      </c>
      <c r="BU314" s="526">
        <f t="shared" si="762"/>
        <v>0</v>
      </c>
      <c r="BV314" s="526">
        <f t="shared" si="762"/>
        <v>0</v>
      </c>
      <c r="BW314" s="526">
        <f t="shared" si="762"/>
        <v>0</v>
      </c>
      <c r="BX314" s="526">
        <f t="shared" si="762"/>
        <v>0</v>
      </c>
      <c r="BY314" s="526">
        <f t="shared" si="762"/>
        <v>0</v>
      </c>
      <c r="BZ314" s="526">
        <f t="shared" si="762"/>
        <v>0</v>
      </c>
      <c r="CA314" s="526">
        <f t="shared" si="762"/>
        <v>0</v>
      </c>
      <c r="CB314" s="526">
        <f t="shared" si="762"/>
        <v>0</v>
      </c>
      <c r="CC314" s="526">
        <f t="shared" si="762"/>
        <v>0</v>
      </c>
      <c r="CD314" s="526">
        <f t="shared" si="762"/>
        <v>0</v>
      </c>
      <c r="CE314" s="526">
        <f t="shared" si="762"/>
        <v>0</v>
      </c>
      <c r="CF314" s="526">
        <f t="shared" si="762"/>
        <v>0</v>
      </c>
      <c r="CG314" s="526">
        <f t="shared" si="762"/>
        <v>0</v>
      </c>
      <c r="CH314" s="526">
        <f t="shared" si="762"/>
        <v>0</v>
      </c>
      <c r="CI314" s="526">
        <f t="shared" si="762"/>
        <v>0</v>
      </c>
      <c r="CJ314" s="526">
        <f t="shared" si="762"/>
        <v>0</v>
      </c>
      <c r="CK314" s="526">
        <f t="shared" si="762"/>
        <v>0</v>
      </c>
      <c r="CL314" s="526">
        <f t="shared" si="762"/>
        <v>0</v>
      </c>
      <c r="CM314" s="526">
        <f t="shared" si="762"/>
        <v>0</v>
      </c>
      <c r="CN314" s="526">
        <f t="shared" si="762"/>
        <v>0</v>
      </c>
      <c r="CO314" s="526">
        <f t="shared" si="762"/>
        <v>0</v>
      </c>
      <c r="CP314" s="526">
        <f t="shared" si="762"/>
        <v>0</v>
      </c>
      <c r="CQ314" s="526">
        <f t="shared" si="762"/>
        <v>0</v>
      </c>
      <c r="CR314" s="526">
        <f t="shared" si="762"/>
        <v>0</v>
      </c>
      <c r="CS314" s="526">
        <f t="shared" si="762"/>
        <v>0</v>
      </c>
      <c r="CT314" s="526">
        <f t="shared" si="762"/>
        <v>0</v>
      </c>
      <c r="CU314" s="526">
        <f t="shared" si="762"/>
        <v>0</v>
      </c>
      <c r="CV314" s="526">
        <f t="shared" ref="CV314:DG314" si="763">CV$232*CV85</f>
        <v>0</v>
      </c>
      <c r="CW314" s="526">
        <f t="shared" si="763"/>
        <v>0</v>
      </c>
      <c r="CX314" s="526">
        <f t="shared" si="763"/>
        <v>0</v>
      </c>
      <c r="CY314" s="526">
        <f t="shared" si="763"/>
        <v>0</v>
      </c>
      <c r="CZ314" s="526">
        <f t="shared" si="763"/>
        <v>0</v>
      </c>
      <c r="DA314" s="526">
        <f t="shared" si="763"/>
        <v>0</v>
      </c>
      <c r="DB314" s="526">
        <f t="shared" si="763"/>
        <v>0</v>
      </c>
      <c r="DC314" s="526">
        <f t="shared" si="763"/>
        <v>0</v>
      </c>
      <c r="DD314" s="526">
        <f t="shared" si="763"/>
        <v>0</v>
      </c>
      <c r="DE314" s="526">
        <f t="shared" si="763"/>
        <v>0</v>
      </c>
      <c r="DF314" s="526">
        <f t="shared" si="763"/>
        <v>0</v>
      </c>
      <c r="DG314" s="526">
        <f t="shared" si="763"/>
        <v>0</v>
      </c>
      <c r="DH314" s="526">
        <f t="shared" si="695"/>
        <v>0</v>
      </c>
      <c r="DI314" s="240"/>
      <c r="DJ314" s="21"/>
    </row>
    <row r="315" spans="2:114" x14ac:dyDescent="0.15">
      <c r="B315" s="10" t="s">
        <v>224</v>
      </c>
      <c r="C315" s="4" t="s">
        <v>963</v>
      </c>
      <c r="D315" s="526">
        <f t="shared" ref="D315:AI315" si="764">D$232*D86</f>
        <v>0</v>
      </c>
      <c r="E315" s="526">
        <f t="shared" si="764"/>
        <v>0</v>
      </c>
      <c r="F315" s="526">
        <f t="shared" si="764"/>
        <v>0</v>
      </c>
      <c r="G315" s="526">
        <f t="shared" si="764"/>
        <v>0</v>
      </c>
      <c r="H315" s="526">
        <f t="shared" si="764"/>
        <v>0</v>
      </c>
      <c r="I315" s="526">
        <f t="shared" si="764"/>
        <v>0</v>
      </c>
      <c r="J315" s="526">
        <f t="shared" si="764"/>
        <v>0</v>
      </c>
      <c r="K315" s="526">
        <f t="shared" si="764"/>
        <v>0</v>
      </c>
      <c r="L315" s="526">
        <f t="shared" si="764"/>
        <v>0</v>
      </c>
      <c r="M315" s="526">
        <f t="shared" si="764"/>
        <v>0</v>
      </c>
      <c r="N315" s="526">
        <f t="shared" si="764"/>
        <v>0</v>
      </c>
      <c r="O315" s="526">
        <f t="shared" si="764"/>
        <v>0</v>
      </c>
      <c r="P315" s="526">
        <f t="shared" si="764"/>
        <v>0</v>
      </c>
      <c r="Q315" s="526">
        <f t="shared" si="764"/>
        <v>0</v>
      </c>
      <c r="R315" s="526">
        <f t="shared" si="764"/>
        <v>0</v>
      </c>
      <c r="S315" s="526">
        <f t="shared" si="764"/>
        <v>0</v>
      </c>
      <c r="T315" s="526">
        <f t="shared" si="764"/>
        <v>0</v>
      </c>
      <c r="U315" s="526">
        <f t="shared" si="764"/>
        <v>0</v>
      </c>
      <c r="V315" s="526">
        <f t="shared" si="764"/>
        <v>0</v>
      </c>
      <c r="W315" s="526">
        <f t="shared" si="764"/>
        <v>0</v>
      </c>
      <c r="X315" s="526">
        <f t="shared" si="764"/>
        <v>0</v>
      </c>
      <c r="Y315" s="526">
        <f t="shared" si="764"/>
        <v>0</v>
      </c>
      <c r="Z315" s="526">
        <f t="shared" si="764"/>
        <v>0</v>
      </c>
      <c r="AA315" s="526">
        <f t="shared" si="764"/>
        <v>0</v>
      </c>
      <c r="AB315" s="526">
        <f t="shared" si="764"/>
        <v>0</v>
      </c>
      <c r="AC315" s="526">
        <f t="shared" si="764"/>
        <v>0</v>
      </c>
      <c r="AD315" s="526">
        <f t="shared" si="764"/>
        <v>0</v>
      </c>
      <c r="AE315" s="526">
        <f t="shared" si="764"/>
        <v>0</v>
      </c>
      <c r="AF315" s="526">
        <f t="shared" si="764"/>
        <v>0</v>
      </c>
      <c r="AG315" s="526">
        <f t="shared" si="764"/>
        <v>0</v>
      </c>
      <c r="AH315" s="526">
        <f t="shared" si="764"/>
        <v>0</v>
      </c>
      <c r="AI315" s="526">
        <f t="shared" si="764"/>
        <v>0</v>
      </c>
      <c r="AJ315" s="526">
        <f t="shared" ref="AJ315:BO315" si="765">AJ$232*AJ86</f>
        <v>0</v>
      </c>
      <c r="AK315" s="526">
        <f t="shared" si="765"/>
        <v>0</v>
      </c>
      <c r="AL315" s="526">
        <f t="shared" si="765"/>
        <v>0</v>
      </c>
      <c r="AM315" s="526">
        <f t="shared" si="765"/>
        <v>0</v>
      </c>
      <c r="AN315" s="526">
        <f t="shared" si="765"/>
        <v>0</v>
      </c>
      <c r="AO315" s="526">
        <f t="shared" si="765"/>
        <v>0</v>
      </c>
      <c r="AP315" s="526">
        <f t="shared" si="765"/>
        <v>0</v>
      </c>
      <c r="AQ315" s="526">
        <f t="shared" si="765"/>
        <v>0</v>
      </c>
      <c r="AR315" s="526">
        <f t="shared" si="765"/>
        <v>0</v>
      </c>
      <c r="AS315" s="526">
        <f t="shared" si="765"/>
        <v>0</v>
      </c>
      <c r="AT315" s="526">
        <f t="shared" si="765"/>
        <v>0</v>
      </c>
      <c r="AU315" s="526">
        <f t="shared" si="765"/>
        <v>0</v>
      </c>
      <c r="AV315" s="526">
        <f t="shared" si="765"/>
        <v>0</v>
      </c>
      <c r="AW315" s="526">
        <f t="shared" si="765"/>
        <v>0</v>
      </c>
      <c r="AX315" s="526">
        <f t="shared" si="765"/>
        <v>0</v>
      </c>
      <c r="AY315" s="526">
        <f t="shared" si="765"/>
        <v>0</v>
      </c>
      <c r="AZ315" s="526">
        <f t="shared" si="765"/>
        <v>0</v>
      </c>
      <c r="BA315" s="526">
        <f t="shared" si="765"/>
        <v>0</v>
      </c>
      <c r="BB315" s="526">
        <f t="shared" si="765"/>
        <v>0</v>
      </c>
      <c r="BC315" s="526">
        <f t="shared" si="765"/>
        <v>0</v>
      </c>
      <c r="BD315" s="526">
        <f t="shared" si="765"/>
        <v>0</v>
      </c>
      <c r="BE315" s="526">
        <f t="shared" si="765"/>
        <v>0</v>
      </c>
      <c r="BF315" s="526">
        <f t="shared" si="765"/>
        <v>0</v>
      </c>
      <c r="BG315" s="526">
        <f t="shared" si="765"/>
        <v>0</v>
      </c>
      <c r="BH315" s="526">
        <f t="shared" si="765"/>
        <v>0</v>
      </c>
      <c r="BI315" s="526">
        <f t="shared" si="765"/>
        <v>0</v>
      </c>
      <c r="BJ315" s="526">
        <f t="shared" si="765"/>
        <v>0</v>
      </c>
      <c r="BK315" s="526">
        <f t="shared" si="765"/>
        <v>0</v>
      </c>
      <c r="BL315" s="526">
        <f t="shared" si="765"/>
        <v>0</v>
      </c>
      <c r="BM315" s="526">
        <f t="shared" si="765"/>
        <v>0</v>
      </c>
      <c r="BN315" s="526">
        <f t="shared" si="765"/>
        <v>0</v>
      </c>
      <c r="BO315" s="526">
        <f t="shared" si="765"/>
        <v>0</v>
      </c>
      <c r="BP315" s="526">
        <f t="shared" ref="BP315:CU315" si="766">BP$232*BP86</f>
        <v>0</v>
      </c>
      <c r="BQ315" s="526">
        <f t="shared" si="766"/>
        <v>0</v>
      </c>
      <c r="BR315" s="526">
        <f t="shared" si="766"/>
        <v>0</v>
      </c>
      <c r="BS315" s="526">
        <f t="shared" si="766"/>
        <v>0</v>
      </c>
      <c r="BT315" s="526">
        <f t="shared" si="766"/>
        <v>0</v>
      </c>
      <c r="BU315" s="526">
        <f t="shared" si="766"/>
        <v>0</v>
      </c>
      <c r="BV315" s="526">
        <f t="shared" si="766"/>
        <v>0</v>
      </c>
      <c r="BW315" s="526">
        <f t="shared" si="766"/>
        <v>0</v>
      </c>
      <c r="BX315" s="526">
        <f t="shared" si="766"/>
        <v>0</v>
      </c>
      <c r="BY315" s="526">
        <f t="shared" si="766"/>
        <v>0</v>
      </c>
      <c r="BZ315" s="526">
        <f t="shared" si="766"/>
        <v>0</v>
      </c>
      <c r="CA315" s="526">
        <f t="shared" si="766"/>
        <v>0</v>
      </c>
      <c r="CB315" s="526">
        <f t="shared" si="766"/>
        <v>0</v>
      </c>
      <c r="CC315" s="526">
        <f t="shared" si="766"/>
        <v>0</v>
      </c>
      <c r="CD315" s="526">
        <f t="shared" si="766"/>
        <v>0</v>
      </c>
      <c r="CE315" s="526">
        <f t="shared" si="766"/>
        <v>0</v>
      </c>
      <c r="CF315" s="526">
        <f t="shared" si="766"/>
        <v>0</v>
      </c>
      <c r="CG315" s="526">
        <f t="shared" si="766"/>
        <v>0</v>
      </c>
      <c r="CH315" s="526">
        <f t="shared" si="766"/>
        <v>0</v>
      </c>
      <c r="CI315" s="526">
        <f t="shared" si="766"/>
        <v>0</v>
      </c>
      <c r="CJ315" s="526">
        <f t="shared" si="766"/>
        <v>0</v>
      </c>
      <c r="CK315" s="526">
        <f t="shared" si="766"/>
        <v>0</v>
      </c>
      <c r="CL315" s="526">
        <f t="shared" si="766"/>
        <v>0</v>
      </c>
      <c r="CM315" s="526">
        <f t="shared" si="766"/>
        <v>0</v>
      </c>
      <c r="CN315" s="526">
        <f t="shared" si="766"/>
        <v>0</v>
      </c>
      <c r="CO315" s="526">
        <f t="shared" si="766"/>
        <v>0</v>
      </c>
      <c r="CP315" s="526">
        <f t="shared" si="766"/>
        <v>0</v>
      </c>
      <c r="CQ315" s="526">
        <f t="shared" si="766"/>
        <v>0</v>
      </c>
      <c r="CR315" s="526">
        <f t="shared" si="766"/>
        <v>0</v>
      </c>
      <c r="CS315" s="526">
        <f t="shared" si="766"/>
        <v>0</v>
      </c>
      <c r="CT315" s="526">
        <f t="shared" si="766"/>
        <v>0</v>
      </c>
      <c r="CU315" s="526">
        <f t="shared" si="766"/>
        <v>0</v>
      </c>
      <c r="CV315" s="526">
        <f t="shared" ref="CV315:DG315" si="767">CV$232*CV86</f>
        <v>0</v>
      </c>
      <c r="CW315" s="526">
        <f t="shared" si="767"/>
        <v>0</v>
      </c>
      <c r="CX315" s="526">
        <f t="shared" si="767"/>
        <v>0</v>
      </c>
      <c r="CY315" s="526">
        <f t="shared" si="767"/>
        <v>0</v>
      </c>
      <c r="CZ315" s="526">
        <f t="shared" si="767"/>
        <v>0</v>
      </c>
      <c r="DA315" s="526">
        <f t="shared" si="767"/>
        <v>0</v>
      </c>
      <c r="DB315" s="526">
        <f t="shared" si="767"/>
        <v>0</v>
      </c>
      <c r="DC315" s="526">
        <f t="shared" si="767"/>
        <v>0</v>
      </c>
      <c r="DD315" s="526">
        <f t="shared" si="767"/>
        <v>0</v>
      </c>
      <c r="DE315" s="526">
        <f t="shared" si="767"/>
        <v>0</v>
      </c>
      <c r="DF315" s="526">
        <f t="shared" si="767"/>
        <v>0</v>
      </c>
      <c r="DG315" s="526">
        <f t="shared" si="767"/>
        <v>0</v>
      </c>
      <c r="DH315" s="526">
        <f t="shared" si="695"/>
        <v>0</v>
      </c>
      <c r="DI315" s="240"/>
      <c r="DJ315" s="21"/>
    </row>
    <row r="316" spans="2:114" x14ac:dyDescent="0.15">
      <c r="B316" s="10" t="s">
        <v>225</v>
      </c>
      <c r="C316" s="4" t="s">
        <v>964</v>
      </c>
      <c r="D316" s="526">
        <f t="shared" ref="D316:AI316" si="768">D$232*D87</f>
        <v>0</v>
      </c>
      <c r="E316" s="526">
        <f t="shared" si="768"/>
        <v>0</v>
      </c>
      <c r="F316" s="526">
        <f t="shared" si="768"/>
        <v>0</v>
      </c>
      <c r="G316" s="526">
        <f t="shared" si="768"/>
        <v>0</v>
      </c>
      <c r="H316" s="526">
        <f t="shared" si="768"/>
        <v>0</v>
      </c>
      <c r="I316" s="526">
        <f t="shared" si="768"/>
        <v>0</v>
      </c>
      <c r="J316" s="526">
        <f t="shared" si="768"/>
        <v>0</v>
      </c>
      <c r="K316" s="526">
        <f t="shared" si="768"/>
        <v>0</v>
      </c>
      <c r="L316" s="526">
        <f t="shared" si="768"/>
        <v>0</v>
      </c>
      <c r="M316" s="526">
        <f t="shared" si="768"/>
        <v>0</v>
      </c>
      <c r="N316" s="526">
        <f t="shared" si="768"/>
        <v>0</v>
      </c>
      <c r="O316" s="526">
        <f t="shared" si="768"/>
        <v>0</v>
      </c>
      <c r="P316" s="526">
        <f t="shared" si="768"/>
        <v>0</v>
      </c>
      <c r="Q316" s="526">
        <f t="shared" si="768"/>
        <v>0</v>
      </c>
      <c r="R316" s="526">
        <f t="shared" si="768"/>
        <v>0</v>
      </c>
      <c r="S316" s="526">
        <f t="shared" si="768"/>
        <v>0</v>
      </c>
      <c r="T316" s="526">
        <f t="shared" si="768"/>
        <v>0</v>
      </c>
      <c r="U316" s="526">
        <f t="shared" si="768"/>
        <v>0</v>
      </c>
      <c r="V316" s="526">
        <f t="shared" si="768"/>
        <v>0</v>
      </c>
      <c r="W316" s="526">
        <f t="shared" si="768"/>
        <v>0</v>
      </c>
      <c r="X316" s="526">
        <f t="shared" si="768"/>
        <v>0</v>
      </c>
      <c r="Y316" s="526">
        <f t="shared" si="768"/>
        <v>0</v>
      </c>
      <c r="Z316" s="526">
        <f t="shared" si="768"/>
        <v>0</v>
      </c>
      <c r="AA316" s="526">
        <f t="shared" si="768"/>
        <v>0</v>
      </c>
      <c r="AB316" s="526">
        <f t="shared" si="768"/>
        <v>0</v>
      </c>
      <c r="AC316" s="526">
        <f t="shared" si="768"/>
        <v>0</v>
      </c>
      <c r="AD316" s="526">
        <f t="shared" si="768"/>
        <v>0</v>
      </c>
      <c r="AE316" s="526">
        <f t="shared" si="768"/>
        <v>0</v>
      </c>
      <c r="AF316" s="526">
        <f t="shared" si="768"/>
        <v>0</v>
      </c>
      <c r="AG316" s="526">
        <f t="shared" si="768"/>
        <v>0</v>
      </c>
      <c r="AH316" s="526">
        <f t="shared" si="768"/>
        <v>0</v>
      </c>
      <c r="AI316" s="526">
        <f t="shared" si="768"/>
        <v>0</v>
      </c>
      <c r="AJ316" s="526">
        <f t="shared" ref="AJ316:BO316" si="769">AJ$232*AJ87</f>
        <v>0</v>
      </c>
      <c r="AK316" s="526">
        <f t="shared" si="769"/>
        <v>0</v>
      </c>
      <c r="AL316" s="526">
        <f t="shared" si="769"/>
        <v>0</v>
      </c>
      <c r="AM316" s="526">
        <f t="shared" si="769"/>
        <v>0</v>
      </c>
      <c r="AN316" s="526">
        <f t="shared" si="769"/>
        <v>0</v>
      </c>
      <c r="AO316" s="526">
        <f t="shared" si="769"/>
        <v>0</v>
      </c>
      <c r="AP316" s="526">
        <f t="shared" si="769"/>
        <v>0</v>
      </c>
      <c r="AQ316" s="526">
        <f t="shared" si="769"/>
        <v>0</v>
      </c>
      <c r="AR316" s="526">
        <f t="shared" si="769"/>
        <v>0</v>
      </c>
      <c r="AS316" s="526">
        <f t="shared" si="769"/>
        <v>0</v>
      </c>
      <c r="AT316" s="526">
        <f t="shared" si="769"/>
        <v>0</v>
      </c>
      <c r="AU316" s="526">
        <f t="shared" si="769"/>
        <v>0</v>
      </c>
      <c r="AV316" s="526">
        <f t="shared" si="769"/>
        <v>0</v>
      </c>
      <c r="AW316" s="526">
        <f t="shared" si="769"/>
        <v>0</v>
      </c>
      <c r="AX316" s="526">
        <f t="shared" si="769"/>
        <v>0</v>
      </c>
      <c r="AY316" s="526">
        <f t="shared" si="769"/>
        <v>0</v>
      </c>
      <c r="AZ316" s="526">
        <f t="shared" si="769"/>
        <v>0</v>
      </c>
      <c r="BA316" s="526">
        <f t="shared" si="769"/>
        <v>0</v>
      </c>
      <c r="BB316" s="526">
        <f t="shared" si="769"/>
        <v>0</v>
      </c>
      <c r="BC316" s="526">
        <f t="shared" si="769"/>
        <v>0</v>
      </c>
      <c r="BD316" s="526">
        <f t="shared" si="769"/>
        <v>0</v>
      </c>
      <c r="BE316" s="526">
        <f t="shared" si="769"/>
        <v>0</v>
      </c>
      <c r="BF316" s="526">
        <f t="shared" si="769"/>
        <v>0</v>
      </c>
      <c r="BG316" s="526">
        <f t="shared" si="769"/>
        <v>0</v>
      </c>
      <c r="BH316" s="526">
        <f t="shared" si="769"/>
        <v>0</v>
      </c>
      <c r="BI316" s="526">
        <f t="shared" si="769"/>
        <v>0</v>
      </c>
      <c r="BJ316" s="526">
        <f t="shared" si="769"/>
        <v>0</v>
      </c>
      <c r="BK316" s="526">
        <f t="shared" si="769"/>
        <v>0</v>
      </c>
      <c r="BL316" s="526">
        <f t="shared" si="769"/>
        <v>0</v>
      </c>
      <c r="BM316" s="526">
        <f t="shared" si="769"/>
        <v>0</v>
      </c>
      <c r="BN316" s="526">
        <f t="shared" si="769"/>
        <v>0</v>
      </c>
      <c r="BO316" s="526">
        <f t="shared" si="769"/>
        <v>0</v>
      </c>
      <c r="BP316" s="526">
        <f t="shared" ref="BP316:CU316" si="770">BP$232*BP87</f>
        <v>0</v>
      </c>
      <c r="BQ316" s="526">
        <f t="shared" si="770"/>
        <v>0</v>
      </c>
      <c r="BR316" s="526">
        <f t="shared" si="770"/>
        <v>0</v>
      </c>
      <c r="BS316" s="526">
        <f t="shared" si="770"/>
        <v>0</v>
      </c>
      <c r="BT316" s="526">
        <f t="shared" si="770"/>
        <v>0</v>
      </c>
      <c r="BU316" s="526">
        <f t="shared" si="770"/>
        <v>0</v>
      </c>
      <c r="BV316" s="526">
        <f t="shared" si="770"/>
        <v>0</v>
      </c>
      <c r="BW316" s="526">
        <f t="shared" si="770"/>
        <v>0</v>
      </c>
      <c r="BX316" s="526">
        <f t="shared" si="770"/>
        <v>0</v>
      </c>
      <c r="BY316" s="526">
        <f t="shared" si="770"/>
        <v>0</v>
      </c>
      <c r="BZ316" s="526">
        <f t="shared" si="770"/>
        <v>0</v>
      </c>
      <c r="CA316" s="526">
        <f t="shared" si="770"/>
        <v>0</v>
      </c>
      <c r="CB316" s="526">
        <f t="shared" si="770"/>
        <v>0</v>
      </c>
      <c r="CC316" s="526">
        <f t="shared" si="770"/>
        <v>0</v>
      </c>
      <c r="CD316" s="526">
        <f t="shared" si="770"/>
        <v>0</v>
      </c>
      <c r="CE316" s="526">
        <f t="shared" si="770"/>
        <v>0</v>
      </c>
      <c r="CF316" s="526">
        <f t="shared" si="770"/>
        <v>0</v>
      </c>
      <c r="CG316" s="526">
        <f t="shared" si="770"/>
        <v>0</v>
      </c>
      <c r="CH316" s="526">
        <f t="shared" si="770"/>
        <v>0</v>
      </c>
      <c r="CI316" s="526">
        <f t="shared" si="770"/>
        <v>0</v>
      </c>
      <c r="CJ316" s="526">
        <f t="shared" si="770"/>
        <v>0</v>
      </c>
      <c r="CK316" s="526">
        <f t="shared" si="770"/>
        <v>0</v>
      </c>
      <c r="CL316" s="526">
        <f t="shared" si="770"/>
        <v>0</v>
      </c>
      <c r="CM316" s="526">
        <f t="shared" si="770"/>
        <v>0</v>
      </c>
      <c r="CN316" s="526">
        <f t="shared" si="770"/>
        <v>0</v>
      </c>
      <c r="CO316" s="526">
        <f t="shared" si="770"/>
        <v>0</v>
      </c>
      <c r="CP316" s="526">
        <f t="shared" si="770"/>
        <v>0</v>
      </c>
      <c r="CQ316" s="526">
        <f t="shared" si="770"/>
        <v>0</v>
      </c>
      <c r="CR316" s="526">
        <f t="shared" si="770"/>
        <v>0</v>
      </c>
      <c r="CS316" s="526">
        <f t="shared" si="770"/>
        <v>0</v>
      </c>
      <c r="CT316" s="526">
        <f t="shared" si="770"/>
        <v>0</v>
      </c>
      <c r="CU316" s="526">
        <f t="shared" si="770"/>
        <v>0</v>
      </c>
      <c r="CV316" s="526">
        <f t="shared" ref="CV316:DG316" si="771">CV$232*CV87</f>
        <v>0</v>
      </c>
      <c r="CW316" s="526">
        <f t="shared" si="771"/>
        <v>0</v>
      </c>
      <c r="CX316" s="526">
        <f t="shared" si="771"/>
        <v>0</v>
      </c>
      <c r="CY316" s="526">
        <f t="shared" si="771"/>
        <v>0</v>
      </c>
      <c r="CZ316" s="526">
        <f t="shared" si="771"/>
        <v>0</v>
      </c>
      <c r="DA316" s="526">
        <f t="shared" si="771"/>
        <v>0</v>
      </c>
      <c r="DB316" s="526">
        <f t="shared" si="771"/>
        <v>0</v>
      </c>
      <c r="DC316" s="526">
        <f t="shared" si="771"/>
        <v>0</v>
      </c>
      <c r="DD316" s="526">
        <f t="shared" si="771"/>
        <v>0</v>
      </c>
      <c r="DE316" s="526">
        <f t="shared" si="771"/>
        <v>0</v>
      </c>
      <c r="DF316" s="526">
        <f t="shared" si="771"/>
        <v>0</v>
      </c>
      <c r="DG316" s="526">
        <f t="shared" si="771"/>
        <v>0</v>
      </c>
      <c r="DH316" s="526">
        <f t="shared" si="695"/>
        <v>0</v>
      </c>
      <c r="DI316" s="240"/>
      <c r="DJ316" s="21"/>
    </row>
    <row r="317" spans="2:114" x14ac:dyDescent="0.15">
      <c r="B317" s="10" t="s">
        <v>226</v>
      </c>
      <c r="C317" s="59" t="s">
        <v>965</v>
      </c>
      <c r="D317" s="553">
        <f t="shared" ref="D317:AI317" si="772">D$232*D88</f>
        <v>0</v>
      </c>
      <c r="E317" s="553">
        <f t="shared" si="772"/>
        <v>0</v>
      </c>
      <c r="F317" s="553">
        <f t="shared" si="772"/>
        <v>0</v>
      </c>
      <c r="G317" s="553">
        <f t="shared" si="772"/>
        <v>0</v>
      </c>
      <c r="H317" s="553">
        <f t="shared" si="772"/>
        <v>0</v>
      </c>
      <c r="I317" s="553">
        <f t="shared" si="772"/>
        <v>0</v>
      </c>
      <c r="J317" s="553">
        <f t="shared" si="772"/>
        <v>0</v>
      </c>
      <c r="K317" s="553">
        <f t="shared" si="772"/>
        <v>0</v>
      </c>
      <c r="L317" s="553">
        <f t="shared" si="772"/>
        <v>0</v>
      </c>
      <c r="M317" s="553">
        <f t="shared" si="772"/>
        <v>0</v>
      </c>
      <c r="N317" s="553">
        <f t="shared" si="772"/>
        <v>0</v>
      </c>
      <c r="O317" s="553">
        <f t="shared" si="772"/>
        <v>0</v>
      </c>
      <c r="P317" s="553">
        <f t="shared" si="772"/>
        <v>0</v>
      </c>
      <c r="Q317" s="553">
        <f t="shared" si="772"/>
        <v>0</v>
      </c>
      <c r="R317" s="553">
        <f t="shared" si="772"/>
        <v>0</v>
      </c>
      <c r="S317" s="553">
        <f t="shared" si="772"/>
        <v>0</v>
      </c>
      <c r="T317" s="553">
        <f t="shared" si="772"/>
        <v>0</v>
      </c>
      <c r="U317" s="553">
        <f t="shared" si="772"/>
        <v>0</v>
      </c>
      <c r="V317" s="553">
        <f t="shared" si="772"/>
        <v>0</v>
      </c>
      <c r="W317" s="553">
        <f t="shared" si="772"/>
        <v>0</v>
      </c>
      <c r="X317" s="553">
        <f t="shared" si="772"/>
        <v>0</v>
      </c>
      <c r="Y317" s="553">
        <f t="shared" si="772"/>
        <v>0</v>
      </c>
      <c r="Z317" s="553">
        <f t="shared" si="772"/>
        <v>0</v>
      </c>
      <c r="AA317" s="553">
        <f t="shared" si="772"/>
        <v>0</v>
      </c>
      <c r="AB317" s="553">
        <f t="shared" si="772"/>
        <v>0</v>
      </c>
      <c r="AC317" s="553">
        <f t="shared" si="772"/>
        <v>0</v>
      </c>
      <c r="AD317" s="553">
        <f t="shared" si="772"/>
        <v>0</v>
      </c>
      <c r="AE317" s="553">
        <f t="shared" si="772"/>
        <v>0</v>
      </c>
      <c r="AF317" s="553">
        <f t="shared" si="772"/>
        <v>0</v>
      </c>
      <c r="AG317" s="553">
        <f t="shared" si="772"/>
        <v>0</v>
      </c>
      <c r="AH317" s="553">
        <f t="shared" si="772"/>
        <v>0</v>
      </c>
      <c r="AI317" s="553">
        <f t="shared" si="772"/>
        <v>0</v>
      </c>
      <c r="AJ317" s="553">
        <f t="shared" ref="AJ317:BO317" si="773">AJ$232*AJ88</f>
        <v>0</v>
      </c>
      <c r="AK317" s="553">
        <f t="shared" si="773"/>
        <v>0</v>
      </c>
      <c r="AL317" s="553">
        <f t="shared" si="773"/>
        <v>0</v>
      </c>
      <c r="AM317" s="553">
        <f t="shared" si="773"/>
        <v>0</v>
      </c>
      <c r="AN317" s="553">
        <f t="shared" si="773"/>
        <v>0</v>
      </c>
      <c r="AO317" s="553">
        <f t="shared" si="773"/>
        <v>0</v>
      </c>
      <c r="AP317" s="553">
        <f t="shared" si="773"/>
        <v>0</v>
      </c>
      <c r="AQ317" s="553">
        <f t="shared" si="773"/>
        <v>0</v>
      </c>
      <c r="AR317" s="553">
        <f t="shared" si="773"/>
        <v>0</v>
      </c>
      <c r="AS317" s="553">
        <f t="shared" si="773"/>
        <v>0</v>
      </c>
      <c r="AT317" s="553">
        <f t="shared" si="773"/>
        <v>0</v>
      </c>
      <c r="AU317" s="553">
        <f t="shared" si="773"/>
        <v>0</v>
      </c>
      <c r="AV317" s="553">
        <f t="shared" si="773"/>
        <v>0</v>
      </c>
      <c r="AW317" s="553">
        <f t="shared" si="773"/>
        <v>0</v>
      </c>
      <c r="AX317" s="553">
        <f t="shared" si="773"/>
        <v>0</v>
      </c>
      <c r="AY317" s="553">
        <f t="shared" si="773"/>
        <v>0</v>
      </c>
      <c r="AZ317" s="553">
        <f t="shared" si="773"/>
        <v>0</v>
      </c>
      <c r="BA317" s="553">
        <f t="shared" si="773"/>
        <v>0</v>
      </c>
      <c r="BB317" s="553">
        <f t="shared" si="773"/>
        <v>0</v>
      </c>
      <c r="BC317" s="553">
        <f t="shared" si="773"/>
        <v>0</v>
      </c>
      <c r="BD317" s="553">
        <f t="shared" si="773"/>
        <v>0</v>
      </c>
      <c r="BE317" s="553">
        <f t="shared" si="773"/>
        <v>0</v>
      </c>
      <c r="BF317" s="553">
        <f t="shared" si="773"/>
        <v>0</v>
      </c>
      <c r="BG317" s="553">
        <f t="shared" si="773"/>
        <v>0</v>
      </c>
      <c r="BH317" s="553">
        <f t="shared" si="773"/>
        <v>0</v>
      </c>
      <c r="BI317" s="553">
        <f t="shared" si="773"/>
        <v>0</v>
      </c>
      <c r="BJ317" s="553">
        <f t="shared" si="773"/>
        <v>0</v>
      </c>
      <c r="BK317" s="553">
        <f t="shared" si="773"/>
        <v>0</v>
      </c>
      <c r="BL317" s="553">
        <f t="shared" si="773"/>
        <v>0</v>
      </c>
      <c r="BM317" s="553">
        <f t="shared" si="773"/>
        <v>0</v>
      </c>
      <c r="BN317" s="553">
        <f t="shared" si="773"/>
        <v>0</v>
      </c>
      <c r="BO317" s="553">
        <f t="shared" si="773"/>
        <v>0</v>
      </c>
      <c r="BP317" s="553">
        <f t="shared" ref="BP317:CU317" si="774">BP$232*BP88</f>
        <v>0</v>
      </c>
      <c r="BQ317" s="553">
        <f t="shared" si="774"/>
        <v>0</v>
      </c>
      <c r="BR317" s="553">
        <f t="shared" si="774"/>
        <v>0</v>
      </c>
      <c r="BS317" s="553">
        <f t="shared" si="774"/>
        <v>0</v>
      </c>
      <c r="BT317" s="553">
        <f t="shared" si="774"/>
        <v>0</v>
      </c>
      <c r="BU317" s="553">
        <f t="shared" si="774"/>
        <v>0</v>
      </c>
      <c r="BV317" s="553">
        <f t="shared" si="774"/>
        <v>0</v>
      </c>
      <c r="BW317" s="553">
        <f t="shared" si="774"/>
        <v>0</v>
      </c>
      <c r="BX317" s="553">
        <f t="shared" si="774"/>
        <v>0</v>
      </c>
      <c r="BY317" s="553">
        <f t="shared" si="774"/>
        <v>0</v>
      </c>
      <c r="BZ317" s="553">
        <f t="shared" si="774"/>
        <v>0</v>
      </c>
      <c r="CA317" s="553">
        <f t="shared" si="774"/>
        <v>0</v>
      </c>
      <c r="CB317" s="553">
        <f t="shared" si="774"/>
        <v>0</v>
      </c>
      <c r="CC317" s="553">
        <f t="shared" si="774"/>
        <v>0</v>
      </c>
      <c r="CD317" s="553">
        <f t="shared" si="774"/>
        <v>0</v>
      </c>
      <c r="CE317" s="553">
        <f t="shared" si="774"/>
        <v>0</v>
      </c>
      <c r="CF317" s="553">
        <f t="shared" si="774"/>
        <v>0</v>
      </c>
      <c r="CG317" s="553">
        <f t="shared" si="774"/>
        <v>0</v>
      </c>
      <c r="CH317" s="553">
        <f t="shared" si="774"/>
        <v>0</v>
      </c>
      <c r="CI317" s="553">
        <f t="shared" si="774"/>
        <v>0</v>
      </c>
      <c r="CJ317" s="553">
        <f t="shared" si="774"/>
        <v>0</v>
      </c>
      <c r="CK317" s="553">
        <f t="shared" si="774"/>
        <v>0</v>
      </c>
      <c r="CL317" s="553">
        <f t="shared" si="774"/>
        <v>0</v>
      </c>
      <c r="CM317" s="553">
        <f t="shared" si="774"/>
        <v>0</v>
      </c>
      <c r="CN317" s="553">
        <f t="shared" si="774"/>
        <v>0</v>
      </c>
      <c r="CO317" s="553">
        <f t="shared" si="774"/>
        <v>0</v>
      </c>
      <c r="CP317" s="553">
        <f t="shared" si="774"/>
        <v>0</v>
      </c>
      <c r="CQ317" s="553">
        <f t="shared" si="774"/>
        <v>0</v>
      </c>
      <c r="CR317" s="553">
        <f t="shared" si="774"/>
        <v>0</v>
      </c>
      <c r="CS317" s="553">
        <f t="shared" si="774"/>
        <v>0</v>
      </c>
      <c r="CT317" s="553">
        <f t="shared" si="774"/>
        <v>0</v>
      </c>
      <c r="CU317" s="553">
        <f t="shared" si="774"/>
        <v>0</v>
      </c>
      <c r="CV317" s="553">
        <f t="shared" ref="CV317:DG317" si="775">CV$232*CV88</f>
        <v>0</v>
      </c>
      <c r="CW317" s="553">
        <f t="shared" si="775"/>
        <v>0</v>
      </c>
      <c r="CX317" s="553">
        <f t="shared" si="775"/>
        <v>0</v>
      </c>
      <c r="CY317" s="553">
        <f t="shared" si="775"/>
        <v>0</v>
      </c>
      <c r="CZ317" s="553">
        <f t="shared" si="775"/>
        <v>0</v>
      </c>
      <c r="DA317" s="553">
        <f t="shared" si="775"/>
        <v>0</v>
      </c>
      <c r="DB317" s="553">
        <f t="shared" si="775"/>
        <v>0</v>
      </c>
      <c r="DC317" s="553">
        <f t="shared" si="775"/>
        <v>0</v>
      </c>
      <c r="DD317" s="553">
        <f t="shared" si="775"/>
        <v>0</v>
      </c>
      <c r="DE317" s="553">
        <f t="shared" si="775"/>
        <v>0</v>
      </c>
      <c r="DF317" s="553">
        <f t="shared" si="775"/>
        <v>0</v>
      </c>
      <c r="DG317" s="553">
        <f t="shared" si="775"/>
        <v>0</v>
      </c>
      <c r="DH317" s="526">
        <f t="shared" si="695"/>
        <v>0</v>
      </c>
      <c r="DI317" s="240"/>
      <c r="DJ317" s="21"/>
    </row>
    <row r="318" spans="2:114" x14ac:dyDescent="0.15">
      <c r="B318" s="10" t="s">
        <v>227</v>
      </c>
      <c r="C318" s="4" t="s">
        <v>966</v>
      </c>
      <c r="D318" s="526">
        <f t="shared" ref="D318:AI318" si="776">D$232*D89</f>
        <v>0</v>
      </c>
      <c r="E318" s="526">
        <f t="shared" si="776"/>
        <v>0</v>
      </c>
      <c r="F318" s="526">
        <f t="shared" si="776"/>
        <v>0</v>
      </c>
      <c r="G318" s="526">
        <f t="shared" si="776"/>
        <v>0</v>
      </c>
      <c r="H318" s="526">
        <f t="shared" si="776"/>
        <v>0</v>
      </c>
      <c r="I318" s="526">
        <f t="shared" si="776"/>
        <v>0</v>
      </c>
      <c r="J318" s="526">
        <f t="shared" si="776"/>
        <v>0</v>
      </c>
      <c r="K318" s="526">
        <f t="shared" si="776"/>
        <v>0</v>
      </c>
      <c r="L318" s="526">
        <f t="shared" si="776"/>
        <v>0</v>
      </c>
      <c r="M318" s="526">
        <f t="shared" si="776"/>
        <v>0</v>
      </c>
      <c r="N318" s="526">
        <f t="shared" si="776"/>
        <v>0</v>
      </c>
      <c r="O318" s="526">
        <f t="shared" si="776"/>
        <v>0</v>
      </c>
      <c r="P318" s="526">
        <f t="shared" si="776"/>
        <v>0</v>
      </c>
      <c r="Q318" s="526">
        <f t="shared" si="776"/>
        <v>0</v>
      </c>
      <c r="R318" s="526">
        <f t="shared" si="776"/>
        <v>0</v>
      </c>
      <c r="S318" s="526">
        <f t="shared" si="776"/>
        <v>0</v>
      </c>
      <c r="T318" s="526">
        <f t="shared" si="776"/>
        <v>0</v>
      </c>
      <c r="U318" s="526">
        <f t="shared" si="776"/>
        <v>0</v>
      </c>
      <c r="V318" s="526">
        <f t="shared" si="776"/>
        <v>0</v>
      </c>
      <c r="W318" s="526">
        <f t="shared" si="776"/>
        <v>0</v>
      </c>
      <c r="X318" s="526">
        <f t="shared" si="776"/>
        <v>0</v>
      </c>
      <c r="Y318" s="526">
        <f t="shared" si="776"/>
        <v>0</v>
      </c>
      <c r="Z318" s="526">
        <f t="shared" si="776"/>
        <v>0</v>
      </c>
      <c r="AA318" s="526">
        <f t="shared" si="776"/>
        <v>0</v>
      </c>
      <c r="AB318" s="526">
        <f t="shared" si="776"/>
        <v>0</v>
      </c>
      <c r="AC318" s="526">
        <f t="shared" si="776"/>
        <v>0</v>
      </c>
      <c r="AD318" s="526">
        <f t="shared" si="776"/>
        <v>0</v>
      </c>
      <c r="AE318" s="526">
        <f t="shared" si="776"/>
        <v>0</v>
      </c>
      <c r="AF318" s="526">
        <f t="shared" si="776"/>
        <v>0</v>
      </c>
      <c r="AG318" s="526">
        <f t="shared" si="776"/>
        <v>0</v>
      </c>
      <c r="AH318" s="526">
        <f t="shared" si="776"/>
        <v>0</v>
      </c>
      <c r="AI318" s="526">
        <f t="shared" si="776"/>
        <v>0</v>
      </c>
      <c r="AJ318" s="526">
        <f t="shared" ref="AJ318:BO318" si="777">AJ$232*AJ89</f>
        <v>0</v>
      </c>
      <c r="AK318" s="526">
        <f t="shared" si="777"/>
        <v>0</v>
      </c>
      <c r="AL318" s="526">
        <f t="shared" si="777"/>
        <v>0</v>
      </c>
      <c r="AM318" s="526">
        <f t="shared" si="777"/>
        <v>0</v>
      </c>
      <c r="AN318" s="526">
        <f t="shared" si="777"/>
        <v>0</v>
      </c>
      <c r="AO318" s="526">
        <f t="shared" si="777"/>
        <v>0</v>
      </c>
      <c r="AP318" s="526">
        <f t="shared" si="777"/>
        <v>0</v>
      </c>
      <c r="AQ318" s="526">
        <f t="shared" si="777"/>
        <v>0</v>
      </c>
      <c r="AR318" s="526">
        <f t="shared" si="777"/>
        <v>0</v>
      </c>
      <c r="AS318" s="526">
        <f t="shared" si="777"/>
        <v>0</v>
      </c>
      <c r="AT318" s="526">
        <f t="shared" si="777"/>
        <v>0</v>
      </c>
      <c r="AU318" s="526">
        <f t="shared" si="777"/>
        <v>0</v>
      </c>
      <c r="AV318" s="526">
        <f t="shared" si="777"/>
        <v>0</v>
      </c>
      <c r="AW318" s="526">
        <f t="shared" si="777"/>
        <v>0</v>
      </c>
      <c r="AX318" s="526">
        <f t="shared" si="777"/>
        <v>0</v>
      </c>
      <c r="AY318" s="526">
        <f t="shared" si="777"/>
        <v>0</v>
      </c>
      <c r="AZ318" s="526">
        <f t="shared" si="777"/>
        <v>0</v>
      </c>
      <c r="BA318" s="526">
        <f t="shared" si="777"/>
        <v>0</v>
      </c>
      <c r="BB318" s="526">
        <f t="shared" si="777"/>
        <v>0</v>
      </c>
      <c r="BC318" s="526">
        <f t="shared" si="777"/>
        <v>0</v>
      </c>
      <c r="BD318" s="526">
        <f t="shared" si="777"/>
        <v>0</v>
      </c>
      <c r="BE318" s="526">
        <f t="shared" si="777"/>
        <v>0</v>
      </c>
      <c r="BF318" s="526">
        <f t="shared" si="777"/>
        <v>0</v>
      </c>
      <c r="BG318" s="526">
        <f t="shared" si="777"/>
        <v>0</v>
      </c>
      <c r="BH318" s="526">
        <f t="shared" si="777"/>
        <v>0</v>
      </c>
      <c r="BI318" s="526">
        <f t="shared" si="777"/>
        <v>0</v>
      </c>
      <c r="BJ318" s="526">
        <f t="shared" si="777"/>
        <v>0</v>
      </c>
      <c r="BK318" s="526">
        <f t="shared" si="777"/>
        <v>0</v>
      </c>
      <c r="BL318" s="526">
        <f t="shared" si="777"/>
        <v>0</v>
      </c>
      <c r="BM318" s="526">
        <f t="shared" si="777"/>
        <v>0</v>
      </c>
      <c r="BN318" s="526">
        <f t="shared" si="777"/>
        <v>0</v>
      </c>
      <c r="BO318" s="526">
        <f t="shared" si="777"/>
        <v>0</v>
      </c>
      <c r="BP318" s="526">
        <f t="shared" ref="BP318:CU318" si="778">BP$232*BP89</f>
        <v>0</v>
      </c>
      <c r="BQ318" s="526">
        <f t="shared" si="778"/>
        <v>0</v>
      </c>
      <c r="BR318" s="526">
        <f t="shared" si="778"/>
        <v>0</v>
      </c>
      <c r="BS318" s="526">
        <f t="shared" si="778"/>
        <v>0</v>
      </c>
      <c r="BT318" s="526">
        <f t="shared" si="778"/>
        <v>0</v>
      </c>
      <c r="BU318" s="526">
        <f t="shared" si="778"/>
        <v>0</v>
      </c>
      <c r="BV318" s="526">
        <f t="shared" si="778"/>
        <v>0</v>
      </c>
      <c r="BW318" s="526">
        <f t="shared" si="778"/>
        <v>0</v>
      </c>
      <c r="BX318" s="526">
        <f t="shared" si="778"/>
        <v>0</v>
      </c>
      <c r="BY318" s="526">
        <f t="shared" si="778"/>
        <v>0</v>
      </c>
      <c r="BZ318" s="526">
        <f t="shared" si="778"/>
        <v>0</v>
      </c>
      <c r="CA318" s="526">
        <f t="shared" si="778"/>
        <v>0</v>
      </c>
      <c r="CB318" s="526">
        <f t="shared" si="778"/>
        <v>0</v>
      </c>
      <c r="CC318" s="526">
        <f t="shared" si="778"/>
        <v>0</v>
      </c>
      <c r="CD318" s="526">
        <f t="shared" si="778"/>
        <v>0</v>
      </c>
      <c r="CE318" s="526">
        <f t="shared" si="778"/>
        <v>0</v>
      </c>
      <c r="CF318" s="526">
        <f t="shared" si="778"/>
        <v>0</v>
      </c>
      <c r="CG318" s="526">
        <f t="shared" si="778"/>
        <v>0</v>
      </c>
      <c r="CH318" s="526">
        <f t="shared" si="778"/>
        <v>0</v>
      </c>
      <c r="CI318" s="526">
        <f t="shared" si="778"/>
        <v>0</v>
      </c>
      <c r="CJ318" s="526">
        <f t="shared" si="778"/>
        <v>0</v>
      </c>
      <c r="CK318" s="526">
        <f t="shared" si="778"/>
        <v>0</v>
      </c>
      <c r="CL318" s="526">
        <f t="shared" si="778"/>
        <v>0</v>
      </c>
      <c r="CM318" s="526">
        <f t="shared" si="778"/>
        <v>0</v>
      </c>
      <c r="CN318" s="526">
        <f t="shared" si="778"/>
        <v>0</v>
      </c>
      <c r="CO318" s="526">
        <f t="shared" si="778"/>
        <v>0</v>
      </c>
      <c r="CP318" s="526">
        <f t="shared" si="778"/>
        <v>0</v>
      </c>
      <c r="CQ318" s="526">
        <f t="shared" si="778"/>
        <v>0</v>
      </c>
      <c r="CR318" s="526">
        <f t="shared" si="778"/>
        <v>0</v>
      </c>
      <c r="CS318" s="526">
        <f t="shared" si="778"/>
        <v>0</v>
      </c>
      <c r="CT318" s="526">
        <f t="shared" si="778"/>
        <v>0</v>
      </c>
      <c r="CU318" s="526">
        <f t="shared" si="778"/>
        <v>0</v>
      </c>
      <c r="CV318" s="526">
        <f t="shared" ref="CV318:DG318" si="779">CV$232*CV89</f>
        <v>0</v>
      </c>
      <c r="CW318" s="526">
        <f t="shared" si="779"/>
        <v>0</v>
      </c>
      <c r="CX318" s="526">
        <f t="shared" si="779"/>
        <v>0</v>
      </c>
      <c r="CY318" s="526">
        <f t="shared" si="779"/>
        <v>0</v>
      </c>
      <c r="CZ318" s="526">
        <f t="shared" si="779"/>
        <v>0</v>
      </c>
      <c r="DA318" s="526">
        <f t="shared" si="779"/>
        <v>0</v>
      </c>
      <c r="DB318" s="526">
        <f t="shared" si="779"/>
        <v>0</v>
      </c>
      <c r="DC318" s="526">
        <f t="shared" si="779"/>
        <v>0</v>
      </c>
      <c r="DD318" s="526">
        <f t="shared" si="779"/>
        <v>0</v>
      </c>
      <c r="DE318" s="526">
        <f t="shared" si="779"/>
        <v>0</v>
      </c>
      <c r="DF318" s="526">
        <f t="shared" si="779"/>
        <v>0</v>
      </c>
      <c r="DG318" s="526">
        <f t="shared" si="779"/>
        <v>0</v>
      </c>
      <c r="DH318" s="685">
        <f t="shared" si="695"/>
        <v>0</v>
      </c>
      <c r="DI318" s="240"/>
      <c r="DJ318" s="21"/>
    </row>
    <row r="319" spans="2:114" x14ac:dyDescent="0.15">
      <c r="B319" s="10" t="s">
        <v>228</v>
      </c>
      <c r="C319" s="4" t="s">
        <v>967</v>
      </c>
      <c r="D319" s="526">
        <f t="shared" ref="D319:AI319" si="780">D$232*D90</f>
        <v>0</v>
      </c>
      <c r="E319" s="526">
        <f t="shared" si="780"/>
        <v>0</v>
      </c>
      <c r="F319" s="526">
        <f t="shared" si="780"/>
        <v>0</v>
      </c>
      <c r="G319" s="526">
        <f t="shared" si="780"/>
        <v>0</v>
      </c>
      <c r="H319" s="526">
        <f t="shared" si="780"/>
        <v>0</v>
      </c>
      <c r="I319" s="526">
        <f t="shared" si="780"/>
        <v>0</v>
      </c>
      <c r="J319" s="526">
        <f t="shared" si="780"/>
        <v>0</v>
      </c>
      <c r="K319" s="526">
        <f t="shared" si="780"/>
        <v>0</v>
      </c>
      <c r="L319" s="526">
        <f t="shared" si="780"/>
        <v>0</v>
      </c>
      <c r="M319" s="526">
        <f t="shared" si="780"/>
        <v>0</v>
      </c>
      <c r="N319" s="526">
        <f t="shared" si="780"/>
        <v>0</v>
      </c>
      <c r="O319" s="526">
        <f t="shared" si="780"/>
        <v>0</v>
      </c>
      <c r="P319" s="526">
        <f t="shared" si="780"/>
        <v>0</v>
      </c>
      <c r="Q319" s="526">
        <f t="shared" si="780"/>
        <v>0</v>
      </c>
      <c r="R319" s="526">
        <f t="shared" si="780"/>
        <v>0</v>
      </c>
      <c r="S319" s="526">
        <f t="shared" si="780"/>
        <v>0</v>
      </c>
      <c r="T319" s="526">
        <f t="shared" si="780"/>
        <v>0</v>
      </c>
      <c r="U319" s="526">
        <f t="shared" si="780"/>
        <v>0</v>
      </c>
      <c r="V319" s="526">
        <f t="shared" si="780"/>
        <v>0</v>
      </c>
      <c r="W319" s="526">
        <f t="shared" si="780"/>
        <v>0</v>
      </c>
      <c r="X319" s="526">
        <f t="shared" si="780"/>
        <v>0</v>
      </c>
      <c r="Y319" s="526">
        <f t="shared" si="780"/>
        <v>0</v>
      </c>
      <c r="Z319" s="526">
        <f t="shared" si="780"/>
        <v>0</v>
      </c>
      <c r="AA319" s="526">
        <f t="shared" si="780"/>
        <v>0</v>
      </c>
      <c r="AB319" s="526">
        <f t="shared" si="780"/>
        <v>0</v>
      </c>
      <c r="AC319" s="526">
        <f t="shared" si="780"/>
        <v>0</v>
      </c>
      <c r="AD319" s="526">
        <f t="shared" si="780"/>
        <v>0</v>
      </c>
      <c r="AE319" s="526">
        <f t="shared" si="780"/>
        <v>0</v>
      </c>
      <c r="AF319" s="526">
        <f t="shared" si="780"/>
        <v>0</v>
      </c>
      <c r="AG319" s="526">
        <f t="shared" si="780"/>
        <v>0</v>
      </c>
      <c r="AH319" s="526">
        <f t="shared" si="780"/>
        <v>0</v>
      </c>
      <c r="AI319" s="526">
        <f t="shared" si="780"/>
        <v>0</v>
      </c>
      <c r="AJ319" s="526">
        <f t="shared" ref="AJ319:BO319" si="781">AJ$232*AJ90</f>
        <v>0</v>
      </c>
      <c r="AK319" s="526">
        <f t="shared" si="781"/>
        <v>0</v>
      </c>
      <c r="AL319" s="526">
        <f t="shared" si="781"/>
        <v>0</v>
      </c>
      <c r="AM319" s="526">
        <f t="shared" si="781"/>
        <v>0</v>
      </c>
      <c r="AN319" s="526">
        <f t="shared" si="781"/>
        <v>0</v>
      </c>
      <c r="AO319" s="526">
        <f t="shared" si="781"/>
        <v>0</v>
      </c>
      <c r="AP319" s="526">
        <f t="shared" si="781"/>
        <v>0</v>
      </c>
      <c r="AQ319" s="526">
        <f t="shared" si="781"/>
        <v>0</v>
      </c>
      <c r="AR319" s="526">
        <f t="shared" si="781"/>
        <v>0</v>
      </c>
      <c r="AS319" s="526">
        <f t="shared" si="781"/>
        <v>0</v>
      </c>
      <c r="AT319" s="526">
        <f t="shared" si="781"/>
        <v>0</v>
      </c>
      <c r="AU319" s="526">
        <f t="shared" si="781"/>
        <v>0</v>
      </c>
      <c r="AV319" s="526">
        <f t="shared" si="781"/>
        <v>0</v>
      </c>
      <c r="AW319" s="526">
        <f t="shared" si="781"/>
        <v>0</v>
      </c>
      <c r="AX319" s="526">
        <f t="shared" si="781"/>
        <v>0</v>
      </c>
      <c r="AY319" s="526">
        <f t="shared" si="781"/>
        <v>0</v>
      </c>
      <c r="AZ319" s="526">
        <f t="shared" si="781"/>
        <v>0</v>
      </c>
      <c r="BA319" s="526">
        <f t="shared" si="781"/>
        <v>0</v>
      </c>
      <c r="BB319" s="526">
        <f t="shared" si="781"/>
        <v>0</v>
      </c>
      <c r="BC319" s="526">
        <f t="shared" si="781"/>
        <v>0</v>
      </c>
      <c r="BD319" s="526">
        <f t="shared" si="781"/>
        <v>0</v>
      </c>
      <c r="BE319" s="526">
        <f t="shared" si="781"/>
        <v>0</v>
      </c>
      <c r="BF319" s="526">
        <f t="shared" si="781"/>
        <v>0</v>
      </c>
      <c r="BG319" s="526">
        <f t="shared" si="781"/>
        <v>0</v>
      </c>
      <c r="BH319" s="526">
        <f t="shared" si="781"/>
        <v>0</v>
      </c>
      <c r="BI319" s="526">
        <f t="shared" si="781"/>
        <v>0</v>
      </c>
      <c r="BJ319" s="526">
        <f t="shared" si="781"/>
        <v>0</v>
      </c>
      <c r="BK319" s="526">
        <f t="shared" si="781"/>
        <v>0</v>
      </c>
      <c r="BL319" s="526">
        <f t="shared" si="781"/>
        <v>0</v>
      </c>
      <c r="BM319" s="526">
        <f t="shared" si="781"/>
        <v>0</v>
      </c>
      <c r="BN319" s="526">
        <f t="shared" si="781"/>
        <v>0</v>
      </c>
      <c r="BO319" s="526">
        <f t="shared" si="781"/>
        <v>0</v>
      </c>
      <c r="BP319" s="526">
        <f t="shared" ref="BP319:CU319" si="782">BP$232*BP90</f>
        <v>0</v>
      </c>
      <c r="BQ319" s="526">
        <f t="shared" si="782"/>
        <v>0</v>
      </c>
      <c r="BR319" s="526">
        <f t="shared" si="782"/>
        <v>0</v>
      </c>
      <c r="BS319" s="526">
        <f t="shared" si="782"/>
        <v>0</v>
      </c>
      <c r="BT319" s="526">
        <f t="shared" si="782"/>
        <v>0</v>
      </c>
      <c r="BU319" s="526">
        <f t="shared" si="782"/>
        <v>0</v>
      </c>
      <c r="BV319" s="526">
        <f t="shared" si="782"/>
        <v>0</v>
      </c>
      <c r="BW319" s="526">
        <f t="shared" si="782"/>
        <v>0</v>
      </c>
      <c r="BX319" s="526">
        <f t="shared" si="782"/>
        <v>0</v>
      </c>
      <c r="BY319" s="526">
        <f t="shared" si="782"/>
        <v>0</v>
      </c>
      <c r="BZ319" s="526">
        <f t="shared" si="782"/>
        <v>0</v>
      </c>
      <c r="CA319" s="526">
        <f t="shared" si="782"/>
        <v>0</v>
      </c>
      <c r="CB319" s="526">
        <f t="shared" si="782"/>
        <v>0</v>
      </c>
      <c r="CC319" s="526">
        <f t="shared" si="782"/>
        <v>0</v>
      </c>
      <c r="CD319" s="526">
        <f t="shared" si="782"/>
        <v>0</v>
      </c>
      <c r="CE319" s="526">
        <f t="shared" si="782"/>
        <v>0</v>
      </c>
      <c r="CF319" s="526">
        <f t="shared" si="782"/>
        <v>0</v>
      </c>
      <c r="CG319" s="526">
        <f t="shared" si="782"/>
        <v>0</v>
      </c>
      <c r="CH319" s="526">
        <f t="shared" si="782"/>
        <v>0</v>
      </c>
      <c r="CI319" s="526">
        <f t="shared" si="782"/>
        <v>0</v>
      </c>
      <c r="CJ319" s="526">
        <f t="shared" si="782"/>
        <v>0</v>
      </c>
      <c r="CK319" s="526">
        <f t="shared" si="782"/>
        <v>0</v>
      </c>
      <c r="CL319" s="526">
        <f t="shared" si="782"/>
        <v>0</v>
      </c>
      <c r="CM319" s="526">
        <f t="shared" si="782"/>
        <v>0</v>
      </c>
      <c r="CN319" s="526">
        <f t="shared" si="782"/>
        <v>0</v>
      </c>
      <c r="CO319" s="526">
        <f t="shared" si="782"/>
        <v>0</v>
      </c>
      <c r="CP319" s="526">
        <f t="shared" si="782"/>
        <v>0</v>
      </c>
      <c r="CQ319" s="526">
        <f t="shared" si="782"/>
        <v>0</v>
      </c>
      <c r="CR319" s="526">
        <f t="shared" si="782"/>
        <v>0</v>
      </c>
      <c r="CS319" s="526">
        <f t="shared" si="782"/>
        <v>0</v>
      </c>
      <c r="CT319" s="526">
        <f t="shared" si="782"/>
        <v>0</v>
      </c>
      <c r="CU319" s="526">
        <f t="shared" si="782"/>
        <v>0</v>
      </c>
      <c r="CV319" s="526">
        <f t="shared" ref="CV319:DG319" si="783">CV$232*CV90</f>
        <v>0</v>
      </c>
      <c r="CW319" s="526">
        <f t="shared" si="783"/>
        <v>0</v>
      </c>
      <c r="CX319" s="526">
        <f t="shared" si="783"/>
        <v>0</v>
      </c>
      <c r="CY319" s="526">
        <f t="shared" si="783"/>
        <v>0</v>
      </c>
      <c r="CZ319" s="526">
        <f t="shared" si="783"/>
        <v>0</v>
      </c>
      <c r="DA319" s="526">
        <f t="shared" si="783"/>
        <v>0</v>
      </c>
      <c r="DB319" s="526">
        <f t="shared" si="783"/>
        <v>0</v>
      </c>
      <c r="DC319" s="526">
        <f t="shared" si="783"/>
        <v>0</v>
      </c>
      <c r="DD319" s="526">
        <f t="shared" si="783"/>
        <v>0</v>
      </c>
      <c r="DE319" s="526">
        <f t="shared" si="783"/>
        <v>0</v>
      </c>
      <c r="DF319" s="526">
        <f t="shared" si="783"/>
        <v>0</v>
      </c>
      <c r="DG319" s="526">
        <f t="shared" si="783"/>
        <v>0</v>
      </c>
      <c r="DH319" s="526">
        <f t="shared" si="695"/>
        <v>0</v>
      </c>
      <c r="DI319" s="240"/>
      <c r="DJ319" s="21"/>
    </row>
    <row r="320" spans="2:114" x14ac:dyDescent="0.15">
      <c r="B320" s="10" t="s">
        <v>229</v>
      </c>
      <c r="C320" s="4" t="s">
        <v>968</v>
      </c>
      <c r="D320" s="526">
        <f t="shared" ref="D320:AI320" si="784">D$232*D91</f>
        <v>0</v>
      </c>
      <c r="E320" s="526">
        <f t="shared" si="784"/>
        <v>0</v>
      </c>
      <c r="F320" s="526">
        <f t="shared" si="784"/>
        <v>0</v>
      </c>
      <c r="G320" s="526">
        <f t="shared" si="784"/>
        <v>0</v>
      </c>
      <c r="H320" s="526">
        <f t="shared" si="784"/>
        <v>0</v>
      </c>
      <c r="I320" s="526">
        <f t="shared" si="784"/>
        <v>0</v>
      </c>
      <c r="J320" s="526">
        <f t="shared" si="784"/>
        <v>0</v>
      </c>
      <c r="K320" s="526">
        <f t="shared" si="784"/>
        <v>0</v>
      </c>
      <c r="L320" s="526">
        <f t="shared" si="784"/>
        <v>0</v>
      </c>
      <c r="M320" s="526">
        <f t="shared" si="784"/>
        <v>0</v>
      </c>
      <c r="N320" s="526">
        <f t="shared" si="784"/>
        <v>0</v>
      </c>
      <c r="O320" s="526">
        <f t="shared" si="784"/>
        <v>0</v>
      </c>
      <c r="P320" s="526">
        <f t="shared" si="784"/>
        <v>0</v>
      </c>
      <c r="Q320" s="526">
        <f t="shared" si="784"/>
        <v>0</v>
      </c>
      <c r="R320" s="526">
        <f t="shared" si="784"/>
        <v>0</v>
      </c>
      <c r="S320" s="526">
        <f t="shared" si="784"/>
        <v>0</v>
      </c>
      <c r="T320" s="526">
        <f t="shared" si="784"/>
        <v>0</v>
      </c>
      <c r="U320" s="526">
        <f t="shared" si="784"/>
        <v>0</v>
      </c>
      <c r="V320" s="526">
        <f t="shared" si="784"/>
        <v>0</v>
      </c>
      <c r="W320" s="526">
        <f t="shared" si="784"/>
        <v>0</v>
      </c>
      <c r="X320" s="526">
        <f t="shared" si="784"/>
        <v>0</v>
      </c>
      <c r="Y320" s="526">
        <f t="shared" si="784"/>
        <v>0</v>
      </c>
      <c r="Z320" s="526">
        <f t="shared" si="784"/>
        <v>0</v>
      </c>
      <c r="AA320" s="526">
        <f t="shared" si="784"/>
        <v>0</v>
      </c>
      <c r="AB320" s="526">
        <f t="shared" si="784"/>
        <v>0</v>
      </c>
      <c r="AC320" s="526">
        <f t="shared" si="784"/>
        <v>0</v>
      </c>
      <c r="AD320" s="526">
        <f t="shared" si="784"/>
        <v>0</v>
      </c>
      <c r="AE320" s="526">
        <f t="shared" si="784"/>
        <v>0</v>
      </c>
      <c r="AF320" s="526">
        <f t="shared" si="784"/>
        <v>0</v>
      </c>
      <c r="AG320" s="526">
        <f t="shared" si="784"/>
        <v>0</v>
      </c>
      <c r="AH320" s="526">
        <f t="shared" si="784"/>
        <v>0</v>
      </c>
      <c r="AI320" s="526">
        <f t="shared" si="784"/>
        <v>0</v>
      </c>
      <c r="AJ320" s="526">
        <f t="shared" ref="AJ320:BO320" si="785">AJ$232*AJ91</f>
        <v>0</v>
      </c>
      <c r="AK320" s="526">
        <f t="shared" si="785"/>
        <v>0</v>
      </c>
      <c r="AL320" s="526">
        <f t="shared" si="785"/>
        <v>0</v>
      </c>
      <c r="AM320" s="526">
        <f t="shared" si="785"/>
        <v>0</v>
      </c>
      <c r="AN320" s="526">
        <f t="shared" si="785"/>
        <v>0</v>
      </c>
      <c r="AO320" s="526">
        <f t="shared" si="785"/>
        <v>0</v>
      </c>
      <c r="AP320" s="526">
        <f t="shared" si="785"/>
        <v>0</v>
      </c>
      <c r="AQ320" s="526">
        <f t="shared" si="785"/>
        <v>0</v>
      </c>
      <c r="AR320" s="526">
        <f t="shared" si="785"/>
        <v>0</v>
      </c>
      <c r="AS320" s="526">
        <f t="shared" si="785"/>
        <v>0</v>
      </c>
      <c r="AT320" s="526">
        <f t="shared" si="785"/>
        <v>0</v>
      </c>
      <c r="AU320" s="526">
        <f t="shared" si="785"/>
        <v>0</v>
      </c>
      <c r="AV320" s="526">
        <f t="shared" si="785"/>
        <v>0</v>
      </c>
      <c r="AW320" s="526">
        <f t="shared" si="785"/>
        <v>0</v>
      </c>
      <c r="AX320" s="526">
        <f t="shared" si="785"/>
        <v>0</v>
      </c>
      <c r="AY320" s="526">
        <f t="shared" si="785"/>
        <v>0</v>
      </c>
      <c r="AZ320" s="526">
        <f t="shared" si="785"/>
        <v>0</v>
      </c>
      <c r="BA320" s="526">
        <f t="shared" si="785"/>
        <v>0</v>
      </c>
      <c r="BB320" s="526">
        <f t="shared" si="785"/>
        <v>0</v>
      </c>
      <c r="BC320" s="526">
        <f t="shared" si="785"/>
        <v>0</v>
      </c>
      <c r="BD320" s="526">
        <f t="shared" si="785"/>
        <v>0</v>
      </c>
      <c r="BE320" s="526">
        <f t="shared" si="785"/>
        <v>0</v>
      </c>
      <c r="BF320" s="526">
        <f t="shared" si="785"/>
        <v>0</v>
      </c>
      <c r="BG320" s="526">
        <f t="shared" si="785"/>
        <v>0</v>
      </c>
      <c r="BH320" s="526">
        <f t="shared" si="785"/>
        <v>0</v>
      </c>
      <c r="BI320" s="526">
        <f t="shared" si="785"/>
        <v>0</v>
      </c>
      <c r="BJ320" s="526">
        <f t="shared" si="785"/>
        <v>0</v>
      </c>
      <c r="BK320" s="526">
        <f t="shared" si="785"/>
        <v>0</v>
      </c>
      <c r="BL320" s="526">
        <f t="shared" si="785"/>
        <v>0</v>
      </c>
      <c r="BM320" s="526">
        <f t="shared" si="785"/>
        <v>0</v>
      </c>
      <c r="BN320" s="526">
        <f t="shared" si="785"/>
        <v>0</v>
      </c>
      <c r="BO320" s="526">
        <f t="shared" si="785"/>
        <v>0</v>
      </c>
      <c r="BP320" s="526">
        <f t="shared" ref="BP320:CU320" si="786">BP$232*BP91</f>
        <v>0</v>
      </c>
      <c r="BQ320" s="526">
        <f t="shared" si="786"/>
        <v>0</v>
      </c>
      <c r="BR320" s="526">
        <f t="shared" si="786"/>
        <v>0</v>
      </c>
      <c r="BS320" s="526">
        <f t="shared" si="786"/>
        <v>0</v>
      </c>
      <c r="BT320" s="526">
        <f t="shared" si="786"/>
        <v>0</v>
      </c>
      <c r="BU320" s="526">
        <f t="shared" si="786"/>
        <v>0</v>
      </c>
      <c r="BV320" s="526">
        <f t="shared" si="786"/>
        <v>0</v>
      </c>
      <c r="BW320" s="526">
        <f t="shared" si="786"/>
        <v>0</v>
      </c>
      <c r="BX320" s="526">
        <f t="shared" si="786"/>
        <v>0</v>
      </c>
      <c r="BY320" s="526">
        <f t="shared" si="786"/>
        <v>0</v>
      </c>
      <c r="BZ320" s="526">
        <f t="shared" si="786"/>
        <v>0</v>
      </c>
      <c r="CA320" s="526">
        <f t="shared" si="786"/>
        <v>0</v>
      </c>
      <c r="CB320" s="526">
        <f t="shared" si="786"/>
        <v>0</v>
      </c>
      <c r="CC320" s="526">
        <f t="shared" si="786"/>
        <v>0</v>
      </c>
      <c r="CD320" s="526">
        <f t="shared" si="786"/>
        <v>0</v>
      </c>
      <c r="CE320" s="526">
        <f t="shared" si="786"/>
        <v>0</v>
      </c>
      <c r="CF320" s="526">
        <f t="shared" si="786"/>
        <v>0</v>
      </c>
      <c r="CG320" s="526">
        <f t="shared" si="786"/>
        <v>0</v>
      </c>
      <c r="CH320" s="526">
        <f t="shared" si="786"/>
        <v>0</v>
      </c>
      <c r="CI320" s="526">
        <f t="shared" si="786"/>
        <v>0</v>
      </c>
      <c r="CJ320" s="526">
        <f t="shared" si="786"/>
        <v>0</v>
      </c>
      <c r="CK320" s="526">
        <f t="shared" si="786"/>
        <v>0</v>
      </c>
      <c r="CL320" s="526">
        <f t="shared" si="786"/>
        <v>0</v>
      </c>
      <c r="CM320" s="526">
        <f t="shared" si="786"/>
        <v>0</v>
      </c>
      <c r="CN320" s="526">
        <f t="shared" si="786"/>
        <v>0</v>
      </c>
      <c r="CO320" s="526">
        <f t="shared" si="786"/>
        <v>0</v>
      </c>
      <c r="CP320" s="526">
        <f t="shared" si="786"/>
        <v>0</v>
      </c>
      <c r="CQ320" s="526">
        <f t="shared" si="786"/>
        <v>0</v>
      </c>
      <c r="CR320" s="526">
        <f t="shared" si="786"/>
        <v>0</v>
      </c>
      <c r="CS320" s="526">
        <f t="shared" si="786"/>
        <v>0</v>
      </c>
      <c r="CT320" s="526">
        <f t="shared" si="786"/>
        <v>0</v>
      </c>
      <c r="CU320" s="526">
        <f t="shared" si="786"/>
        <v>0</v>
      </c>
      <c r="CV320" s="526">
        <f t="shared" ref="CV320:DG320" si="787">CV$232*CV91</f>
        <v>0</v>
      </c>
      <c r="CW320" s="526">
        <f t="shared" si="787"/>
        <v>0</v>
      </c>
      <c r="CX320" s="526">
        <f t="shared" si="787"/>
        <v>0</v>
      </c>
      <c r="CY320" s="526">
        <f t="shared" si="787"/>
        <v>0</v>
      </c>
      <c r="CZ320" s="526">
        <f t="shared" si="787"/>
        <v>0</v>
      </c>
      <c r="DA320" s="526">
        <f t="shared" si="787"/>
        <v>0</v>
      </c>
      <c r="DB320" s="526">
        <f t="shared" si="787"/>
        <v>0</v>
      </c>
      <c r="DC320" s="526">
        <f t="shared" si="787"/>
        <v>0</v>
      </c>
      <c r="DD320" s="526">
        <f t="shared" si="787"/>
        <v>0</v>
      </c>
      <c r="DE320" s="526">
        <f t="shared" si="787"/>
        <v>0</v>
      </c>
      <c r="DF320" s="526">
        <f t="shared" si="787"/>
        <v>0</v>
      </c>
      <c r="DG320" s="526">
        <f t="shared" si="787"/>
        <v>0</v>
      </c>
      <c r="DH320" s="526">
        <f t="shared" si="695"/>
        <v>0</v>
      </c>
      <c r="DI320" s="240"/>
      <c r="DJ320" s="21"/>
    </row>
    <row r="321" spans="2:114" x14ac:dyDescent="0.15">
      <c r="B321" s="10" t="s">
        <v>230</v>
      </c>
      <c r="C321" s="4" t="s">
        <v>969</v>
      </c>
      <c r="D321" s="526">
        <f t="shared" ref="D321:AI321" si="788">D$232*D92</f>
        <v>0</v>
      </c>
      <c r="E321" s="526">
        <f t="shared" si="788"/>
        <v>0</v>
      </c>
      <c r="F321" s="526">
        <f t="shared" si="788"/>
        <v>0</v>
      </c>
      <c r="G321" s="526">
        <f t="shared" si="788"/>
        <v>0</v>
      </c>
      <c r="H321" s="526">
        <f t="shared" si="788"/>
        <v>0</v>
      </c>
      <c r="I321" s="526">
        <f t="shared" si="788"/>
        <v>0</v>
      </c>
      <c r="J321" s="526">
        <f t="shared" si="788"/>
        <v>0</v>
      </c>
      <c r="K321" s="526">
        <f t="shared" si="788"/>
        <v>0</v>
      </c>
      <c r="L321" s="526">
        <f t="shared" si="788"/>
        <v>0</v>
      </c>
      <c r="M321" s="526">
        <f t="shared" si="788"/>
        <v>0</v>
      </c>
      <c r="N321" s="526">
        <f t="shared" si="788"/>
        <v>0</v>
      </c>
      <c r="O321" s="526">
        <f t="shared" si="788"/>
        <v>0</v>
      </c>
      <c r="P321" s="526">
        <f t="shared" si="788"/>
        <v>0</v>
      </c>
      <c r="Q321" s="526">
        <f t="shared" si="788"/>
        <v>0</v>
      </c>
      <c r="R321" s="526">
        <f t="shared" si="788"/>
        <v>0</v>
      </c>
      <c r="S321" s="526">
        <f t="shared" si="788"/>
        <v>0</v>
      </c>
      <c r="T321" s="526">
        <f t="shared" si="788"/>
        <v>0</v>
      </c>
      <c r="U321" s="526">
        <f t="shared" si="788"/>
        <v>0</v>
      </c>
      <c r="V321" s="526">
        <f t="shared" si="788"/>
        <v>0</v>
      </c>
      <c r="W321" s="526">
        <f t="shared" si="788"/>
        <v>0</v>
      </c>
      <c r="X321" s="526">
        <f t="shared" si="788"/>
        <v>0</v>
      </c>
      <c r="Y321" s="526">
        <f t="shared" si="788"/>
        <v>0</v>
      </c>
      <c r="Z321" s="526">
        <f t="shared" si="788"/>
        <v>0</v>
      </c>
      <c r="AA321" s="526">
        <f t="shared" si="788"/>
        <v>0</v>
      </c>
      <c r="AB321" s="526">
        <f t="shared" si="788"/>
        <v>0</v>
      </c>
      <c r="AC321" s="526">
        <f t="shared" si="788"/>
        <v>0</v>
      </c>
      <c r="AD321" s="526">
        <f t="shared" si="788"/>
        <v>0</v>
      </c>
      <c r="AE321" s="526">
        <f t="shared" si="788"/>
        <v>0</v>
      </c>
      <c r="AF321" s="526">
        <f t="shared" si="788"/>
        <v>0</v>
      </c>
      <c r="AG321" s="526">
        <f t="shared" si="788"/>
        <v>0</v>
      </c>
      <c r="AH321" s="526">
        <f t="shared" si="788"/>
        <v>0</v>
      </c>
      <c r="AI321" s="526">
        <f t="shared" si="788"/>
        <v>0</v>
      </c>
      <c r="AJ321" s="526">
        <f t="shared" ref="AJ321:BO321" si="789">AJ$232*AJ92</f>
        <v>0</v>
      </c>
      <c r="AK321" s="526">
        <f t="shared" si="789"/>
        <v>0</v>
      </c>
      <c r="AL321" s="526">
        <f t="shared" si="789"/>
        <v>0</v>
      </c>
      <c r="AM321" s="526">
        <f t="shared" si="789"/>
        <v>0</v>
      </c>
      <c r="AN321" s="526">
        <f t="shared" si="789"/>
        <v>0</v>
      </c>
      <c r="AO321" s="526">
        <f t="shared" si="789"/>
        <v>0</v>
      </c>
      <c r="AP321" s="526">
        <f t="shared" si="789"/>
        <v>0</v>
      </c>
      <c r="AQ321" s="526">
        <f t="shared" si="789"/>
        <v>0</v>
      </c>
      <c r="AR321" s="526">
        <f t="shared" si="789"/>
        <v>0</v>
      </c>
      <c r="AS321" s="526">
        <f t="shared" si="789"/>
        <v>0</v>
      </c>
      <c r="AT321" s="526">
        <f t="shared" si="789"/>
        <v>0</v>
      </c>
      <c r="AU321" s="526">
        <f t="shared" si="789"/>
        <v>0</v>
      </c>
      <c r="AV321" s="526">
        <f t="shared" si="789"/>
        <v>0</v>
      </c>
      <c r="AW321" s="526">
        <f t="shared" si="789"/>
        <v>0</v>
      </c>
      <c r="AX321" s="526">
        <f t="shared" si="789"/>
        <v>0</v>
      </c>
      <c r="AY321" s="526">
        <f t="shared" si="789"/>
        <v>0</v>
      </c>
      <c r="AZ321" s="526">
        <f t="shared" si="789"/>
        <v>0</v>
      </c>
      <c r="BA321" s="526">
        <f t="shared" si="789"/>
        <v>0</v>
      </c>
      <c r="BB321" s="526">
        <f t="shared" si="789"/>
        <v>0</v>
      </c>
      <c r="BC321" s="526">
        <f t="shared" si="789"/>
        <v>0</v>
      </c>
      <c r="BD321" s="526">
        <f t="shared" si="789"/>
        <v>0</v>
      </c>
      <c r="BE321" s="526">
        <f t="shared" si="789"/>
        <v>0</v>
      </c>
      <c r="BF321" s="526">
        <f t="shared" si="789"/>
        <v>0</v>
      </c>
      <c r="BG321" s="526">
        <f t="shared" si="789"/>
        <v>0</v>
      </c>
      <c r="BH321" s="526">
        <f t="shared" si="789"/>
        <v>0</v>
      </c>
      <c r="BI321" s="526">
        <f t="shared" si="789"/>
        <v>0</v>
      </c>
      <c r="BJ321" s="526">
        <f t="shared" si="789"/>
        <v>0</v>
      </c>
      <c r="BK321" s="526">
        <f t="shared" si="789"/>
        <v>0</v>
      </c>
      <c r="BL321" s="526">
        <f t="shared" si="789"/>
        <v>0</v>
      </c>
      <c r="BM321" s="526">
        <f t="shared" si="789"/>
        <v>0</v>
      </c>
      <c r="BN321" s="526">
        <f t="shared" si="789"/>
        <v>0</v>
      </c>
      <c r="BO321" s="526">
        <f t="shared" si="789"/>
        <v>0</v>
      </c>
      <c r="BP321" s="526">
        <f t="shared" ref="BP321:CU321" si="790">BP$232*BP92</f>
        <v>0</v>
      </c>
      <c r="BQ321" s="526">
        <f t="shared" si="790"/>
        <v>0</v>
      </c>
      <c r="BR321" s="526">
        <f t="shared" si="790"/>
        <v>0</v>
      </c>
      <c r="BS321" s="526">
        <f t="shared" si="790"/>
        <v>0</v>
      </c>
      <c r="BT321" s="526">
        <f t="shared" si="790"/>
        <v>0</v>
      </c>
      <c r="BU321" s="526">
        <f t="shared" si="790"/>
        <v>0</v>
      </c>
      <c r="BV321" s="526">
        <f t="shared" si="790"/>
        <v>0</v>
      </c>
      <c r="BW321" s="526">
        <f t="shared" si="790"/>
        <v>0</v>
      </c>
      <c r="BX321" s="526">
        <f t="shared" si="790"/>
        <v>0</v>
      </c>
      <c r="BY321" s="526">
        <f t="shared" si="790"/>
        <v>0</v>
      </c>
      <c r="BZ321" s="526">
        <f t="shared" si="790"/>
        <v>0</v>
      </c>
      <c r="CA321" s="526">
        <f t="shared" si="790"/>
        <v>0</v>
      </c>
      <c r="CB321" s="526">
        <f t="shared" si="790"/>
        <v>0</v>
      </c>
      <c r="CC321" s="526">
        <f t="shared" si="790"/>
        <v>0</v>
      </c>
      <c r="CD321" s="526">
        <f t="shared" si="790"/>
        <v>0</v>
      </c>
      <c r="CE321" s="526">
        <f t="shared" si="790"/>
        <v>0</v>
      </c>
      <c r="CF321" s="526">
        <f t="shared" si="790"/>
        <v>0</v>
      </c>
      <c r="CG321" s="526">
        <f t="shared" si="790"/>
        <v>0</v>
      </c>
      <c r="CH321" s="526">
        <f t="shared" si="790"/>
        <v>0</v>
      </c>
      <c r="CI321" s="526">
        <f t="shared" si="790"/>
        <v>0</v>
      </c>
      <c r="CJ321" s="526">
        <f t="shared" si="790"/>
        <v>0</v>
      </c>
      <c r="CK321" s="526">
        <f t="shared" si="790"/>
        <v>0</v>
      </c>
      <c r="CL321" s="526">
        <f t="shared" si="790"/>
        <v>0</v>
      </c>
      <c r="CM321" s="526">
        <f t="shared" si="790"/>
        <v>0</v>
      </c>
      <c r="CN321" s="526">
        <f t="shared" si="790"/>
        <v>0</v>
      </c>
      <c r="CO321" s="526">
        <f t="shared" si="790"/>
        <v>0</v>
      </c>
      <c r="CP321" s="526">
        <f t="shared" si="790"/>
        <v>0</v>
      </c>
      <c r="CQ321" s="526">
        <f t="shared" si="790"/>
        <v>0</v>
      </c>
      <c r="CR321" s="526">
        <f t="shared" si="790"/>
        <v>0</v>
      </c>
      <c r="CS321" s="526">
        <f t="shared" si="790"/>
        <v>0</v>
      </c>
      <c r="CT321" s="526">
        <f t="shared" si="790"/>
        <v>0</v>
      </c>
      <c r="CU321" s="526">
        <f t="shared" si="790"/>
        <v>0</v>
      </c>
      <c r="CV321" s="526">
        <f t="shared" ref="CV321:DG321" si="791">CV$232*CV92</f>
        <v>0</v>
      </c>
      <c r="CW321" s="526">
        <f t="shared" si="791"/>
        <v>0</v>
      </c>
      <c r="CX321" s="526">
        <f t="shared" si="791"/>
        <v>0</v>
      </c>
      <c r="CY321" s="526">
        <f t="shared" si="791"/>
        <v>0</v>
      </c>
      <c r="CZ321" s="526">
        <f t="shared" si="791"/>
        <v>0</v>
      </c>
      <c r="DA321" s="526">
        <f t="shared" si="791"/>
        <v>0</v>
      </c>
      <c r="DB321" s="526">
        <f t="shared" si="791"/>
        <v>0</v>
      </c>
      <c r="DC321" s="526">
        <f t="shared" si="791"/>
        <v>0</v>
      </c>
      <c r="DD321" s="526">
        <f t="shared" si="791"/>
        <v>0</v>
      </c>
      <c r="DE321" s="526">
        <f t="shared" si="791"/>
        <v>0</v>
      </c>
      <c r="DF321" s="526">
        <f t="shared" si="791"/>
        <v>0</v>
      </c>
      <c r="DG321" s="526">
        <f t="shared" si="791"/>
        <v>0</v>
      </c>
      <c r="DH321" s="526">
        <f t="shared" si="695"/>
        <v>0</v>
      </c>
      <c r="DI321" s="240"/>
      <c r="DJ321" s="21"/>
    </row>
    <row r="322" spans="2:114" x14ac:dyDescent="0.15">
      <c r="B322" s="10" t="s">
        <v>231</v>
      </c>
      <c r="C322" s="4" t="s">
        <v>970</v>
      </c>
      <c r="D322" s="526">
        <f t="shared" ref="D322:AI322" si="792">D$232*D93</f>
        <v>0</v>
      </c>
      <c r="E322" s="526">
        <f t="shared" si="792"/>
        <v>0</v>
      </c>
      <c r="F322" s="526">
        <f t="shared" si="792"/>
        <v>0</v>
      </c>
      <c r="G322" s="526">
        <f t="shared" si="792"/>
        <v>0</v>
      </c>
      <c r="H322" s="526">
        <f t="shared" si="792"/>
        <v>0</v>
      </c>
      <c r="I322" s="526">
        <f t="shared" si="792"/>
        <v>0</v>
      </c>
      <c r="J322" s="526">
        <f t="shared" si="792"/>
        <v>0</v>
      </c>
      <c r="K322" s="526">
        <f t="shared" si="792"/>
        <v>0</v>
      </c>
      <c r="L322" s="526">
        <f t="shared" si="792"/>
        <v>0</v>
      </c>
      <c r="M322" s="526">
        <f t="shared" si="792"/>
        <v>0</v>
      </c>
      <c r="N322" s="526">
        <f t="shared" si="792"/>
        <v>0</v>
      </c>
      <c r="O322" s="526">
        <f t="shared" si="792"/>
        <v>0</v>
      </c>
      <c r="P322" s="526">
        <f t="shared" si="792"/>
        <v>0</v>
      </c>
      <c r="Q322" s="526">
        <f t="shared" si="792"/>
        <v>0</v>
      </c>
      <c r="R322" s="526">
        <f t="shared" si="792"/>
        <v>0</v>
      </c>
      <c r="S322" s="526">
        <f t="shared" si="792"/>
        <v>0</v>
      </c>
      <c r="T322" s="526">
        <f t="shared" si="792"/>
        <v>0</v>
      </c>
      <c r="U322" s="526">
        <f t="shared" si="792"/>
        <v>0</v>
      </c>
      <c r="V322" s="526">
        <f t="shared" si="792"/>
        <v>0</v>
      </c>
      <c r="W322" s="526">
        <f t="shared" si="792"/>
        <v>0</v>
      </c>
      <c r="X322" s="526">
        <f t="shared" si="792"/>
        <v>0</v>
      </c>
      <c r="Y322" s="526">
        <f t="shared" si="792"/>
        <v>0</v>
      </c>
      <c r="Z322" s="526">
        <f t="shared" si="792"/>
        <v>0</v>
      </c>
      <c r="AA322" s="526">
        <f t="shared" si="792"/>
        <v>0</v>
      </c>
      <c r="AB322" s="526">
        <f t="shared" si="792"/>
        <v>0</v>
      </c>
      <c r="AC322" s="526">
        <f t="shared" si="792"/>
        <v>0</v>
      </c>
      <c r="AD322" s="526">
        <f t="shared" si="792"/>
        <v>0</v>
      </c>
      <c r="AE322" s="526">
        <f t="shared" si="792"/>
        <v>0</v>
      </c>
      <c r="AF322" s="526">
        <f t="shared" si="792"/>
        <v>0</v>
      </c>
      <c r="AG322" s="526">
        <f t="shared" si="792"/>
        <v>0</v>
      </c>
      <c r="AH322" s="526">
        <f t="shared" si="792"/>
        <v>0</v>
      </c>
      <c r="AI322" s="526">
        <f t="shared" si="792"/>
        <v>0</v>
      </c>
      <c r="AJ322" s="526">
        <f t="shared" ref="AJ322:BO322" si="793">AJ$232*AJ93</f>
        <v>0</v>
      </c>
      <c r="AK322" s="526">
        <f t="shared" si="793"/>
        <v>0</v>
      </c>
      <c r="AL322" s="526">
        <f t="shared" si="793"/>
        <v>0</v>
      </c>
      <c r="AM322" s="526">
        <f t="shared" si="793"/>
        <v>0</v>
      </c>
      <c r="AN322" s="526">
        <f t="shared" si="793"/>
        <v>0</v>
      </c>
      <c r="AO322" s="526">
        <f t="shared" si="793"/>
        <v>0</v>
      </c>
      <c r="AP322" s="526">
        <f t="shared" si="793"/>
        <v>0</v>
      </c>
      <c r="AQ322" s="526">
        <f t="shared" si="793"/>
        <v>0</v>
      </c>
      <c r="AR322" s="526">
        <f t="shared" si="793"/>
        <v>0</v>
      </c>
      <c r="AS322" s="526">
        <f t="shared" si="793"/>
        <v>0</v>
      </c>
      <c r="AT322" s="526">
        <f t="shared" si="793"/>
        <v>0</v>
      </c>
      <c r="AU322" s="526">
        <f t="shared" si="793"/>
        <v>0</v>
      </c>
      <c r="AV322" s="526">
        <f t="shared" si="793"/>
        <v>0</v>
      </c>
      <c r="AW322" s="526">
        <f t="shared" si="793"/>
        <v>0</v>
      </c>
      <c r="AX322" s="526">
        <f t="shared" si="793"/>
        <v>0</v>
      </c>
      <c r="AY322" s="526">
        <f t="shared" si="793"/>
        <v>0</v>
      </c>
      <c r="AZ322" s="526">
        <f t="shared" si="793"/>
        <v>0</v>
      </c>
      <c r="BA322" s="526">
        <f t="shared" si="793"/>
        <v>0</v>
      </c>
      <c r="BB322" s="526">
        <f t="shared" si="793"/>
        <v>0</v>
      </c>
      <c r="BC322" s="526">
        <f t="shared" si="793"/>
        <v>0</v>
      </c>
      <c r="BD322" s="526">
        <f t="shared" si="793"/>
        <v>0</v>
      </c>
      <c r="BE322" s="526">
        <f t="shared" si="793"/>
        <v>0</v>
      </c>
      <c r="BF322" s="526">
        <f t="shared" si="793"/>
        <v>0</v>
      </c>
      <c r="BG322" s="526">
        <f t="shared" si="793"/>
        <v>0</v>
      </c>
      <c r="BH322" s="526">
        <f t="shared" si="793"/>
        <v>0</v>
      </c>
      <c r="BI322" s="526">
        <f t="shared" si="793"/>
        <v>0</v>
      </c>
      <c r="BJ322" s="526">
        <f t="shared" si="793"/>
        <v>0</v>
      </c>
      <c r="BK322" s="526">
        <f t="shared" si="793"/>
        <v>0</v>
      </c>
      <c r="BL322" s="526">
        <f t="shared" si="793"/>
        <v>0</v>
      </c>
      <c r="BM322" s="526">
        <f t="shared" si="793"/>
        <v>0</v>
      </c>
      <c r="BN322" s="526">
        <f t="shared" si="793"/>
        <v>0</v>
      </c>
      <c r="BO322" s="526">
        <f t="shared" si="793"/>
        <v>0</v>
      </c>
      <c r="BP322" s="526">
        <f t="shared" ref="BP322:CU322" si="794">BP$232*BP93</f>
        <v>0</v>
      </c>
      <c r="BQ322" s="526">
        <f t="shared" si="794"/>
        <v>0</v>
      </c>
      <c r="BR322" s="526">
        <f t="shared" si="794"/>
        <v>0</v>
      </c>
      <c r="BS322" s="526">
        <f t="shared" si="794"/>
        <v>0</v>
      </c>
      <c r="BT322" s="526">
        <f t="shared" si="794"/>
        <v>0</v>
      </c>
      <c r="BU322" s="526">
        <f t="shared" si="794"/>
        <v>0</v>
      </c>
      <c r="BV322" s="526">
        <f t="shared" si="794"/>
        <v>0</v>
      </c>
      <c r="BW322" s="526">
        <f t="shared" si="794"/>
        <v>0</v>
      </c>
      <c r="BX322" s="526">
        <f t="shared" si="794"/>
        <v>0</v>
      </c>
      <c r="BY322" s="526">
        <f t="shared" si="794"/>
        <v>0</v>
      </c>
      <c r="BZ322" s="526">
        <f t="shared" si="794"/>
        <v>0</v>
      </c>
      <c r="CA322" s="526">
        <f t="shared" si="794"/>
        <v>0</v>
      </c>
      <c r="CB322" s="526">
        <f t="shared" si="794"/>
        <v>0</v>
      </c>
      <c r="CC322" s="526">
        <f t="shared" si="794"/>
        <v>0</v>
      </c>
      <c r="CD322" s="526">
        <f t="shared" si="794"/>
        <v>0</v>
      </c>
      <c r="CE322" s="526">
        <f t="shared" si="794"/>
        <v>0</v>
      </c>
      <c r="CF322" s="526">
        <f t="shared" si="794"/>
        <v>0</v>
      </c>
      <c r="CG322" s="526">
        <f t="shared" si="794"/>
        <v>0</v>
      </c>
      <c r="CH322" s="526">
        <f t="shared" si="794"/>
        <v>0</v>
      </c>
      <c r="CI322" s="526">
        <f t="shared" si="794"/>
        <v>0</v>
      </c>
      <c r="CJ322" s="526">
        <f t="shared" si="794"/>
        <v>0</v>
      </c>
      <c r="CK322" s="526">
        <f t="shared" si="794"/>
        <v>0</v>
      </c>
      <c r="CL322" s="526">
        <f t="shared" si="794"/>
        <v>0</v>
      </c>
      <c r="CM322" s="526">
        <f t="shared" si="794"/>
        <v>0</v>
      </c>
      <c r="CN322" s="526">
        <f t="shared" si="794"/>
        <v>0</v>
      </c>
      <c r="CO322" s="526">
        <f t="shared" si="794"/>
        <v>0</v>
      </c>
      <c r="CP322" s="526">
        <f t="shared" si="794"/>
        <v>0</v>
      </c>
      <c r="CQ322" s="526">
        <f t="shared" si="794"/>
        <v>0</v>
      </c>
      <c r="CR322" s="526">
        <f t="shared" si="794"/>
        <v>0</v>
      </c>
      <c r="CS322" s="526">
        <f t="shared" si="794"/>
        <v>0</v>
      </c>
      <c r="CT322" s="526">
        <f t="shared" si="794"/>
        <v>0</v>
      </c>
      <c r="CU322" s="526">
        <f t="shared" si="794"/>
        <v>0</v>
      </c>
      <c r="CV322" s="526">
        <f t="shared" ref="CV322:DG322" si="795">CV$232*CV93</f>
        <v>0</v>
      </c>
      <c r="CW322" s="526">
        <f t="shared" si="795"/>
        <v>0</v>
      </c>
      <c r="CX322" s="526">
        <f t="shared" si="795"/>
        <v>0</v>
      </c>
      <c r="CY322" s="526">
        <f t="shared" si="795"/>
        <v>0</v>
      </c>
      <c r="CZ322" s="526">
        <f t="shared" si="795"/>
        <v>0</v>
      </c>
      <c r="DA322" s="526">
        <f t="shared" si="795"/>
        <v>0</v>
      </c>
      <c r="DB322" s="526">
        <f t="shared" si="795"/>
        <v>0</v>
      </c>
      <c r="DC322" s="526">
        <f t="shared" si="795"/>
        <v>0</v>
      </c>
      <c r="DD322" s="526">
        <f t="shared" si="795"/>
        <v>0</v>
      </c>
      <c r="DE322" s="526">
        <f t="shared" si="795"/>
        <v>0</v>
      </c>
      <c r="DF322" s="526">
        <f t="shared" si="795"/>
        <v>0</v>
      </c>
      <c r="DG322" s="526">
        <f t="shared" si="795"/>
        <v>0</v>
      </c>
      <c r="DH322" s="526">
        <f t="shared" si="695"/>
        <v>0</v>
      </c>
      <c r="DI322" s="240"/>
      <c r="DJ322" s="21"/>
    </row>
    <row r="323" spans="2:114" x14ac:dyDescent="0.15">
      <c r="B323" s="10" t="s">
        <v>232</v>
      </c>
      <c r="C323" s="557" t="s">
        <v>971</v>
      </c>
      <c r="D323" s="685">
        <f t="shared" ref="D323:AI323" si="796">D$232*D94</f>
        <v>0</v>
      </c>
      <c r="E323" s="685">
        <f t="shared" si="796"/>
        <v>0</v>
      </c>
      <c r="F323" s="685">
        <f t="shared" si="796"/>
        <v>0</v>
      </c>
      <c r="G323" s="685">
        <f t="shared" si="796"/>
        <v>0</v>
      </c>
      <c r="H323" s="685">
        <f t="shared" si="796"/>
        <v>0</v>
      </c>
      <c r="I323" s="685">
        <f t="shared" si="796"/>
        <v>0</v>
      </c>
      <c r="J323" s="685">
        <f t="shared" si="796"/>
        <v>0</v>
      </c>
      <c r="K323" s="685">
        <f t="shared" si="796"/>
        <v>0</v>
      </c>
      <c r="L323" s="685">
        <f t="shared" si="796"/>
        <v>0</v>
      </c>
      <c r="M323" s="685">
        <f t="shared" si="796"/>
        <v>0</v>
      </c>
      <c r="N323" s="685">
        <f t="shared" si="796"/>
        <v>0</v>
      </c>
      <c r="O323" s="685">
        <f t="shared" si="796"/>
        <v>0</v>
      </c>
      <c r="P323" s="685">
        <f t="shared" si="796"/>
        <v>0</v>
      </c>
      <c r="Q323" s="685">
        <f t="shared" si="796"/>
        <v>0</v>
      </c>
      <c r="R323" s="685">
        <f t="shared" si="796"/>
        <v>0</v>
      </c>
      <c r="S323" s="685">
        <f t="shared" si="796"/>
        <v>0</v>
      </c>
      <c r="T323" s="685">
        <f t="shared" si="796"/>
        <v>0</v>
      </c>
      <c r="U323" s="685">
        <f t="shared" si="796"/>
        <v>0</v>
      </c>
      <c r="V323" s="685">
        <f t="shared" si="796"/>
        <v>0</v>
      </c>
      <c r="W323" s="685">
        <f t="shared" si="796"/>
        <v>0</v>
      </c>
      <c r="X323" s="685">
        <f t="shared" si="796"/>
        <v>0</v>
      </c>
      <c r="Y323" s="685">
        <f t="shared" si="796"/>
        <v>0</v>
      </c>
      <c r="Z323" s="685">
        <f t="shared" si="796"/>
        <v>0</v>
      </c>
      <c r="AA323" s="685">
        <f t="shared" si="796"/>
        <v>0</v>
      </c>
      <c r="AB323" s="685">
        <f t="shared" si="796"/>
        <v>0</v>
      </c>
      <c r="AC323" s="685">
        <f t="shared" si="796"/>
        <v>0</v>
      </c>
      <c r="AD323" s="685">
        <f t="shared" si="796"/>
        <v>0</v>
      </c>
      <c r="AE323" s="685">
        <f t="shared" si="796"/>
        <v>0</v>
      </c>
      <c r="AF323" s="685">
        <f t="shared" si="796"/>
        <v>0</v>
      </c>
      <c r="AG323" s="685">
        <f t="shared" si="796"/>
        <v>0</v>
      </c>
      <c r="AH323" s="685">
        <f t="shared" si="796"/>
        <v>0</v>
      </c>
      <c r="AI323" s="685">
        <f t="shared" si="796"/>
        <v>0</v>
      </c>
      <c r="AJ323" s="685">
        <f t="shared" ref="AJ323:BO323" si="797">AJ$232*AJ94</f>
        <v>0</v>
      </c>
      <c r="AK323" s="685">
        <f t="shared" si="797"/>
        <v>0</v>
      </c>
      <c r="AL323" s="685">
        <f t="shared" si="797"/>
        <v>0</v>
      </c>
      <c r="AM323" s="685">
        <f t="shared" si="797"/>
        <v>0</v>
      </c>
      <c r="AN323" s="685">
        <f t="shared" si="797"/>
        <v>0</v>
      </c>
      <c r="AO323" s="685">
        <f t="shared" si="797"/>
        <v>0</v>
      </c>
      <c r="AP323" s="685">
        <f t="shared" si="797"/>
        <v>0</v>
      </c>
      <c r="AQ323" s="685">
        <f t="shared" si="797"/>
        <v>0</v>
      </c>
      <c r="AR323" s="685">
        <f t="shared" si="797"/>
        <v>0</v>
      </c>
      <c r="AS323" s="685">
        <f t="shared" si="797"/>
        <v>0</v>
      </c>
      <c r="AT323" s="685">
        <f t="shared" si="797"/>
        <v>0</v>
      </c>
      <c r="AU323" s="685">
        <f t="shared" si="797"/>
        <v>0</v>
      </c>
      <c r="AV323" s="685">
        <f t="shared" si="797"/>
        <v>0</v>
      </c>
      <c r="AW323" s="685">
        <f t="shared" si="797"/>
        <v>0</v>
      </c>
      <c r="AX323" s="685">
        <f t="shared" si="797"/>
        <v>0</v>
      </c>
      <c r="AY323" s="685">
        <f t="shared" si="797"/>
        <v>0</v>
      </c>
      <c r="AZ323" s="685">
        <f t="shared" si="797"/>
        <v>0</v>
      </c>
      <c r="BA323" s="685">
        <f t="shared" si="797"/>
        <v>0</v>
      </c>
      <c r="BB323" s="685">
        <f t="shared" si="797"/>
        <v>0</v>
      </c>
      <c r="BC323" s="685">
        <f t="shared" si="797"/>
        <v>0</v>
      </c>
      <c r="BD323" s="685">
        <f t="shared" si="797"/>
        <v>0</v>
      </c>
      <c r="BE323" s="685">
        <f t="shared" si="797"/>
        <v>0</v>
      </c>
      <c r="BF323" s="685">
        <f t="shared" si="797"/>
        <v>0</v>
      </c>
      <c r="BG323" s="685">
        <f t="shared" si="797"/>
        <v>0</v>
      </c>
      <c r="BH323" s="685">
        <f t="shared" si="797"/>
        <v>0</v>
      </c>
      <c r="BI323" s="685">
        <f t="shared" si="797"/>
        <v>0</v>
      </c>
      <c r="BJ323" s="685">
        <f t="shared" si="797"/>
        <v>0</v>
      </c>
      <c r="BK323" s="685">
        <f t="shared" si="797"/>
        <v>0</v>
      </c>
      <c r="BL323" s="685">
        <f t="shared" si="797"/>
        <v>0</v>
      </c>
      <c r="BM323" s="685">
        <f t="shared" si="797"/>
        <v>0</v>
      </c>
      <c r="BN323" s="685">
        <f t="shared" si="797"/>
        <v>0</v>
      </c>
      <c r="BO323" s="685">
        <f t="shared" si="797"/>
        <v>0</v>
      </c>
      <c r="BP323" s="685">
        <f t="shared" ref="BP323:CU323" si="798">BP$232*BP94</f>
        <v>0</v>
      </c>
      <c r="BQ323" s="685">
        <f t="shared" si="798"/>
        <v>0</v>
      </c>
      <c r="BR323" s="685">
        <f t="shared" si="798"/>
        <v>0</v>
      </c>
      <c r="BS323" s="685">
        <f t="shared" si="798"/>
        <v>0</v>
      </c>
      <c r="BT323" s="685">
        <f t="shared" si="798"/>
        <v>0</v>
      </c>
      <c r="BU323" s="685">
        <f t="shared" si="798"/>
        <v>0</v>
      </c>
      <c r="BV323" s="685">
        <f t="shared" si="798"/>
        <v>0</v>
      </c>
      <c r="BW323" s="685">
        <f t="shared" si="798"/>
        <v>0</v>
      </c>
      <c r="BX323" s="685">
        <f t="shared" si="798"/>
        <v>0</v>
      </c>
      <c r="BY323" s="685">
        <f t="shared" si="798"/>
        <v>0</v>
      </c>
      <c r="BZ323" s="685">
        <f t="shared" si="798"/>
        <v>0</v>
      </c>
      <c r="CA323" s="685">
        <f t="shared" si="798"/>
        <v>0</v>
      </c>
      <c r="CB323" s="685">
        <f t="shared" si="798"/>
        <v>0</v>
      </c>
      <c r="CC323" s="685">
        <f t="shared" si="798"/>
        <v>0</v>
      </c>
      <c r="CD323" s="685">
        <f t="shared" si="798"/>
        <v>0</v>
      </c>
      <c r="CE323" s="685">
        <f t="shared" si="798"/>
        <v>0</v>
      </c>
      <c r="CF323" s="685">
        <f t="shared" si="798"/>
        <v>0</v>
      </c>
      <c r="CG323" s="685">
        <f t="shared" si="798"/>
        <v>0</v>
      </c>
      <c r="CH323" s="685">
        <f t="shared" si="798"/>
        <v>0</v>
      </c>
      <c r="CI323" s="685">
        <f t="shared" si="798"/>
        <v>0</v>
      </c>
      <c r="CJ323" s="685">
        <f t="shared" si="798"/>
        <v>0</v>
      </c>
      <c r="CK323" s="685">
        <f t="shared" si="798"/>
        <v>0</v>
      </c>
      <c r="CL323" s="685">
        <f t="shared" si="798"/>
        <v>0</v>
      </c>
      <c r="CM323" s="685">
        <f t="shared" si="798"/>
        <v>0</v>
      </c>
      <c r="CN323" s="685">
        <f t="shared" si="798"/>
        <v>0</v>
      </c>
      <c r="CO323" s="685">
        <f t="shared" si="798"/>
        <v>0</v>
      </c>
      <c r="CP323" s="685">
        <f t="shared" si="798"/>
        <v>0</v>
      </c>
      <c r="CQ323" s="685">
        <f t="shared" si="798"/>
        <v>0</v>
      </c>
      <c r="CR323" s="685">
        <f t="shared" si="798"/>
        <v>0</v>
      </c>
      <c r="CS323" s="685">
        <f t="shared" si="798"/>
        <v>0</v>
      </c>
      <c r="CT323" s="685">
        <f t="shared" si="798"/>
        <v>0</v>
      </c>
      <c r="CU323" s="685">
        <f t="shared" si="798"/>
        <v>0</v>
      </c>
      <c r="CV323" s="685">
        <f t="shared" ref="CV323:DG323" si="799">CV$232*CV94</f>
        <v>0</v>
      </c>
      <c r="CW323" s="685">
        <f t="shared" si="799"/>
        <v>0</v>
      </c>
      <c r="CX323" s="685">
        <f t="shared" si="799"/>
        <v>0</v>
      </c>
      <c r="CY323" s="685">
        <f t="shared" si="799"/>
        <v>0</v>
      </c>
      <c r="CZ323" s="685">
        <f t="shared" si="799"/>
        <v>0</v>
      </c>
      <c r="DA323" s="685">
        <f t="shared" si="799"/>
        <v>0</v>
      </c>
      <c r="DB323" s="685">
        <f t="shared" si="799"/>
        <v>0</v>
      </c>
      <c r="DC323" s="685">
        <f t="shared" si="799"/>
        <v>0</v>
      </c>
      <c r="DD323" s="685">
        <f t="shared" si="799"/>
        <v>0</v>
      </c>
      <c r="DE323" s="685">
        <f t="shared" si="799"/>
        <v>0</v>
      </c>
      <c r="DF323" s="685">
        <f t="shared" si="799"/>
        <v>0</v>
      </c>
      <c r="DG323" s="685">
        <f t="shared" si="799"/>
        <v>0</v>
      </c>
      <c r="DH323" s="685">
        <f t="shared" si="695"/>
        <v>0</v>
      </c>
      <c r="DI323" s="240"/>
      <c r="DJ323" s="21"/>
    </row>
    <row r="324" spans="2:114" x14ac:dyDescent="0.15">
      <c r="B324" s="10" t="s">
        <v>233</v>
      </c>
      <c r="C324" s="4" t="s">
        <v>972</v>
      </c>
      <c r="D324" s="526">
        <f t="shared" ref="D324:AI324" si="800">D$232*D95</f>
        <v>0</v>
      </c>
      <c r="E324" s="526">
        <f t="shared" si="800"/>
        <v>0</v>
      </c>
      <c r="F324" s="526">
        <f t="shared" si="800"/>
        <v>0</v>
      </c>
      <c r="G324" s="526">
        <f t="shared" si="800"/>
        <v>0</v>
      </c>
      <c r="H324" s="526">
        <f t="shared" si="800"/>
        <v>0</v>
      </c>
      <c r="I324" s="526">
        <f t="shared" si="800"/>
        <v>0</v>
      </c>
      <c r="J324" s="526">
        <f t="shared" si="800"/>
        <v>0</v>
      </c>
      <c r="K324" s="526">
        <f t="shared" si="800"/>
        <v>0</v>
      </c>
      <c r="L324" s="526">
        <f t="shared" si="800"/>
        <v>0</v>
      </c>
      <c r="M324" s="526">
        <f t="shared" si="800"/>
        <v>0</v>
      </c>
      <c r="N324" s="526">
        <f t="shared" si="800"/>
        <v>0</v>
      </c>
      <c r="O324" s="526">
        <f t="shared" si="800"/>
        <v>0</v>
      </c>
      <c r="P324" s="526">
        <f t="shared" si="800"/>
        <v>0</v>
      </c>
      <c r="Q324" s="526">
        <f t="shared" si="800"/>
        <v>0</v>
      </c>
      <c r="R324" s="526">
        <f t="shared" si="800"/>
        <v>0</v>
      </c>
      <c r="S324" s="526">
        <f t="shared" si="800"/>
        <v>0</v>
      </c>
      <c r="T324" s="526">
        <f t="shared" si="800"/>
        <v>0</v>
      </c>
      <c r="U324" s="526">
        <f t="shared" si="800"/>
        <v>0</v>
      </c>
      <c r="V324" s="526">
        <f t="shared" si="800"/>
        <v>0</v>
      </c>
      <c r="W324" s="526">
        <f t="shared" si="800"/>
        <v>0</v>
      </c>
      <c r="X324" s="526">
        <f t="shared" si="800"/>
        <v>0</v>
      </c>
      <c r="Y324" s="526">
        <f t="shared" si="800"/>
        <v>0</v>
      </c>
      <c r="Z324" s="526">
        <f t="shared" si="800"/>
        <v>0</v>
      </c>
      <c r="AA324" s="526">
        <f t="shared" si="800"/>
        <v>0</v>
      </c>
      <c r="AB324" s="526">
        <f t="shared" si="800"/>
        <v>0</v>
      </c>
      <c r="AC324" s="526">
        <f t="shared" si="800"/>
        <v>0</v>
      </c>
      <c r="AD324" s="526">
        <f t="shared" si="800"/>
        <v>0</v>
      </c>
      <c r="AE324" s="526">
        <f t="shared" si="800"/>
        <v>0</v>
      </c>
      <c r="AF324" s="526">
        <f t="shared" si="800"/>
        <v>0</v>
      </c>
      <c r="AG324" s="526">
        <f t="shared" si="800"/>
        <v>0</v>
      </c>
      <c r="AH324" s="526">
        <f t="shared" si="800"/>
        <v>0</v>
      </c>
      <c r="AI324" s="526">
        <f t="shared" si="800"/>
        <v>0</v>
      </c>
      <c r="AJ324" s="526">
        <f t="shared" ref="AJ324:BO324" si="801">AJ$232*AJ95</f>
        <v>0</v>
      </c>
      <c r="AK324" s="526">
        <f t="shared" si="801"/>
        <v>0</v>
      </c>
      <c r="AL324" s="526">
        <f t="shared" si="801"/>
        <v>0</v>
      </c>
      <c r="AM324" s="526">
        <f t="shared" si="801"/>
        <v>0</v>
      </c>
      <c r="AN324" s="526">
        <f t="shared" si="801"/>
        <v>0</v>
      </c>
      <c r="AO324" s="526">
        <f t="shared" si="801"/>
        <v>0</v>
      </c>
      <c r="AP324" s="526">
        <f t="shared" si="801"/>
        <v>0</v>
      </c>
      <c r="AQ324" s="526">
        <f t="shared" si="801"/>
        <v>0</v>
      </c>
      <c r="AR324" s="526">
        <f t="shared" si="801"/>
        <v>0</v>
      </c>
      <c r="AS324" s="526">
        <f t="shared" si="801"/>
        <v>0</v>
      </c>
      <c r="AT324" s="526">
        <f t="shared" si="801"/>
        <v>0</v>
      </c>
      <c r="AU324" s="526">
        <f t="shared" si="801"/>
        <v>0</v>
      </c>
      <c r="AV324" s="526">
        <f t="shared" si="801"/>
        <v>0</v>
      </c>
      <c r="AW324" s="526">
        <f t="shared" si="801"/>
        <v>0</v>
      </c>
      <c r="AX324" s="526">
        <f t="shared" si="801"/>
        <v>0</v>
      </c>
      <c r="AY324" s="526">
        <f t="shared" si="801"/>
        <v>0</v>
      </c>
      <c r="AZ324" s="526">
        <f t="shared" si="801"/>
        <v>0</v>
      </c>
      <c r="BA324" s="526">
        <f t="shared" si="801"/>
        <v>0</v>
      </c>
      <c r="BB324" s="526">
        <f t="shared" si="801"/>
        <v>0</v>
      </c>
      <c r="BC324" s="526">
        <f t="shared" si="801"/>
        <v>0</v>
      </c>
      <c r="BD324" s="526">
        <f t="shared" si="801"/>
        <v>0</v>
      </c>
      <c r="BE324" s="526">
        <f t="shared" si="801"/>
        <v>0</v>
      </c>
      <c r="BF324" s="526">
        <f t="shared" si="801"/>
        <v>0</v>
      </c>
      <c r="BG324" s="526">
        <f t="shared" si="801"/>
        <v>0</v>
      </c>
      <c r="BH324" s="526">
        <f t="shared" si="801"/>
        <v>0</v>
      </c>
      <c r="BI324" s="526">
        <f t="shared" si="801"/>
        <v>0</v>
      </c>
      <c r="BJ324" s="526">
        <f t="shared" si="801"/>
        <v>0</v>
      </c>
      <c r="BK324" s="526">
        <f t="shared" si="801"/>
        <v>0</v>
      </c>
      <c r="BL324" s="526">
        <f t="shared" si="801"/>
        <v>0</v>
      </c>
      <c r="BM324" s="526">
        <f t="shared" si="801"/>
        <v>0</v>
      </c>
      <c r="BN324" s="526">
        <f t="shared" si="801"/>
        <v>0</v>
      </c>
      <c r="BO324" s="526">
        <f t="shared" si="801"/>
        <v>0</v>
      </c>
      <c r="BP324" s="526">
        <f t="shared" ref="BP324:CU324" si="802">BP$232*BP95</f>
        <v>0</v>
      </c>
      <c r="BQ324" s="526">
        <f t="shared" si="802"/>
        <v>0</v>
      </c>
      <c r="BR324" s="526">
        <f t="shared" si="802"/>
        <v>0</v>
      </c>
      <c r="BS324" s="526">
        <f t="shared" si="802"/>
        <v>0</v>
      </c>
      <c r="BT324" s="526">
        <f t="shared" si="802"/>
        <v>0</v>
      </c>
      <c r="BU324" s="526">
        <f t="shared" si="802"/>
        <v>0</v>
      </c>
      <c r="BV324" s="526">
        <f t="shared" si="802"/>
        <v>0</v>
      </c>
      <c r="BW324" s="526">
        <f t="shared" si="802"/>
        <v>0</v>
      </c>
      <c r="BX324" s="526">
        <f t="shared" si="802"/>
        <v>0</v>
      </c>
      <c r="BY324" s="526">
        <f t="shared" si="802"/>
        <v>0</v>
      </c>
      <c r="BZ324" s="526">
        <f t="shared" si="802"/>
        <v>0</v>
      </c>
      <c r="CA324" s="526">
        <f t="shared" si="802"/>
        <v>0</v>
      </c>
      <c r="CB324" s="526">
        <f t="shared" si="802"/>
        <v>0</v>
      </c>
      <c r="CC324" s="526">
        <f t="shared" si="802"/>
        <v>0</v>
      </c>
      <c r="CD324" s="526">
        <f t="shared" si="802"/>
        <v>0</v>
      </c>
      <c r="CE324" s="526">
        <f t="shared" si="802"/>
        <v>0</v>
      </c>
      <c r="CF324" s="526">
        <f t="shared" si="802"/>
        <v>0</v>
      </c>
      <c r="CG324" s="526">
        <f t="shared" si="802"/>
        <v>0</v>
      </c>
      <c r="CH324" s="526">
        <f t="shared" si="802"/>
        <v>0</v>
      </c>
      <c r="CI324" s="526">
        <f t="shared" si="802"/>
        <v>0</v>
      </c>
      <c r="CJ324" s="526">
        <f t="shared" si="802"/>
        <v>0</v>
      </c>
      <c r="CK324" s="526">
        <f t="shared" si="802"/>
        <v>0</v>
      </c>
      <c r="CL324" s="526">
        <f t="shared" si="802"/>
        <v>0</v>
      </c>
      <c r="CM324" s="526">
        <f t="shared" si="802"/>
        <v>0</v>
      </c>
      <c r="CN324" s="526">
        <f t="shared" si="802"/>
        <v>0</v>
      </c>
      <c r="CO324" s="526">
        <f t="shared" si="802"/>
        <v>0</v>
      </c>
      <c r="CP324" s="526">
        <f t="shared" si="802"/>
        <v>0</v>
      </c>
      <c r="CQ324" s="526">
        <f t="shared" si="802"/>
        <v>0</v>
      </c>
      <c r="CR324" s="526">
        <f t="shared" si="802"/>
        <v>0</v>
      </c>
      <c r="CS324" s="526">
        <f t="shared" si="802"/>
        <v>0</v>
      </c>
      <c r="CT324" s="526">
        <f t="shared" si="802"/>
        <v>0</v>
      </c>
      <c r="CU324" s="526">
        <f t="shared" si="802"/>
        <v>0</v>
      </c>
      <c r="CV324" s="526">
        <f t="shared" ref="CV324:DG324" si="803">CV$232*CV95</f>
        <v>0</v>
      </c>
      <c r="CW324" s="526">
        <f t="shared" si="803"/>
        <v>0</v>
      </c>
      <c r="CX324" s="526">
        <f t="shared" si="803"/>
        <v>0</v>
      </c>
      <c r="CY324" s="526">
        <f t="shared" si="803"/>
        <v>0</v>
      </c>
      <c r="CZ324" s="526">
        <f t="shared" si="803"/>
        <v>0</v>
      </c>
      <c r="DA324" s="526">
        <f t="shared" si="803"/>
        <v>0</v>
      </c>
      <c r="DB324" s="526">
        <f t="shared" si="803"/>
        <v>0</v>
      </c>
      <c r="DC324" s="526">
        <f t="shared" si="803"/>
        <v>0</v>
      </c>
      <c r="DD324" s="526">
        <f t="shared" si="803"/>
        <v>0</v>
      </c>
      <c r="DE324" s="526">
        <f t="shared" si="803"/>
        <v>0</v>
      </c>
      <c r="DF324" s="526">
        <f t="shared" si="803"/>
        <v>0</v>
      </c>
      <c r="DG324" s="526">
        <f t="shared" si="803"/>
        <v>0</v>
      </c>
      <c r="DH324" s="526">
        <f t="shared" si="695"/>
        <v>0</v>
      </c>
      <c r="DI324" s="240"/>
      <c r="DJ324" s="21"/>
    </row>
    <row r="325" spans="2:114" x14ac:dyDescent="0.15">
      <c r="B325" s="10" t="s">
        <v>234</v>
      </c>
      <c r="C325" s="4" t="s">
        <v>973</v>
      </c>
      <c r="D325" s="526">
        <f t="shared" ref="D325:AI325" si="804">D$232*D96</f>
        <v>0</v>
      </c>
      <c r="E325" s="526">
        <f t="shared" si="804"/>
        <v>0</v>
      </c>
      <c r="F325" s="526">
        <f t="shared" si="804"/>
        <v>0</v>
      </c>
      <c r="G325" s="526">
        <f t="shared" si="804"/>
        <v>0</v>
      </c>
      <c r="H325" s="526">
        <f t="shared" si="804"/>
        <v>0</v>
      </c>
      <c r="I325" s="526">
        <f t="shared" si="804"/>
        <v>0</v>
      </c>
      <c r="J325" s="526">
        <f t="shared" si="804"/>
        <v>0</v>
      </c>
      <c r="K325" s="526">
        <f t="shared" si="804"/>
        <v>0</v>
      </c>
      <c r="L325" s="526">
        <f t="shared" si="804"/>
        <v>0</v>
      </c>
      <c r="M325" s="526">
        <f t="shared" si="804"/>
        <v>0</v>
      </c>
      <c r="N325" s="526">
        <f t="shared" si="804"/>
        <v>0</v>
      </c>
      <c r="O325" s="526">
        <f t="shared" si="804"/>
        <v>0</v>
      </c>
      <c r="P325" s="526">
        <f t="shared" si="804"/>
        <v>0</v>
      </c>
      <c r="Q325" s="526">
        <f t="shared" si="804"/>
        <v>0</v>
      </c>
      <c r="R325" s="526">
        <f t="shared" si="804"/>
        <v>0</v>
      </c>
      <c r="S325" s="526">
        <f t="shared" si="804"/>
        <v>0</v>
      </c>
      <c r="T325" s="526">
        <f t="shared" si="804"/>
        <v>0</v>
      </c>
      <c r="U325" s="526">
        <f t="shared" si="804"/>
        <v>0</v>
      </c>
      <c r="V325" s="526">
        <f t="shared" si="804"/>
        <v>0</v>
      </c>
      <c r="W325" s="526">
        <f t="shared" si="804"/>
        <v>0</v>
      </c>
      <c r="X325" s="526">
        <f t="shared" si="804"/>
        <v>0</v>
      </c>
      <c r="Y325" s="526">
        <f t="shared" si="804"/>
        <v>0</v>
      </c>
      <c r="Z325" s="526">
        <f t="shared" si="804"/>
        <v>0</v>
      </c>
      <c r="AA325" s="526">
        <f t="shared" si="804"/>
        <v>0</v>
      </c>
      <c r="AB325" s="526">
        <f t="shared" si="804"/>
        <v>0</v>
      </c>
      <c r="AC325" s="526">
        <f t="shared" si="804"/>
        <v>0</v>
      </c>
      <c r="AD325" s="526">
        <f t="shared" si="804"/>
        <v>0</v>
      </c>
      <c r="AE325" s="526">
        <f t="shared" si="804"/>
        <v>0</v>
      </c>
      <c r="AF325" s="526">
        <f t="shared" si="804"/>
        <v>0</v>
      </c>
      <c r="AG325" s="526">
        <f t="shared" si="804"/>
        <v>0</v>
      </c>
      <c r="AH325" s="526">
        <f t="shared" si="804"/>
        <v>0</v>
      </c>
      <c r="AI325" s="526">
        <f t="shared" si="804"/>
        <v>0</v>
      </c>
      <c r="AJ325" s="526">
        <f t="shared" ref="AJ325:BO325" si="805">AJ$232*AJ96</f>
        <v>0</v>
      </c>
      <c r="AK325" s="526">
        <f t="shared" si="805"/>
        <v>0</v>
      </c>
      <c r="AL325" s="526">
        <f t="shared" si="805"/>
        <v>0</v>
      </c>
      <c r="AM325" s="526">
        <f t="shared" si="805"/>
        <v>0</v>
      </c>
      <c r="AN325" s="526">
        <f t="shared" si="805"/>
        <v>0</v>
      </c>
      <c r="AO325" s="526">
        <f t="shared" si="805"/>
        <v>0</v>
      </c>
      <c r="AP325" s="526">
        <f t="shared" si="805"/>
        <v>0</v>
      </c>
      <c r="AQ325" s="526">
        <f t="shared" si="805"/>
        <v>0</v>
      </c>
      <c r="AR325" s="526">
        <f t="shared" si="805"/>
        <v>0</v>
      </c>
      <c r="AS325" s="526">
        <f t="shared" si="805"/>
        <v>0</v>
      </c>
      <c r="AT325" s="526">
        <f t="shared" si="805"/>
        <v>0</v>
      </c>
      <c r="AU325" s="526">
        <f t="shared" si="805"/>
        <v>0</v>
      </c>
      <c r="AV325" s="526">
        <f t="shared" si="805"/>
        <v>0</v>
      </c>
      <c r="AW325" s="526">
        <f t="shared" si="805"/>
        <v>0</v>
      </c>
      <c r="AX325" s="526">
        <f t="shared" si="805"/>
        <v>0</v>
      </c>
      <c r="AY325" s="526">
        <f t="shared" si="805"/>
        <v>0</v>
      </c>
      <c r="AZ325" s="526">
        <f t="shared" si="805"/>
        <v>0</v>
      </c>
      <c r="BA325" s="526">
        <f t="shared" si="805"/>
        <v>0</v>
      </c>
      <c r="BB325" s="526">
        <f t="shared" si="805"/>
        <v>0</v>
      </c>
      <c r="BC325" s="526">
        <f t="shared" si="805"/>
        <v>0</v>
      </c>
      <c r="BD325" s="526">
        <f t="shared" si="805"/>
        <v>0</v>
      </c>
      <c r="BE325" s="526">
        <f t="shared" si="805"/>
        <v>0</v>
      </c>
      <c r="BF325" s="526">
        <f t="shared" si="805"/>
        <v>0</v>
      </c>
      <c r="BG325" s="526">
        <f t="shared" si="805"/>
        <v>0</v>
      </c>
      <c r="BH325" s="526">
        <f t="shared" si="805"/>
        <v>0</v>
      </c>
      <c r="BI325" s="526">
        <f t="shared" si="805"/>
        <v>0</v>
      </c>
      <c r="BJ325" s="526">
        <f t="shared" si="805"/>
        <v>0</v>
      </c>
      <c r="BK325" s="526">
        <f t="shared" si="805"/>
        <v>0</v>
      </c>
      <c r="BL325" s="526">
        <f t="shared" si="805"/>
        <v>0</v>
      </c>
      <c r="BM325" s="526">
        <f t="shared" si="805"/>
        <v>0</v>
      </c>
      <c r="BN325" s="526">
        <f t="shared" si="805"/>
        <v>0</v>
      </c>
      <c r="BO325" s="526">
        <f t="shared" si="805"/>
        <v>0</v>
      </c>
      <c r="BP325" s="526">
        <f t="shared" ref="BP325:CU325" si="806">BP$232*BP96</f>
        <v>0</v>
      </c>
      <c r="BQ325" s="526">
        <f t="shared" si="806"/>
        <v>0</v>
      </c>
      <c r="BR325" s="526">
        <f t="shared" si="806"/>
        <v>0</v>
      </c>
      <c r="BS325" s="526">
        <f t="shared" si="806"/>
        <v>0</v>
      </c>
      <c r="BT325" s="526">
        <f t="shared" si="806"/>
        <v>0</v>
      </c>
      <c r="BU325" s="526">
        <f t="shared" si="806"/>
        <v>0</v>
      </c>
      <c r="BV325" s="526">
        <f t="shared" si="806"/>
        <v>0</v>
      </c>
      <c r="BW325" s="526">
        <f t="shared" si="806"/>
        <v>0</v>
      </c>
      <c r="BX325" s="526">
        <f t="shared" si="806"/>
        <v>0</v>
      </c>
      <c r="BY325" s="526">
        <f t="shared" si="806"/>
        <v>0</v>
      </c>
      <c r="BZ325" s="526">
        <f t="shared" si="806"/>
        <v>0</v>
      </c>
      <c r="CA325" s="526">
        <f t="shared" si="806"/>
        <v>0</v>
      </c>
      <c r="CB325" s="526">
        <f t="shared" si="806"/>
        <v>0</v>
      </c>
      <c r="CC325" s="526">
        <f t="shared" si="806"/>
        <v>0</v>
      </c>
      <c r="CD325" s="526">
        <f t="shared" si="806"/>
        <v>0</v>
      </c>
      <c r="CE325" s="526">
        <f t="shared" si="806"/>
        <v>0</v>
      </c>
      <c r="CF325" s="526">
        <f t="shared" si="806"/>
        <v>0</v>
      </c>
      <c r="CG325" s="526">
        <f t="shared" si="806"/>
        <v>0</v>
      </c>
      <c r="CH325" s="526">
        <f t="shared" si="806"/>
        <v>0</v>
      </c>
      <c r="CI325" s="526">
        <f t="shared" si="806"/>
        <v>0</v>
      </c>
      <c r="CJ325" s="526">
        <f t="shared" si="806"/>
        <v>0</v>
      </c>
      <c r="CK325" s="526">
        <f t="shared" si="806"/>
        <v>0</v>
      </c>
      <c r="CL325" s="526">
        <f t="shared" si="806"/>
        <v>0</v>
      </c>
      <c r="CM325" s="526">
        <f t="shared" si="806"/>
        <v>0</v>
      </c>
      <c r="CN325" s="526">
        <f t="shared" si="806"/>
        <v>0</v>
      </c>
      <c r="CO325" s="526">
        <f t="shared" si="806"/>
        <v>0</v>
      </c>
      <c r="CP325" s="526">
        <f t="shared" si="806"/>
        <v>0</v>
      </c>
      <c r="CQ325" s="526">
        <f t="shared" si="806"/>
        <v>0</v>
      </c>
      <c r="CR325" s="526">
        <f t="shared" si="806"/>
        <v>0</v>
      </c>
      <c r="CS325" s="526">
        <f t="shared" si="806"/>
        <v>0</v>
      </c>
      <c r="CT325" s="526">
        <f t="shared" si="806"/>
        <v>0</v>
      </c>
      <c r="CU325" s="526">
        <f t="shared" si="806"/>
        <v>0</v>
      </c>
      <c r="CV325" s="526">
        <f t="shared" ref="CV325:DG325" si="807">CV$232*CV96</f>
        <v>0</v>
      </c>
      <c r="CW325" s="526">
        <f t="shared" si="807"/>
        <v>0</v>
      </c>
      <c r="CX325" s="526">
        <f t="shared" si="807"/>
        <v>0</v>
      </c>
      <c r="CY325" s="526">
        <f t="shared" si="807"/>
        <v>0</v>
      </c>
      <c r="CZ325" s="526">
        <f t="shared" si="807"/>
        <v>0</v>
      </c>
      <c r="DA325" s="526">
        <f t="shared" si="807"/>
        <v>0</v>
      </c>
      <c r="DB325" s="526">
        <f t="shared" si="807"/>
        <v>0</v>
      </c>
      <c r="DC325" s="526">
        <f t="shared" si="807"/>
        <v>0</v>
      </c>
      <c r="DD325" s="526">
        <f t="shared" si="807"/>
        <v>0</v>
      </c>
      <c r="DE325" s="526">
        <f t="shared" si="807"/>
        <v>0</v>
      </c>
      <c r="DF325" s="526">
        <f t="shared" si="807"/>
        <v>0</v>
      </c>
      <c r="DG325" s="526">
        <f t="shared" si="807"/>
        <v>0</v>
      </c>
      <c r="DH325" s="526">
        <f t="shared" si="695"/>
        <v>0</v>
      </c>
      <c r="DI325" s="240"/>
      <c r="DJ325" s="21"/>
    </row>
    <row r="326" spans="2:114" x14ac:dyDescent="0.15">
      <c r="B326" s="10" t="s">
        <v>235</v>
      </c>
      <c r="C326" s="4" t="s">
        <v>974</v>
      </c>
      <c r="D326" s="526">
        <f t="shared" ref="D326:AI326" si="808">D$232*D97</f>
        <v>0</v>
      </c>
      <c r="E326" s="526">
        <f t="shared" si="808"/>
        <v>0</v>
      </c>
      <c r="F326" s="526">
        <f t="shared" si="808"/>
        <v>0</v>
      </c>
      <c r="G326" s="526">
        <f t="shared" si="808"/>
        <v>0</v>
      </c>
      <c r="H326" s="526">
        <f t="shared" si="808"/>
        <v>0</v>
      </c>
      <c r="I326" s="526">
        <f t="shared" si="808"/>
        <v>0</v>
      </c>
      <c r="J326" s="526">
        <f t="shared" si="808"/>
        <v>0</v>
      </c>
      <c r="K326" s="526">
        <f t="shared" si="808"/>
        <v>0</v>
      </c>
      <c r="L326" s="526">
        <f t="shared" si="808"/>
        <v>0</v>
      </c>
      <c r="M326" s="526">
        <f t="shared" si="808"/>
        <v>0</v>
      </c>
      <c r="N326" s="526">
        <f t="shared" si="808"/>
        <v>0</v>
      </c>
      <c r="O326" s="526">
        <f t="shared" si="808"/>
        <v>0</v>
      </c>
      <c r="P326" s="526">
        <f t="shared" si="808"/>
        <v>0</v>
      </c>
      <c r="Q326" s="526">
        <f t="shared" si="808"/>
        <v>0</v>
      </c>
      <c r="R326" s="526">
        <f t="shared" si="808"/>
        <v>0</v>
      </c>
      <c r="S326" s="526">
        <f t="shared" si="808"/>
        <v>0</v>
      </c>
      <c r="T326" s="526">
        <f t="shared" si="808"/>
        <v>0</v>
      </c>
      <c r="U326" s="526">
        <f t="shared" si="808"/>
        <v>0</v>
      </c>
      <c r="V326" s="526">
        <f t="shared" si="808"/>
        <v>0</v>
      </c>
      <c r="W326" s="526">
        <f t="shared" si="808"/>
        <v>0</v>
      </c>
      <c r="X326" s="526">
        <f t="shared" si="808"/>
        <v>0</v>
      </c>
      <c r="Y326" s="526">
        <f t="shared" si="808"/>
        <v>0</v>
      </c>
      <c r="Z326" s="526">
        <f t="shared" si="808"/>
        <v>0</v>
      </c>
      <c r="AA326" s="526">
        <f t="shared" si="808"/>
        <v>0</v>
      </c>
      <c r="AB326" s="526">
        <f t="shared" si="808"/>
        <v>0</v>
      </c>
      <c r="AC326" s="526">
        <f t="shared" si="808"/>
        <v>0</v>
      </c>
      <c r="AD326" s="526">
        <f t="shared" si="808"/>
        <v>0</v>
      </c>
      <c r="AE326" s="526">
        <f t="shared" si="808"/>
        <v>0</v>
      </c>
      <c r="AF326" s="526">
        <f t="shared" si="808"/>
        <v>0</v>
      </c>
      <c r="AG326" s="526">
        <f t="shared" si="808"/>
        <v>0</v>
      </c>
      <c r="AH326" s="526">
        <f t="shared" si="808"/>
        <v>0</v>
      </c>
      <c r="AI326" s="526">
        <f t="shared" si="808"/>
        <v>0</v>
      </c>
      <c r="AJ326" s="526">
        <f t="shared" ref="AJ326:BO326" si="809">AJ$232*AJ97</f>
        <v>0</v>
      </c>
      <c r="AK326" s="526">
        <f t="shared" si="809"/>
        <v>0</v>
      </c>
      <c r="AL326" s="526">
        <f t="shared" si="809"/>
        <v>0</v>
      </c>
      <c r="AM326" s="526">
        <f t="shared" si="809"/>
        <v>0</v>
      </c>
      <c r="AN326" s="526">
        <f t="shared" si="809"/>
        <v>0</v>
      </c>
      <c r="AO326" s="526">
        <f t="shared" si="809"/>
        <v>0</v>
      </c>
      <c r="AP326" s="526">
        <f t="shared" si="809"/>
        <v>0</v>
      </c>
      <c r="AQ326" s="526">
        <f t="shared" si="809"/>
        <v>0</v>
      </c>
      <c r="AR326" s="526">
        <f t="shared" si="809"/>
        <v>0</v>
      </c>
      <c r="AS326" s="526">
        <f t="shared" si="809"/>
        <v>0</v>
      </c>
      <c r="AT326" s="526">
        <f t="shared" si="809"/>
        <v>0</v>
      </c>
      <c r="AU326" s="526">
        <f t="shared" si="809"/>
        <v>0</v>
      </c>
      <c r="AV326" s="526">
        <f t="shared" si="809"/>
        <v>0</v>
      </c>
      <c r="AW326" s="526">
        <f t="shared" si="809"/>
        <v>0</v>
      </c>
      <c r="AX326" s="526">
        <f t="shared" si="809"/>
        <v>0</v>
      </c>
      <c r="AY326" s="526">
        <f t="shared" si="809"/>
        <v>0</v>
      </c>
      <c r="AZ326" s="526">
        <f t="shared" si="809"/>
        <v>0</v>
      </c>
      <c r="BA326" s="526">
        <f t="shared" si="809"/>
        <v>0</v>
      </c>
      <c r="BB326" s="526">
        <f t="shared" si="809"/>
        <v>0</v>
      </c>
      <c r="BC326" s="526">
        <f t="shared" si="809"/>
        <v>0</v>
      </c>
      <c r="BD326" s="526">
        <f t="shared" si="809"/>
        <v>0</v>
      </c>
      <c r="BE326" s="526">
        <f t="shared" si="809"/>
        <v>0</v>
      </c>
      <c r="BF326" s="526">
        <f t="shared" si="809"/>
        <v>0</v>
      </c>
      <c r="BG326" s="526">
        <f t="shared" si="809"/>
        <v>0</v>
      </c>
      <c r="BH326" s="526">
        <f t="shared" si="809"/>
        <v>0</v>
      </c>
      <c r="BI326" s="526">
        <f t="shared" si="809"/>
        <v>0</v>
      </c>
      <c r="BJ326" s="526">
        <f t="shared" si="809"/>
        <v>0</v>
      </c>
      <c r="BK326" s="526">
        <f t="shared" si="809"/>
        <v>0</v>
      </c>
      <c r="BL326" s="526">
        <f t="shared" si="809"/>
        <v>0</v>
      </c>
      <c r="BM326" s="526">
        <f t="shared" si="809"/>
        <v>0</v>
      </c>
      <c r="BN326" s="526">
        <f t="shared" si="809"/>
        <v>0</v>
      </c>
      <c r="BO326" s="526">
        <f t="shared" si="809"/>
        <v>0</v>
      </c>
      <c r="BP326" s="526">
        <f t="shared" ref="BP326:CU326" si="810">BP$232*BP97</f>
        <v>0</v>
      </c>
      <c r="BQ326" s="526">
        <f t="shared" si="810"/>
        <v>0</v>
      </c>
      <c r="BR326" s="526">
        <f t="shared" si="810"/>
        <v>0</v>
      </c>
      <c r="BS326" s="526">
        <f t="shared" si="810"/>
        <v>0</v>
      </c>
      <c r="BT326" s="526">
        <f t="shared" si="810"/>
        <v>0</v>
      </c>
      <c r="BU326" s="526">
        <f t="shared" si="810"/>
        <v>0</v>
      </c>
      <c r="BV326" s="526">
        <f t="shared" si="810"/>
        <v>0</v>
      </c>
      <c r="BW326" s="526">
        <f t="shared" si="810"/>
        <v>0</v>
      </c>
      <c r="BX326" s="526">
        <f t="shared" si="810"/>
        <v>0</v>
      </c>
      <c r="BY326" s="526">
        <f t="shared" si="810"/>
        <v>0</v>
      </c>
      <c r="BZ326" s="526">
        <f t="shared" si="810"/>
        <v>0</v>
      </c>
      <c r="CA326" s="526">
        <f t="shared" si="810"/>
        <v>0</v>
      </c>
      <c r="CB326" s="526">
        <f t="shared" si="810"/>
        <v>0</v>
      </c>
      <c r="CC326" s="526">
        <f t="shared" si="810"/>
        <v>0</v>
      </c>
      <c r="CD326" s="526">
        <f t="shared" si="810"/>
        <v>0</v>
      </c>
      <c r="CE326" s="526">
        <f t="shared" si="810"/>
        <v>0</v>
      </c>
      <c r="CF326" s="526">
        <f t="shared" si="810"/>
        <v>0</v>
      </c>
      <c r="CG326" s="526">
        <f t="shared" si="810"/>
        <v>0</v>
      </c>
      <c r="CH326" s="526">
        <f t="shared" si="810"/>
        <v>0</v>
      </c>
      <c r="CI326" s="526">
        <f t="shared" si="810"/>
        <v>0</v>
      </c>
      <c r="CJ326" s="526">
        <f t="shared" si="810"/>
        <v>0</v>
      </c>
      <c r="CK326" s="526">
        <f t="shared" si="810"/>
        <v>0</v>
      </c>
      <c r="CL326" s="526">
        <f t="shared" si="810"/>
        <v>0</v>
      </c>
      <c r="CM326" s="526">
        <f t="shared" si="810"/>
        <v>0</v>
      </c>
      <c r="CN326" s="526">
        <f t="shared" si="810"/>
        <v>0</v>
      </c>
      <c r="CO326" s="526">
        <f t="shared" si="810"/>
        <v>0</v>
      </c>
      <c r="CP326" s="526">
        <f t="shared" si="810"/>
        <v>0</v>
      </c>
      <c r="CQ326" s="526">
        <f t="shared" si="810"/>
        <v>0</v>
      </c>
      <c r="CR326" s="526">
        <f t="shared" si="810"/>
        <v>0</v>
      </c>
      <c r="CS326" s="526">
        <f t="shared" si="810"/>
        <v>0</v>
      </c>
      <c r="CT326" s="526">
        <f t="shared" si="810"/>
        <v>0</v>
      </c>
      <c r="CU326" s="526">
        <f t="shared" si="810"/>
        <v>0</v>
      </c>
      <c r="CV326" s="526">
        <f t="shared" ref="CV326:DG326" si="811">CV$232*CV97</f>
        <v>0</v>
      </c>
      <c r="CW326" s="526">
        <f t="shared" si="811"/>
        <v>0</v>
      </c>
      <c r="CX326" s="526">
        <f t="shared" si="811"/>
        <v>0</v>
      </c>
      <c r="CY326" s="526">
        <f t="shared" si="811"/>
        <v>0</v>
      </c>
      <c r="CZ326" s="526">
        <f t="shared" si="811"/>
        <v>0</v>
      </c>
      <c r="DA326" s="526">
        <f t="shared" si="811"/>
        <v>0</v>
      </c>
      <c r="DB326" s="526">
        <f t="shared" si="811"/>
        <v>0</v>
      </c>
      <c r="DC326" s="526">
        <f t="shared" si="811"/>
        <v>0</v>
      </c>
      <c r="DD326" s="526">
        <f t="shared" si="811"/>
        <v>0</v>
      </c>
      <c r="DE326" s="526">
        <f t="shared" si="811"/>
        <v>0</v>
      </c>
      <c r="DF326" s="526">
        <f t="shared" si="811"/>
        <v>0</v>
      </c>
      <c r="DG326" s="526">
        <f t="shared" si="811"/>
        <v>0</v>
      </c>
      <c r="DH326" s="526">
        <f t="shared" si="695"/>
        <v>0</v>
      </c>
      <c r="DI326" s="240"/>
      <c r="DJ326" s="21"/>
    </row>
    <row r="327" spans="2:114" x14ac:dyDescent="0.15">
      <c r="B327" s="10" t="s">
        <v>236</v>
      </c>
      <c r="C327" s="4" t="s">
        <v>975</v>
      </c>
      <c r="D327" s="553">
        <f t="shared" ref="D327:AI327" si="812">D$232*D98</f>
        <v>0</v>
      </c>
      <c r="E327" s="553">
        <f t="shared" si="812"/>
        <v>0</v>
      </c>
      <c r="F327" s="553">
        <f t="shared" si="812"/>
        <v>0</v>
      </c>
      <c r="G327" s="553">
        <f t="shared" si="812"/>
        <v>0</v>
      </c>
      <c r="H327" s="553">
        <f t="shared" si="812"/>
        <v>0</v>
      </c>
      <c r="I327" s="553">
        <f t="shared" si="812"/>
        <v>0</v>
      </c>
      <c r="J327" s="553">
        <f t="shared" si="812"/>
        <v>0</v>
      </c>
      <c r="K327" s="553">
        <f t="shared" si="812"/>
        <v>0</v>
      </c>
      <c r="L327" s="553">
        <f t="shared" si="812"/>
        <v>0</v>
      </c>
      <c r="M327" s="553">
        <f t="shared" si="812"/>
        <v>0</v>
      </c>
      <c r="N327" s="553">
        <f t="shared" si="812"/>
        <v>0</v>
      </c>
      <c r="O327" s="553">
        <f t="shared" si="812"/>
        <v>0</v>
      </c>
      <c r="P327" s="553">
        <f t="shared" si="812"/>
        <v>0</v>
      </c>
      <c r="Q327" s="553">
        <f t="shared" si="812"/>
        <v>0</v>
      </c>
      <c r="R327" s="553">
        <f t="shared" si="812"/>
        <v>0</v>
      </c>
      <c r="S327" s="553">
        <f t="shared" si="812"/>
        <v>0</v>
      </c>
      <c r="T327" s="553">
        <f t="shared" si="812"/>
        <v>0</v>
      </c>
      <c r="U327" s="553">
        <f t="shared" si="812"/>
        <v>0</v>
      </c>
      <c r="V327" s="553">
        <f t="shared" si="812"/>
        <v>0</v>
      </c>
      <c r="W327" s="553">
        <f t="shared" si="812"/>
        <v>0</v>
      </c>
      <c r="X327" s="553">
        <f t="shared" si="812"/>
        <v>0</v>
      </c>
      <c r="Y327" s="553">
        <f t="shared" si="812"/>
        <v>0</v>
      </c>
      <c r="Z327" s="553">
        <f t="shared" si="812"/>
        <v>0</v>
      </c>
      <c r="AA327" s="553">
        <f t="shared" si="812"/>
        <v>0</v>
      </c>
      <c r="AB327" s="553">
        <f t="shared" si="812"/>
        <v>0</v>
      </c>
      <c r="AC327" s="553">
        <f t="shared" si="812"/>
        <v>0</v>
      </c>
      <c r="AD327" s="553">
        <f t="shared" si="812"/>
        <v>0</v>
      </c>
      <c r="AE327" s="553">
        <f t="shared" si="812"/>
        <v>0</v>
      </c>
      <c r="AF327" s="553">
        <f t="shared" si="812"/>
        <v>0</v>
      </c>
      <c r="AG327" s="553">
        <f t="shared" si="812"/>
        <v>0</v>
      </c>
      <c r="AH327" s="553">
        <f t="shared" si="812"/>
        <v>0</v>
      </c>
      <c r="AI327" s="553">
        <f t="shared" si="812"/>
        <v>0</v>
      </c>
      <c r="AJ327" s="553">
        <f t="shared" ref="AJ327:BO327" si="813">AJ$232*AJ98</f>
        <v>0</v>
      </c>
      <c r="AK327" s="553">
        <f t="shared" si="813"/>
        <v>0</v>
      </c>
      <c r="AL327" s="553">
        <f t="shared" si="813"/>
        <v>0</v>
      </c>
      <c r="AM327" s="553">
        <f t="shared" si="813"/>
        <v>0</v>
      </c>
      <c r="AN327" s="553">
        <f t="shared" si="813"/>
        <v>0</v>
      </c>
      <c r="AO327" s="553">
        <f t="shared" si="813"/>
        <v>0</v>
      </c>
      <c r="AP327" s="553">
        <f t="shared" si="813"/>
        <v>0</v>
      </c>
      <c r="AQ327" s="553">
        <f t="shared" si="813"/>
        <v>0</v>
      </c>
      <c r="AR327" s="553">
        <f t="shared" si="813"/>
        <v>0</v>
      </c>
      <c r="AS327" s="553">
        <f t="shared" si="813"/>
        <v>0</v>
      </c>
      <c r="AT327" s="553">
        <f t="shared" si="813"/>
        <v>0</v>
      </c>
      <c r="AU327" s="553">
        <f t="shared" si="813"/>
        <v>0</v>
      </c>
      <c r="AV327" s="553">
        <f t="shared" si="813"/>
        <v>0</v>
      </c>
      <c r="AW327" s="553">
        <f t="shared" si="813"/>
        <v>0</v>
      </c>
      <c r="AX327" s="553">
        <f t="shared" si="813"/>
        <v>0</v>
      </c>
      <c r="AY327" s="553">
        <f t="shared" si="813"/>
        <v>0</v>
      </c>
      <c r="AZ327" s="553">
        <f t="shared" si="813"/>
        <v>0</v>
      </c>
      <c r="BA327" s="553">
        <f t="shared" si="813"/>
        <v>0</v>
      </c>
      <c r="BB327" s="553">
        <f t="shared" si="813"/>
        <v>0</v>
      </c>
      <c r="BC327" s="553">
        <f t="shared" si="813"/>
        <v>0</v>
      </c>
      <c r="BD327" s="553">
        <f t="shared" si="813"/>
        <v>0</v>
      </c>
      <c r="BE327" s="553">
        <f t="shared" si="813"/>
        <v>0</v>
      </c>
      <c r="BF327" s="553">
        <f t="shared" si="813"/>
        <v>0</v>
      </c>
      <c r="BG327" s="553">
        <f t="shared" si="813"/>
        <v>0</v>
      </c>
      <c r="BH327" s="553">
        <f t="shared" si="813"/>
        <v>0</v>
      </c>
      <c r="BI327" s="553">
        <f t="shared" si="813"/>
        <v>0</v>
      </c>
      <c r="BJ327" s="553">
        <f t="shared" si="813"/>
        <v>0</v>
      </c>
      <c r="BK327" s="553">
        <f t="shared" si="813"/>
        <v>0</v>
      </c>
      <c r="BL327" s="553">
        <f t="shared" si="813"/>
        <v>0</v>
      </c>
      <c r="BM327" s="553">
        <f t="shared" si="813"/>
        <v>0</v>
      </c>
      <c r="BN327" s="553">
        <f t="shared" si="813"/>
        <v>0</v>
      </c>
      <c r="BO327" s="553">
        <f t="shared" si="813"/>
        <v>0</v>
      </c>
      <c r="BP327" s="553">
        <f t="shared" ref="BP327:CU327" si="814">BP$232*BP98</f>
        <v>0</v>
      </c>
      <c r="BQ327" s="553">
        <f t="shared" si="814"/>
        <v>0</v>
      </c>
      <c r="BR327" s="553">
        <f t="shared" si="814"/>
        <v>0</v>
      </c>
      <c r="BS327" s="553">
        <f t="shared" si="814"/>
        <v>0</v>
      </c>
      <c r="BT327" s="553">
        <f t="shared" si="814"/>
        <v>0</v>
      </c>
      <c r="BU327" s="553">
        <f t="shared" si="814"/>
        <v>0</v>
      </c>
      <c r="BV327" s="553">
        <f t="shared" si="814"/>
        <v>0</v>
      </c>
      <c r="BW327" s="553">
        <f t="shared" si="814"/>
        <v>0</v>
      </c>
      <c r="BX327" s="553">
        <f t="shared" si="814"/>
        <v>0</v>
      </c>
      <c r="BY327" s="553">
        <f t="shared" si="814"/>
        <v>0</v>
      </c>
      <c r="BZ327" s="553">
        <f t="shared" si="814"/>
        <v>0</v>
      </c>
      <c r="CA327" s="553">
        <f t="shared" si="814"/>
        <v>0</v>
      </c>
      <c r="CB327" s="553">
        <f t="shared" si="814"/>
        <v>0</v>
      </c>
      <c r="CC327" s="553">
        <f t="shared" si="814"/>
        <v>0</v>
      </c>
      <c r="CD327" s="553">
        <f t="shared" si="814"/>
        <v>0</v>
      </c>
      <c r="CE327" s="553">
        <f t="shared" si="814"/>
        <v>0</v>
      </c>
      <c r="CF327" s="553">
        <f t="shared" si="814"/>
        <v>0</v>
      </c>
      <c r="CG327" s="553">
        <f t="shared" si="814"/>
        <v>0</v>
      </c>
      <c r="CH327" s="553">
        <f t="shared" si="814"/>
        <v>0</v>
      </c>
      <c r="CI327" s="553">
        <f t="shared" si="814"/>
        <v>0</v>
      </c>
      <c r="CJ327" s="553">
        <f t="shared" si="814"/>
        <v>0</v>
      </c>
      <c r="CK327" s="553">
        <f t="shared" si="814"/>
        <v>0</v>
      </c>
      <c r="CL327" s="553">
        <f t="shared" si="814"/>
        <v>0</v>
      </c>
      <c r="CM327" s="553">
        <f t="shared" si="814"/>
        <v>0</v>
      </c>
      <c r="CN327" s="553">
        <f t="shared" si="814"/>
        <v>0</v>
      </c>
      <c r="CO327" s="553">
        <f t="shared" si="814"/>
        <v>0</v>
      </c>
      <c r="CP327" s="553">
        <f t="shared" si="814"/>
        <v>0</v>
      </c>
      <c r="CQ327" s="553">
        <f t="shared" si="814"/>
        <v>0</v>
      </c>
      <c r="CR327" s="553">
        <f t="shared" si="814"/>
        <v>0</v>
      </c>
      <c r="CS327" s="553">
        <f t="shared" si="814"/>
        <v>0</v>
      </c>
      <c r="CT327" s="553">
        <f t="shared" si="814"/>
        <v>0</v>
      </c>
      <c r="CU327" s="553">
        <f t="shared" si="814"/>
        <v>0</v>
      </c>
      <c r="CV327" s="553">
        <f t="shared" ref="CV327:DG327" si="815">CV$232*CV98</f>
        <v>0</v>
      </c>
      <c r="CW327" s="553">
        <f t="shared" si="815"/>
        <v>0</v>
      </c>
      <c r="CX327" s="553">
        <f t="shared" si="815"/>
        <v>0</v>
      </c>
      <c r="CY327" s="553">
        <f t="shared" si="815"/>
        <v>0</v>
      </c>
      <c r="CZ327" s="553">
        <f t="shared" si="815"/>
        <v>0</v>
      </c>
      <c r="DA327" s="553">
        <f t="shared" si="815"/>
        <v>0</v>
      </c>
      <c r="DB327" s="553">
        <f t="shared" si="815"/>
        <v>0</v>
      </c>
      <c r="DC327" s="553">
        <f t="shared" si="815"/>
        <v>0</v>
      </c>
      <c r="DD327" s="553">
        <f t="shared" si="815"/>
        <v>0</v>
      </c>
      <c r="DE327" s="553">
        <f t="shared" si="815"/>
        <v>0</v>
      </c>
      <c r="DF327" s="553">
        <f t="shared" si="815"/>
        <v>0</v>
      </c>
      <c r="DG327" s="553">
        <f t="shared" si="815"/>
        <v>0</v>
      </c>
      <c r="DH327" s="526">
        <f t="shared" si="695"/>
        <v>0</v>
      </c>
      <c r="DI327" s="240"/>
      <c r="DJ327" s="21"/>
    </row>
    <row r="328" spans="2:114" x14ac:dyDescent="0.15">
      <c r="B328" s="10" t="s">
        <v>237</v>
      </c>
      <c r="C328" s="557" t="s">
        <v>464</v>
      </c>
      <c r="D328" s="526">
        <f t="shared" ref="D328:AI328" si="816">D$232*D99</f>
        <v>0</v>
      </c>
      <c r="E328" s="526">
        <f t="shared" si="816"/>
        <v>0</v>
      </c>
      <c r="F328" s="526">
        <f t="shared" si="816"/>
        <v>0</v>
      </c>
      <c r="G328" s="526">
        <f t="shared" si="816"/>
        <v>0</v>
      </c>
      <c r="H328" s="526">
        <f t="shared" si="816"/>
        <v>0</v>
      </c>
      <c r="I328" s="526">
        <f t="shared" si="816"/>
        <v>0</v>
      </c>
      <c r="J328" s="526">
        <f t="shared" si="816"/>
        <v>0</v>
      </c>
      <c r="K328" s="526">
        <f t="shared" si="816"/>
        <v>0</v>
      </c>
      <c r="L328" s="526">
        <f t="shared" si="816"/>
        <v>0</v>
      </c>
      <c r="M328" s="526">
        <f t="shared" si="816"/>
        <v>0</v>
      </c>
      <c r="N328" s="526">
        <f t="shared" si="816"/>
        <v>0</v>
      </c>
      <c r="O328" s="526">
        <f t="shared" si="816"/>
        <v>0</v>
      </c>
      <c r="P328" s="526">
        <f t="shared" si="816"/>
        <v>0</v>
      </c>
      <c r="Q328" s="526">
        <f t="shared" si="816"/>
        <v>0</v>
      </c>
      <c r="R328" s="526">
        <f t="shared" si="816"/>
        <v>0</v>
      </c>
      <c r="S328" s="526">
        <f t="shared" si="816"/>
        <v>0</v>
      </c>
      <c r="T328" s="526">
        <f t="shared" si="816"/>
        <v>0</v>
      </c>
      <c r="U328" s="526">
        <f t="shared" si="816"/>
        <v>0</v>
      </c>
      <c r="V328" s="526">
        <f t="shared" si="816"/>
        <v>0</v>
      </c>
      <c r="W328" s="526">
        <f t="shared" si="816"/>
        <v>0</v>
      </c>
      <c r="X328" s="526">
        <f t="shared" si="816"/>
        <v>0</v>
      </c>
      <c r="Y328" s="526">
        <f t="shared" si="816"/>
        <v>0</v>
      </c>
      <c r="Z328" s="526">
        <f t="shared" si="816"/>
        <v>0</v>
      </c>
      <c r="AA328" s="526">
        <f t="shared" si="816"/>
        <v>0</v>
      </c>
      <c r="AB328" s="526">
        <f t="shared" si="816"/>
        <v>0</v>
      </c>
      <c r="AC328" s="526">
        <f t="shared" si="816"/>
        <v>0</v>
      </c>
      <c r="AD328" s="526">
        <f t="shared" si="816"/>
        <v>0</v>
      </c>
      <c r="AE328" s="526">
        <f t="shared" si="816"/>
        <v>0</v>
      </c>
      <c r="AF328" s="526">
        <f t="shared" si="816"/>
        <v>0</v>
      </c>
      <c r="AG328" s="526">
        <f t="shared" si="816"/>
        <v>0</v>
      </c>
      <c r="AH328" s="526">
        <f t="shared" si="816"/>
        <v>0</v>
      </c>
      <c r="AI328" s="526">
        <f t="shared" si="816"/>
        <v>0</v>
      </c>
      <c r="AJ328" s="526">
        <f t="shared" ref="AJ328:BO328" si="817">AJ$232*AJ99</f>
        <v>0</v>
      </c>
      <c r="AK328" s="526">
        <f t="shared" si="817"/>
        <v>0</v>
      </c>
      <c r="AL328" s="526">
        <f t="shared" si="817"/>
        <v>0</v>
      </c>
      <c r="AM328" s="526">
        <f t="shared" si="817"/>
        <v>0</v>
      </c>
      <c r="AN328" s="526">
        <f t="shared" si="817"/>
        <v>0</v>
      </c>
      <c r="AO328" s="526">
        <f t="shared" si="817"/>
        <v>0</v>
      </c>
      <c r="AP328" s="526">
        <f t="shared" si="817"/>
        <v>0</v>
      </c>
      <c r="AQ328" s="526">
        <f t="shared" si="817"/>
        <v>0</v>
      </c>
      <c r="AR328" s="526">
        <f t="shared" si="817"/>
        <v>0</v>
      </c>
      <c r="AS328" s="526">
        <f t="shared" si="817"/>
        <v>0</v>
      </c>
      <c r="AT328" s="526">
        <f t="shared" si="817"/>
        <v>0</v>
      </c>
      <c r="AU328" s="526">
        <f t="shared" si="817"/>
        <v>0</v>
      </c>
      <c r="AV328" s="526">
        <f t="shared" si="817"/>
        <v>0</v>
      </c>
      <c r="AW328" s="526">
        <f t="shared" si="817"/>
        <v>0</v>
      </c>
      <c r="AX328" s="526">
        <f t="shared" si="817"/>
        <v>0</v>
      </c>
      <c r="AY328" s="526">
        <f t="shared" si="817"/>
        <v>0</v>
      </c>
      <c r="AZ328" s="526">
        <f t="shared" si="817"/>
        <v>0</v>
      </c>
      <c r="BA328" s="526">
        <f t="shared" si="817"/>
        <v>0</v>
      </c>
      <c r="BB328" s="526">
        <f t="shared" si="817"/>
        <v>0</v>
      </c>
      <c r="BC328" s="526">
        <f t="shared" si="817"/>
        <v>0</v>
      </c>
      <c r="BD328" s="526">
        <f t="shared" si="817"/>
        <v>0</v>
      </c>
      <c r="BE328" s="526">
        <f t="shared" si="817"/>
        <v>0</v>
      </c>
      <c r="BF328" s="526">
        <f t="shared" si="817"/>
        <v>0</v>
      </c>
      <c r="BG328" s="526">
        <f t="shared" si="817"/>
        <v>0</v>
      </c>
      <c r="BH328" s="526">
        <f t="shared" si="817"/>
        <v>0</v>
      </c>
      <c r="BI328" s="526">
        <f t="shared" si="817"/>
        <v>0</v>
      </c>
      <c r="BJ328" s="526">
        <f t="shared" si="817"/>
        <v>0</v>
      </c>
      <c r="BK328" s="526">
        <f t="shared" si="817"/>
        <v>0</v>
      </c>
      <c r="BL328" s="526">
        <f t="shared" si="817"/>
        <v>0</v>
      </c>
      <c r="BM328" s="526">
        <f t="shared" si="817"/>
        <v>0</v>
      </c>
      <c r="BN328" s="526">
        <f t="shared" si="817"/>
        <v>0</v>
      </c>
      <c r="BO328" s="526">
        <f t="shared" si="817"/>
        <v>0</v>
      </c>
      <c r="BP328" s="526">
        <f t="shared" ref="BP328:CU328" si="818">BP$232*BP99</f>
        <v>0</v>
      </c>
      <c r="BQ328" s="526">
        <f t="shared" si="818"/>
        <v>0</v>
      </c>
      <c r="BR328" s="526">
        <f t="shared" si="818"/>
        <v>0</v>
      </c>
      <c r="BS328" s="526">
        <f t="shared" si="818"/>
        <v>0</v>
      </c>
      <c r="BT328" s="526">
        <f t="shared" si="818"/>
        <v>0</v>
      </c>
      <c r="BU328" s="526">
        <f t="shared" si="818"/>
        <v>0</v>
      </c>
      <c r="BV328" s="526">
        <f t="shared" si="818"/>
        <v>0</v>
      </c>
      <c r="BW328" s="526">
        <f t="shared" si="818"/>
        <v>0</v>
      </c>
      <c r="BX328" s="526">
        <f t="shared" si="818"/>
        <v>0</v>
      </c>
      <c r="BY328" s="526">
        <f t="shared" si="818"/>
        <v>0</v>
      </c>
      <c r="BZ328" s="526">
        <f t="shared" si="818"/>
        <v>0</v>
      </c>
      <c r="CA328" s="526">
        <f t="shared" si="818"/>
        <v>0</v>
      </c>
      <c r="CB328" s="526">
        <f t="shared" si="818"/>
        <v>0</v>
      </c>
      <c r="CC328" s="526">
        <f t="shared" si="818"/>
        <v>0</v>
      </c>
      <c r="CD328" s="526">
        <f t="shared" si="818"/>
        <v>0</v>
      </c>
      <c r="CE328" s="526">
        <f t="shared" si="818"/>
        <v>0</v>
      </c>
      <c r="CF328" s="526">
        <f t="shared" si="818"/>
        <v>0</v>
      </c>
      <c r="CG328" s="526">
        <f t="shared" si="818"/>
        <v>0</v>
      </c>
      <c r="CH328" s="526">
        <f t="shared" si="818"/>
        <v>0</v>
      </c>
      <c r="CI328" s="526">
        <f t="shared" si="818"/>
        <v>0</v>
      </c>
      <c r="CJ328" s="526">
        <f t="shared" si="818"/>
        <v>0</v>
      </c>
      <c r="CK328" s="526">
        <f t="shared" si="818"/>
        <v>0</v>
      </c>
      <c r="CL328" s="526">
        <f t="shared" si="818"/>
        <v>0</v>
      </c>
      <c r="CM328" s="526">
        <f t="shared" si="818"/>
        <v>0</v>
      </c>
      <c r="CN328" s="526">
        <f t="shared" si="818"/>
        <v>0</v>
      </c>
      <c r="CO328" s="526">
        <f t="shared" si="818"/>
        <v>0</v>
      </c>
      <c r="CP328" s="526">
        <f t="shared" si="818"/>
        <v>0</v>
      </c>
      <c r="CQ328" s="526">
        <f t="shared" si="818"/>
        <v>0</v>
      </c>
      <c r="CR328" s="526">
        <f t="shared" si="818"/>
        <v>0</v>
      </c>
      <c r="CS328" s="526">
        <f t="shared" si="818"/>
        <v>0</v>
      </c>
      <c r="CT328" s="526">
        <f t="shared" si="818"/>
        <v>0</v>
      </c>
      <c r="CU328" s="526">
        <f t="shared" si="818"/>
        <v>0</v>
      </c>
      <c r="CV328" s="526">
        <f t="shared" ref="CV328:DG328" si="819">CV$232*CV99</f>
        <v>0</v>
      </c>
      <c r="CW328" s="526">
        <f t="shared" si="819"/>
        <v>0</v>
      </c>
      <c r="CX328" s="526">
        <f t="shared" si="819"/>
        <v>0</v>
      </c>
      <c r="CY328" s="526">
        <f t="shared" si="819"/>
        <v>0</v>
      </c>
      <c r="CZ328" s="526">
        <f t="shared" si="819"/>
        <v>0</v>
      </c>
      <c r="DA328" s="526">
        <f t="shared" si="819"/>
        <v>0</v>
      </c>
      <c r="DB328" s="526">
        <f t="shared" si="819"/>
        <v>0</v>
      </c>
      <c r="DC328" s="526">
        <f t="shared" si="819"/>
        <v>0</v>
      </c>
      <c r="DD328" s="526">
        <f t="shared" si="819"/>
        <v>0</v>
      </c>
      <c r="DE328" s="526">
        <f t="shared" si="819"/>
        <v>0</v>
      </c>
      <c r="DF328" s="526">
        <f t="shared" si="819"/>
        <v>0</v>
      </c>
      <c r="DG328" s="526">
        <f t="shared" si="819"/>
        <v>0</v>
      </c>
      <c r="DH328" s="685">
        <f t="shared" si="695"/>
        <v>0</v>
      </c>
      <c r="DI328" s="240"/>
      <c r="DJ328" s="21"/>
    </row>
    <row r="329" spans="2:114" x14ac:dyDescent="0.15">
      <c r="B329" s="10" t="s">
        <v>238</v>
      </c>
      <c r="C329" s="4" t="s">
        <v>976</v>
      </c>
      <c r="D329" s="526">
        <f t="shared" ref="D329:AI329" si="820">D$232*D100</f>
        <v>0</v>
      </c>
      <c r="E329" s="526">
        <f t="shared" si="820"/>
        <v>0</v>
      </c>
      <c r="F329" s="526">
        <f t="shared" si="820"/>
        <v>0</v>
      </c>
      <c r="G329" s="526">
        <f t="shared" si="820"/>
        <v>0</v>
      </c>
      <c r="H329" s="526">
        <f t="shared" si="820"/>
        <v>0</v>
      </c>
      <c r="I329" s="526">
        <f t="shared" si="820"/>
        <v>0</v>
      </c>
      <c r="J329" s="526">
        <f t="shared" si="820"/>
        <v>0</v>
      </c>
      <c r="K329" s="526">
        <f t="shared" si="820"/>
        <v>0</v>
      </c>
      <c r="L329" s="526">
        <f t="shared" si="820"/>
        <v>0</v>
      </c>
      <c r="M329" s="526">
        <f t="shared" si="820"/>
        <v>0</v>
      </c>
      <c r="N329" s="526">
        <f t="shared" si="820"/>
        <v>0</v>
      </c>
      <c r="O329" s="526">
        <f t="shared" si="820"/>
        <v>0</v>
      </c>
      <c r="P329" s="526">
        <f t="shared" si="820"/>
        <v>0</v>
      </c>
      <c r="Q329" s="526">
        <f t="shared" si="820"/>
        <v>0</v>
      </c>
      <c r="R329" s="526">
        <f t="shared" si="820"/>
        <v>0</v>
      </c>
      <c r="S329" s="526">
        <f t="shared" si="820"/>
        <v>0</v>
      </c>
      <c r="T329" s="526">
        <f t="shared" si="820"/>
        <v>0</v>
      </c>
      <c r="U329" s="526">
        <f t="shared" si="820"/>
        <v>0</v>
      </c>
      <c r="V329" s="526">
        <f t="shared" si="820"/>
        <v>0</v>
      </c>
      <c r="W329" s="526">
        <f t="shared" si="820"/>
        <v>0</v>
      </c>
      <c r="X329" s="526">
        <f t="shared" si="820"/>
        <v>0</v>
      </c>
      <c r="Y329" s="526">
        <f t="shared" si="820"/>
        <v>0</v>
      </c>
      <c r="Z329" s="526">
        <f t="shared" si="820"/>
        <v>0</v>
      </c>
      <c r="AA329" s="526">
        <f t="shared" si="820"/>
        <v>0</v>
      </c>
      <c r="AB329" s="526">
        <f t="shared" si="820"/>
        <v>0</v>
      </c>
      <c r="AC329" s="526">
        <f t="shared" si="820"/>
        <v>0</v>
      </c>
      <c r="AD329" s="526">
        <f t="shared" si="820"/>
        <v>0</v>
      </c>
      <c r="AE329" s="526">
        <f t="shared" si="820"/>
        <v>0</v>
      </c>
      <c r="AF329" s="526">
        <f t="shared" si="820"/>
        <v>0</v>
      </c>
      <c r="AG329" s="526">
        <f t="shared" si="820"/>
        <v>0</v>
      </c>
      <c r="AH329" s="526">
        <f t="shared" si="820"/>
        <v>0</v>
      </c>
      <c r="AI329" s="526">
        <f t="shared" si="820"/>
        <v>0</v>
      </c>
      <c r="AJ329" s="526">
        <f t="shared" ref="AJ329:BO329" si="821">AJ$232*AJ100</f>
        <v>0</v>
      </c>
      <c r="AK329" s="526">
        <f t="shared" si="821"/>
        <v>0</v>
      </c>
      <c r="AL329" s="526">
        <f t="shared" si="821"/>
        <v>0</v>
      </c>
      <c r="AM329" s="526">
        <f t="shared" si="821"/>
        <v>0</v>
      </c>
      <c r="AN329" s="526">
        <f t="shared" si="821"/>
        <v>0</v>
      </c>
      <c r="AO329" s="526">
        <f t="shared" si="821"/>
        <v>0</v>
      </c>
      <c r="AP329" s="526">
        <f t="shared" si="821"/>
        <v>0</v>
      </c>
      <c r="AQ329" s="526">
        <f t="shared" si="821"/>
        <v>0</v>
      </c>
      <c r="AR329" s="526">
        <f t="shared" si="821"/>
        <v>0</v>
      </c>
      <c r="AS329" s="526">
        <f t="shared" si="821"/>
        <v>0</v>
      </c>
      <c r="AT329" s="526">
        <f t="shared" si="821"/>
        <v>0</v>
      </c>
      <c r="AU329" s="526">
        <f t="shared" si="821"/>
        <v>0</v>
      </c>
      <c r="AV329" s="526">
        <f t="shared" si="821"/>
        <v>0</v>
      </c>
      <c r="AW329" s="526">
        <f t="shared" si="821"/>
        <v>0</v>
      </c>
      <c r="AX329" s="526">
        <f t="shared" si="821"/>
        <v>0</v>
      </c>
      <c r="AY329" s="526">
        <f t="shared" si="821"/>
        <v>0</v>
      </c>
      <c r="AZ329" s="526">
        <f t="shared" si="821"/>
        <v>0</v>
      </c>
      <c r="BA329" s="526">
        <f t="shared" si="821"/>
        <v>0</v>
      </c>
      <c r="BB329" s="526">
        <f t="shared" si="821"/>
        <v>0</v>
      </c>
      <c r="BC329" s="526">
        <f t="shared" si="821"/>
        <v>0</v>
      </c>
      <c r="BD329" s="526">
        <f t="shared" si="821"/>
        <v>0</v>
      </c>
      <c r="BE329" s="526">
        <f t="shared" si="821"/>
        <v>0</v>
      </c>
      <c r="BF329" s="526">
        <f t="shared" si="821"/>
        <v>0</v>
      </c>
      <c r="BG329" s="526">
        <f t="shared" si="821"/>
        <v>0</v>
      </c>
      <c r="BH329" s="526">
        <f t="shared" si="821"/>
        <v>0</v>
      </c>
      <c r="BI329" s="526">
        <f t="shared" si="821"/>
        <v>0</v>
      </c>
      <c r="BJ329" s="526">
        <f t="shared" si="821"/>
        <v>0</v>
      </c>
      <c r="BK329" s="526">
        <f t="shared" si="821"/>
        <v>0</v>
      </c>
      <c r="BL329" s="526">
        <f t="shared" si="821"/>
        <v>0</v>
      </c>
      <c r="BM329" s="526">
        <f t="shared" si="821"/>
        <v>0</v>
      </c>
      <c r="BN329" s="526">
        <f t="shared" si="821"/>
        <v>0</v>
      </c>
      <c r="BO329" s="526">
        <f t="shared" si="821"/>
        <v>0</v>
      </c>
      <c r="BP329" s="526">
        <f t="shared" ref="BP329:CU329" si="822">BP$232*BP100</f>
        <v>0</v>
      </c>
      <c r="BQ329" s="526">
        <f t="shared" si="822"/>
        <v>0</v>
      </c>
      <c r="BR329" s="526">
        <f t="shared" si="822"/>
        <v>0</v>
      </c>
      <c r="BS329" s="526">
        <f t="shared" si="822"/>
        <v>0</v>
      </c>
      <c r="BT329" s="526">
        <f t="shared" si="822"/>
        <v>0</v>
      </c>
      <c r="BU329" s="526">
        <f t="shared" si="822"/>
        <v>0</v>
      </c>
      <c r="BV329" s="526">
        <f t="shared" si="822"/>
        <v>0</v>
      </c>
      <c r="BW329" s="526">
        <f t="shared" si="822"/>
        <v>0</v>
      </c>
      <c r="BX329" s="526">
        <f t="shared" si="822"/>
        <v>0</v>
      </c>
      <c r="BY329" s="526">
        <f t="shared" si="822"/>
        <v>0</v>
      </c>
      <c r="BZ329" s="526">
        <f t="shared" si="822"/>
        <v>0</v>
      </c>
      <c r="CA329" s="526">
        <f t="shared" si="822"/>
        <v>0</v>
      </c>
      <c r="CB329" s="526">
        <f t="shared" si="822"/>
        <v>0</v>
      </c>
      <c r="CC329" s="526">
        <f t="shared" si="822"/>
        <v>0</v>
      </c>
      <c r="CD329" s="526">
        <f t="shared" si="822"/>
        <v>0</v>
      </c>
      <c r="CE329" s="526">
        <f t="shared" si="822"/>
        <v>0</v>
      </c>
      <c r="CF329" s="526">
        <f t="shared" si="822"/>
        <v>0</v>
      </c>
      <c r="CG329" s="526">
        <f t="shared" si="822"/>
        <v>0</v>
      </c>
      <c r="CH329" s="526">
        <f t="shared" si="822"/>
        <v>0</v>
      </c>
      <c r="CI329" s="526">
        <f t="shared" si="822"/>
        <v>0</v>
      </c>
      <c r="CJ329" s="526">
        <f t="shared" si="822"/>
        <v>0</v>
      </c>
      <c r="CK329" s="526">
        <f t="shared" si="822"/>
        <v>0</v>
      </c>
      <c r="CL329" s="526">
        <f t="shared" si="822"/>
        <v>0</v>
      </c>
      <c r="CM329" s="526">
        <f t="shared" si="822"/>
        <v>0</v>
      </c>
      <c r="CN329" s="526">
        <f t="shared" si="822"/>
        <v>0</v>
      </c>
      <c r="CO329" s="526">
        <f t="shared" si="822"/>
        <v>0</v>
      </c>
      <c r="CP329" s="526">
        <f t="shared" si="822"/>
        <v>0</v>
      </c>
      <c r="CQ329" s="526">
        <f t="shared" si="822"/>
        <v>0</v>
      </c>
      <c r="CR329" s="526">
        <f t="shared" si="822"/>
        <v>0</v>
      </c>
      <c r="CS329" s="526">
        <f t="shared" si="822"/>
        <v>0</v>
      </c>
      <c r="CT329" s="526">
        <f t="shared" si="822"/>
        <v>0</v>
      </c>
      <c r="CU329" s="526">
        <f t="shared" si="822"/>
        <v>0</v>
      </c>
      <c r="CV329" s="526">
        <f t="shared" ref="CV329:DG329" si="823">CV$232*CV100</f>
        <v>0</v>
      </c>
      <c r="CW329" s="526">
        <f t="shared" si="823"/>
        <v>0</v>
      </c>
      <c r="CX329" s="526">
        <f t="shared" si="823"/>
        <v>0</v>
      </c>
      <c r="CY329" s="526">
        <f t="shared" si="823"/>
        <v>0</v>
      </c>
      <c r="CZ329" s="526">
        <f t="shared" si="823"/>
        <v>0</v>
      </c>
      <c r="DA329" s="526">
        <f t="shared" si="823"/>
        <v>0</v>
      </c>
      <c r="DB329" s="526">
        <f t="shared" si="823"/>
        <v>0</v>
      </c>
      <c r="DC329" s="526">
        <f t="shared" si="823"/>
        <v>0</v>
      </c>
      <c r="DD329" s="526">
        <f t="shared" si="823"/>
        <v>0</v>
      </c>
      <c r="DE329" s="526">
        <f t="shared" si="823"/>
        <v>0</v>
      </c>
      <c r="DF329" s="526">
        <f t="shared" si="823"/>
        <v>0</v>
      </c>
      <c r="DG329" s="526">
        <f t="shared" si="823"/>
        <v>0</v>
      </c>
      <c r="DH329" s="526">
        <f t="shared" si="695"/>
        <v>0</v>
      </c>
      <c r="DI329" s="240"/>
      <c r="DJ329" s="21"/>
    </row>
    <row r="330" spans="2:114" x14ac:dyDescent="0.15">
      <c r="B330" s="10" t="s">
        <v>239</v>
      </c>
      <c r="C330" s="4" t="s">
        <v>977</v>
      </c>
      <c r="D330" s="526">
        <f t="shared" ref="D330:AI330" si="824">D$232*D101</f>
        <v>0</v>
      </c>
      <c r="E330" s="526">
        <f t="shared" si="824"/>
        <v>0</v>
      </c>
      <c r="F330" s="526">
        <f t="shared" si="824"/>
        <v>0</v>
      </c>
      <c r="G330" s="526">
        <f t="shared" si="824"/>
        <v>0</v>
      </c>
      <c r="H330" s="526">
        <f t="shared" si="824"/>
        <v>0</v>
      </c>
      <c r="I330" s="526">
        <f t="shared" si="824"/>
        <v>0</v>
      </c>
      <c r="J330" s="526">
        <f t="shared" si="824"/>
        <v>0</v>
      </c>
      <c r="K330" s="526">
        <f t="shared" si="824"/>
        <v>0</v>
      </c>
      <c r="L330" s="526">
        <f t="shared" si="824"/>
        <v>0</v>
      </c>
      <c r="M330" s="526">
        <f t="shared" si="824"/>
        <v>0</v>
      </c>
      <c r="N330" s="526">
        <f t="shared" si="824"/>
        <v>0</v>
      </c>
      <c r="O330" s="526">
        <f t="shared" si="824"/>
        <v>0</v>
      </c>
      <c r="P330" s="526">
        <f t="shared" si="824"/>
        <v>0</v>
      </c>
      <c r="Q330" s="526">
        <f t="shared" si="824"/>
        <v>0</v>
      </c>
      <c r="R330" s="526">
        <f t="shared" si="824"/>
        <v>0</v>
      </c>
      <c r="S330" s="526">
        <f t="shared" si="824"/>
        <v>0</v>
      </c>
      <c r="T330" s="526">
        <f t="shared" si="824"/>
        <v>0</v>
      </c>
      <c r="U330" s="526">
        <f t="shared" si="824"/>
        <v>0</v>
      </c>
      <c r="V330" s="526">
        <f t="shared" si="824"/>
        <v>0</v>
      </c>
      <c r="W330" s="526">
        <f t="shared" si="824"/>
        <v>0</v>
      </c>
      <c r="X330" s="526">
        <f t="shared" si="824"/>
        <v>0</v>
      </c>
      <c r="Y330" s="526">
        <f t="shared" si="824"/>
        <v>0</v>
      </c>
      <c r="Z330" s="526">
        <f t="shared" si="824"/>
        <v>0</v>
      </c>
      <c r="AA330" s="526">
        <f t="shared" si="824"/>
        <v>0</v>
      </c>
      <c r="AB330" s="526">
        <f t="shared" si="824"/>
        <v>0</v>
      </c>
      <c r="AC330" s="526">
        <f t="shared" si="824"/>
        <v>0</v>
      </c>
      <c r="AD330" s="526">
        <f t="shared" si="824"/>
        <v>0</v>
      </c>
      <c r="AE330" s="526">
        <f t="shared" si="824"/>
        <v>0</v>
      </c>
      <c r="AF330" s="526">
        <f t="shared" si="824"/>
        <v>0</v>
      </c>
      <c r="AG330" s="526">
        <f t="shared" si="824"/>
        <v>0</v>
      </c>
      <c r="AH330" s="526">
        <f t="shared" si="824"/>
        <v>0</v>
      </c>
      <c r="AI330" s="526">
        <f t="shared" si="824"/>
        <v>0</v>
      </c>
      <c r="AJ330" s="526">
        <f t="shared" ref="AJ330:BO330" si="825">AJ$232*AJ101</f>
        <v>0</v>
      </c>
      <c r="AK330" s="526">
        <f t="shared" si="825"/>
        <v>0</v>
      </c>
      <c r="AL330" s="526">
        <f t="shared" si="825"/>
        <v>0</v>
      </c>
      <c r="AM330" s="526">
        <f t="shared" si="825"/>
        <v>0</v>
      </c>
      <c r="AN330" s="526">
        <f t="shared" si="825"/>
        <v>0</v>
      </c>
      <c r="AO330" s="526">
        <f t="shared" si="825"/>
        <v>0</v>
      </c>
      <c r="AP330" s="526">
        <f t="shared" si="825"/>
        <v>0</v>
      </c>
      <c r="AQ330" s="526">
        <f t="shared" si="825"/>
        <v>0</v>
      </c>
      <c r="AR330" s="526">
        <f t="shared" si="825"/>
        <v>0</v>
      </c>
      <c r="AS330" s="526">
        <f t="shared" si="825"/>
        <v>0</v>
      </c>
      <c r="AT330" s="526">
        <f t="shared" si="825"/>
        <v>0</v>
      </c>
      <c r="AU330" s="526">
        <f t="shared" si="825"/>
        <v>0</v>
      </c>
      <c r="AV330" s="526">
        <f t="shared" si="825"/>
        <v>0</v>
      </c>
      <c r="AW330" s="526">
        <f t="shared" si="825"/>
        <v>0</v>
      </c>
      <c r="AX330" s="526">
        <f t="shared" si="825"/>
        <v>0</v>
      </c>
      <c r="AY330" s="526">
        <f t="shared" si="825"/>
        <v>0</v>
      </c>
      <c r="AZ330" s="526">
        <f t="shared" si="825"/>
        <v>0</v>
      </c>
      <c r="BA330" s="526">
        <f t="shared" si="825"/>
        <v>0</v>
      </c>
      <c r="BB330" s="526">
        <f t="shared" si="825"/>
        <v>0</v>
      </c>
      <c r="BC330" s="526">
        <f t="shared" si="825"/>
        <v>0</v>
      </c>
      <c r="BD330" s="526">
        <f t="shared" si="825"/>
        <v>0</v>
      </c>
      <c r="BE330" s="526">
        <f t="shared" si="825"/>
        <v>0</v>
      </c>
      <c r="BF330" s="526">
        <f t="shared" si="825"/>
        <v>0</v>
      </c>
      <c r="BG330" s="526">
        <f t="shared" si="825"/>
        <v>0</v>
      </c>
      <c r="BH330" s="526">
        <f t="shared" si="825"/>
        <v>0</v>
      </c>
      <c r="BI330" s="526">
        <f t="shared" si="825"/>
        <v>0</v>
      </c>
      <c r="BJ330" s="526">
        <f t="shared" si="825"/>
        <v>0</v>
      </c>
      <c r="BK330" s="526">
        <f t="shared" si="825"/>
        <v>0</v>
      </c>
      <c r="BL330" s="526">
        <f t="shared" si="825"/>
        <v>0</v>
      </c>
      <c r="BM330" s="526">
        <f t="shared" si="825"/>
        <v>0</v>
      </c>
      <c r="BN330" s="526">
        <f t="shared" si="825"/>
        <v>0</v>
      </c>
      <c r="BO330" s="526">
        <f t="shared" si="825"/>
        <v>0</v>
      </c>
      <c r="BP330" s="526">
        <f t="shared" ref="BP330:CU330" si="826">BP$232*BP101</f>
        <v>0</v>
      </c>
      <c r="BQ330" s="526">
        <f t="shared" si="826"/>
        <v>0</v>
      </c>
      <c r="BR330" s="526">
        <f t="shared" si="826"/>
        <v>0</v>
      </c>
      <c r="BS330" s="526">
        <f t="shared" si="826"/>
        <v>0</v>
      </c>
      <c r="BT330" s="526">
        <f t="shared" si="826"/>
        <v>0</v>
      </c>
      <c r="BU330" s="526">
        <f t="shared" si="826"/>
        <v>0</v>
      </c>
      <c r="BV330" s="526">
        <f t="shared" si="826"/>
        <v>0</v>
      </c>
      <c r="BW330" s="526">
        <f t="shared" si="826"/>
        <v>0</v>
      </c>
      <c r="BX330" s="526">
        <f t="shared" si="826"/>
        <v>0</v>
      </c>
      <c r="BY330" s="526">
        <f t="shared" si="826"/>
        <v>0</v>
      </c>
      <c r="BZ330" s="526">
        <f t="shared" si="826"/>
        <v>0</v>
      </c>
      <c r="CA330" s="526">
        <f t="shared" si="826"/>
        <v>0</v>
      </c>
      <c r="CB330" s="526">
        <f t="shared" si="826"/>
        <v>0</v>
      </c>
      <c r="CC330" s="526">
        <f t="shared" si="826"/>
        <v>0</v>
      </c>
      <c r="CD330" s="526">
        <f t="shared" si="826"/>
        <v>0</v>
      </c>
      <c r="CE330" s="526">
        <f t="shared" si="826"/>
        <v>0</v>
      </c>
      <c r="CF330" s="526">
        <f t="shared" si="826"/>
        <v>0</v>
      </c>
      <c r="CG330" s="526">
        <f t="shared" si="826"/>
        <v>0</v>
      </c>
      <c r="CH330" s="526">
        <f t="shared" si="826"/>
        <v>0</v>
      </c>
      <c r="CI330" s="526">
        <f t="shared" si="826"/>
        <v>0</v>
      </c>
      <c r="CJ330" s="526">
        <f t="shared" si="826"/>
        <v>0</v>
      </c>
      <c r="CK330" s="526">
        <f t="shared" si="826"/>
        <v>0</v>
      </c>
      <c r="CL330" s="526">
        <f t="shared" si="826"/>
        <v>0</v>
      </c>
      <c r="CM330" s="526">
        <f t="shared" si="826"/>
        <v>0</v>
      </c>
      <c r="CN330" s="526">
        <f t="shared" si="826"/>
        <v>0</v>
      </c>
      <c r="CO330" s="526">
        <f t="shared" si="826"/>
        <v>0</v>
      </c>
      <c r="CP330" s="526">
        <f t="shared" si="826"/>
        <v>0</v>
      </c>
      <c r="CQ330" s="526">
        <f t="shared" si="826"/>
        <v>0</v>
      </c>
      <c r="CR330" s="526">
        <f t="shared" si="826"/>
        <v>0</v>
      </c>
      <c r="CS330" s="526">
        <f t="shared" si="826"/>
        <v>0</v>
      </c>
      <c r="CT330" s="526">
        <f t="shared" si="826"/>
        <v>0</v>
      </c>
      <c r="CU330" s="526">
        <f t="shared" si="826"/>
        <v>0</v>
      </c>
      <c r="CV330" s="526">
        <f t="shared" ref="CV330:DG330" si="827">CV$232*CV101</f>
        <v>0</v>
      </c>
      <c r="CW330" s="526">
        <f t="shared" si="827"/>
        <v>0</v>
      </c>
      <c r="CX330" s="526">
        <f t="shared" si="827"/>
        <v>0</v>
      </c>
      <c r="CY330" s="526">
        <f t="shared" si="827"/>
        <v>0</v>
      </c>
      <c r="CZ330" s="526">
        <f t="shared" si="827"/>
        <v>0</v>
      </c>
      <c r="DA330" s="526">
        <f t="shared" si="827"/>
        <v>0</v>
      </c>
      <c r="DB330" s="526">
        <f t="shared" si="827"/>
        <v>0</v>
      </c>
      <c r="DC330" s="526">
        <f t="shared" si="827"/>
        <v>0</v>
      </c>
      <c r="DD330" s="526">
        <f t="shared" si="827"/>
        <v>0</v>
      </c>
      <c r="DE330" s="526">
        <f t="shared" si="827"/>
        <v>0</v>
      </c>
      <c r="DF330" s="526">
        <f t="shared" si="827"/>
        <v>0</v>
      </c>
      <c r="DG330" s="526">
        <f t="shared" si="827"/>
        <v>0</v>
      </c>
      <c r="DH330" s="526">
        <f t="shared" si="695"/>
        <v>0</v>
      </c>
      <c r="DI330" s="240"/>
      <c r="DJ330" s="21"/>
    </row>
    <row r="331" spans="2:114" x14ac:dyDescent="0.15">
      <c r="B331" s="10" t="s">
        <v>240</v>
      </c>
      <c r="C331" s="4" t="s">
        <v>978</v>
      </c>
      <c r="D331" s="526">
        <f t="shared" ref="D331:AI331" si="828">D$232*D102</f>
        <v>0</v>
      </c>
      <c r="E331" s="526">
        <f t="shared" si="828"/>
        <v>0</v>
      </c>
      <c r="F331" s="526">
        <f t="shared" si="828"/>
        <v>0</v>
      </c>
      <c r="G331" s="526">
        <f t="shared" si="828"/>
        <v>0</v>
      </c>
      <c r="H331" s="526">
        <f t="shared" si="828"/>
        <v>0</v>
      </c>
      <c r="I331" s="526">
        <f t="shared" si="828"/>
        <v>0</v>
      </c>
      <c r="J331" s="526">
        <f t="shared" si="828"/>
        <v>0</v>
      </c>
      <c r="K331" s="526">
        <f t="shared" si="828"/>
        <v>0</v>
      </c>
      <c r="L331" s="526">
        <f t="shared" si="828"/>
        <v>0</v>
      </c>
      <c r="M331" s="526">
        <f t="shared" si="828"/>
        <v>0</v>
      </c>
      <c r="N331" s="526">
        <f t="shared" si="828"/>
        <v>0</v>
      </c>
      <c r="O331" s="526">
        <f t="shared" si="828"/>
        <v>0</v>
      </c>
      <c r="P331" s="526">
        <f t="shared" si="828"/>
        <v>0</v>
      </c>
      <c r="Q331" s="526">
        <f t="shared" si="828"/>
        <v>0</v>
      </c>
      <c r="R331" s="526">
        <f t="shared" si="828"/>
        <v>0</v>
      </c>
      <c r="S331" s="526">
        <f t="shared" si="828"/>
        <v>0</v>
      </c>
      <c r="T331" s="526">
        <f t="shared" si="828"/>
        <v>0</v>
      </c>
      <c r="U331" s="526">
        <f t="shared" si="828"/>
        <v>0</v>
      </c>
      <c r="V331" s="526">
        <f t="shared" si="828"/>
        <v>0</v>
      </c>
      <c r="W331" s="526">
        <f t="shared" si="828"/>
        <v>0</v>
      </c>
      <c r="X331" s="526">
        <f t="shared" si="828"/>
        <v>0</v>
      </c>
      <c r="Y331" s="526">
        <f t="shared" si="828"/>
        <v>0</v>
      </c>
      <c r="Z331" s="526">
        <f t="shared" si="828"/>
        <v>0</v>
      </c>
      <c r="AA331" s="526">
        <f t="shared" si="828"/>
        <v>0</v>
      </c>
      <c r="AB331" s="526">
        <f t="shared" si="828"/>
        <v>0</v>
      </c>
      <c r="AC331" s="526">
        <f t="shared" si="828"/>
        <v>0</v>
      </c>
      <c r="AD331" s="526">
        <f t="shared" si="828"/>
        <v>0</v>
      </c>
      <c r="AE331" s="526">
        <f t="shared" si="828"/>
        <v>0</v>
      </c>
      <c r="AF331" s="526">
        <f t="shared" si="828"/>
        <v>0</v>
      </c>
      <c r="AG331" s="526">
        <f t="shared" si="828"/>
        <v>0</v>
      </c>
      <c r="AH331" s="526">
        <f t="shared" si="828"/>
        <v>0</v>
      </c>
      <c r="AI331" s="526">
        <f t="shared" si="828"/>
        <v>0</v>
      </c>
      <c r="AJ331" s="526">
        <f t="shared" ref="AJ331:BO331" si="829">AJ$232*AJ102</f>
        <v>0</v>
      </c>
      <c r="AK331" s="526">
        <f t="shared" si="829"/>
        <v>0</v>
      </c>
      <c r="AL331" s="526">
        <f t="shared" si="829"/>
        <v>0</v>
      </c>
      <c r="AM331" s="526">
        <f t="shared" si="829"/>
        <v>0</v>
      </c>
      <c r="AN331" s="526">
        <f t="shared" si="829"/>
        <v>0</v>
      </c>
      <c r="AO331" s="526">
        <f t="shared" si="829"/>
        <v>0</v>
      </c>
      <c r="AP331" s="526">
        <f t="shared" si="829"/>
        <v>0</v>
      </c>
      <c r="AQ331" s="526">
        <f t="shared" si="829"/>
        <v>0</v>
      </c>
      <c r="AR331" s="526">
        <f t="shared" si="829"/>
        <v>0</v>
      </c>
      <c r="AS331" s="526">
        <f t="shared" si="829"/>
        <v>0</v>
      </c>
      <c r="AT331" s="526">
        <f t="shared" si="829"/>
        <v>0</v>
      </c>
      <c r="AU331" s="526">
        <f t="shared" si="829"/>
        <v>0</v>
      </c>
      <c r="AV331" s="526">
        <f t="shared" si="829"/>
        <v>0</v>
      </c>
      <c r="AW331" s="526">
        <f t="shared" si="829"/>
        <v>0</v>
      </c>
      <c r="AX331" s="526">
        <f t="shared" si="829"/>
        <v>0</v>
      </c>
      <c r="AY331" s="526">
        <f t="shared" si="829"/>
        <v>0</v>
      </c>
      <c r="AZ331" s="526">
        <f t="shared" si="829"/>
        <v>0</v>
      </c>
      <c r="BA331" s="526">
        <f t="shared" si="829"/>
        <v>0</v>
      </c>
      <c r="BB331" s="526">
        <f t="shared" si="829"/>
        <v>0</v>
      </c>
      <c r="BC331" s="526">
        <f t="shared" si="829"/>
        <v>0</v>
      </c>
      <c r="BD331" s="526">
        <f t="shared" si="829"/>
        <v>0</v>
      </c>
      <c r="BE331" s="526">
        <f t="shared" si="829"/>
        <v>0</v>
      </c>
      <c r="BF331" s="526">
        <f t="shared" si="829"/>
        <v>0</v>
      </c>
      <c r="BG331" s="526">
        <f t="shared" si="829"/>
        <v>0</v>
      </c>
      <c r="BH331" s="526">
        <f t="shared" si="829"/>
        <v>0</v>
      </c>
      <c r="BI331" s="526">
        <f t="shared" si="829"/>
        <v>0</v>
      </c>
      <c r="BJ331" s="526">
        <f t="shared" si="829"/>
        <v>0</v>
      </c>
      <c r="BK331" s="526">
        <f t="shared" si="829"/>
        <v>0</v>
      </c>
      <c r="BL331" s="526">
        <f t="shared" si="829"/>
        <v>0</v>
      </c>
      <c r="BM331" s="526">
        <f t="shared" si="829"/>
        <v>0</v>
      </c>
      <c r="BN331" s="526">
        <f t="shared" si="829"/>
        <v>0</v>
      </c>
      <c r="BO331" s="526">
        <f t="shared" si="829"/>
        <v>0</v>
      </c>
      <c r="BP331" s="526">
        <f t="shared" ref="BP331:CU331" si="830">BP$232*BP102</f>
        <v>0</v>
      </c>
      <c r="BQ331" s="526">
        <f t="shared" si="830"/>
        <v>0</v>
      </c>
      <c r="BR331" s="526">
        <f t="shared" si="830"/>
        <v>0</v>
      </c>
      <c r="BS331" s="526">
        <f t="shared" si="830"/>
        <v>0</v>
      </c>
      <c r="BT331" s="526">
        <f t="shared" si="830"/>
        <v>0</v>
      </c>
      <c r="BU331" s="526">
        <f t="shared" si="830"/>
        <v>0</v>
      </c>
      <c r="BV331" s="526">
        <f t="shared" si="830"/>
        <v>0</v>
      </c>
      <c r="BW331" s="526">
        <f t="shared" si="830"/>
        <v>0</v>
      </c>
      <c r="BX331" s="526">
        <f t="shared" si="830"/>
        <v>0</v>
      </c>
      <c r="BY331" s="526">
        <f t="shared" si="830"/>
        <v>0</v>
      </c>
      <c r="BZ331" s="526">
        <f t="shared" si="830"/>
        <v>0</v>
      </c>
      <c r="CA331" s="526">
        <f t="shared" si="830"/>
        <v>0</v>
      </c>
      <c r="CB331" s="526">
        <f t="shared" si="830"/>
        <v>0</v>
      </c>
      <c r="CC331" s="526">
        <f t="shared" si="830"/>
        <v>0</v>
      </c>
      <c r="CD331" s="526">
        <f t="shared" si="830"/>
        <v>0</v>
      </c>
      <c r="CE331" s="526">
        <f t="shared" si="830"/>
        <v>0</v>
      </c>
      <c r="CF331" s="526">
        <f t="shared" si="830"/>
        <v>0</v>
      </c>
      <c r="CG331" s="526">
        <f t="shared" si="830"/>
        <v>0</v>
      </c>
      <c r="CH331" s="526">
        <f t="shared" si="830"/>
        <v>0</v>
      </c>
      <c r="CI331" s="526">
        <f t="shared" si="830"/>
        <v>0</v>
      </c>
      <c r="CJ331" s="526">
        <f t="shared" si="830"/>
        <v>0</v>
      </c>
      <c r="CK331" s="526">
        <f t="shared" si="830"/>
        <v>0</v>
      </c>
      <c r="CL331" s="526">
        <f t="shared" si="830"/>
        <v>0</v>
      </c>
      <c r="CM331" s="526">
        <f t="shared" si="830"/>
        <v>0</v>
      </c>
      <c r="CN331" s="526">
        <f t="shared" si="830"/>
        <v>0</v>
      </c>
      <c r="CO331" s="526">
        <f t="shared" si="830"/>
        <v>0</v>
      </c>
      <c r="CP331" s="526">
        <f t="shared" si="830"/>
        <v>0</v>
      </c>
      <c r="CQ331" s="526">
        <f t="shared" si="830"/>
        <v>0</v>
      </c>
      <c r="CR331" s="526">
        <f t="shared" si="830"/>
        <v>0</v>
      </c>
      <c r="CS331" s="526">
        <f t="shared" si="830"/>
        <v>0</v>
      </c>
      <c r="CT331" s="526">
        <f t="shared" si="830"/>
        <v>0</v>
      </c>
      <c r="CU331" s="526">
        <f t="shared" si="830"/>
        <v>0</v>
      </c>
      <c r="CV331" s="526">
        <f t="shared" ref="CV331:DG331" si="831">CV$232*CV102</f>
        <v>0</v>
      </c>
      <c r="CW331" s="526">
        <f t="shared" si="831"/>
        <v>0</v>
      </c>
      <c r="CX331" s="526">
        <f t="shared" si="831"/>
        <v>0</v>
      </c>
      <c r="CY331" s="526">
        <f t="shared" si="831"/>
        <v>0</v>
      </c>
      <c r="CZ331" s="526">
        <f t="shared" si="831"/>
        <v>0</v>
      </c>
      <c r="DA331" s="526">
        <f t="shared" si="831"/>
        <v>0</v>
      </c>
      <c r="DB331" s="526">
        <f t="shared" si="831"/>
        <v>0</v>
      </c>
      <c r="DC331" s="526">
        <f t="shared" si="831"/>
        <v>0</v>
      </c>
      <c r="DD331" s="526">
        <f t="shared" si="831"/>
        <v>0</v>
      </c>
      <c r="DE331" s="526">
        <f t="shared" si="831"/>
        <v>0</v>
      </c>
      <c r="DF331" s="526">
        <f t="shared" si="831"/>
        <v>0</v>
      </c>
      <c r="DG331" s="526">
        <f t="shared" si="831"/>
        <v>0</v>
      </c>
      <c r="DH331" s="526">
        <f t="shared" si="695"/>
        <v>0</v>
      </c>
      <c r="DI331" s="240"/>
      <c r="DJ331" s="21"/>
    </row>
    <row r="332" spans="2:114" x14ac:dyDescent="0.15">
      <c r="B332" s="10" t="s">
        <v>241</v>
      </c>
      <c r="C332" s="59" t="s">
        <v>979</v>
      </c>
      <c r="D332" s="526">
        <f t="shared" ref="D332:AI332" si="832">D$232*D103</f>
        <v>0</v>
      </c>
      <c r="E332" s="526">
        <f t="shared" si="832"/>
        <v>0</v>
      </c>
      <c r="F332" s="526">
        <f t="shared" si="832"/>
        <v>0</v>
      </c>
      <c r="G332" s="526">
        <f t="shared" si="832"/>
        <v>0</v>
      </c>
      <c r="H332" s="526">
        <f t="shared" si="832"/>
        <v>0</v>
      </c>
      <c r="I332" s="526">
        <f t="shared" si="832"/>
        <v>0</v>
      </c>
      <c r="J332" s="526">
        <f t="shared" si="832"/>
        <v>0</v>
      </c>
      <c r="K332" s="526">
        <f t="shared" si="832"/>
        <v>0</v>
      </c>
      <c r="L332" s="526">
        <f t="shared" si="832"/>
        <v>0</v>
      </c>
      <c r="M332" s="526">
        <f t="shared" si="832"/>
        <v>0</v>
      </c>
      <c r="N332" s="526">
        <f t="shared" si="832"/>
        <v>0</v>
      </c>
      <c r="O332" s="526">
        <f t="shared" si="832"/>
        <v>0</v>
      </c>
      <c r="P332" s="526">
        <f t="shared" si="832"/>
        <v>0</v>
      </c>
      <c r="Q332" s="526">
        <f t="shared" si="832"/>
        <v>0</v>
      </c>
      <c r="R332" s="526">
        <f t="shared" si="832"/>
        <v>0</v>
      </c>
      <c r="S332" s="526">
        <f t="shared" si="832"/>
        <v>0</v>
      </c>
      <c r="T332" s="526">
        <f t="shared" si="832"/>
        <v>0</v>
      </c>
      <c r="U332" s="526">
        <f t="shared" si="832"/>
        <v>0</v>
      </c>
      <c r="V332" s="526">
        <f t="shared" si="832"/>
        <v>0</v>
      </c>
      <c r="W332" s="526">
        <f t="shared" si="832"/>
        <v>0</v>
      </c>
      <c r="X332" s="526">
        <f t="shared" si="832"/>
        <v>0</v>
      </c>
      <c r="Y332" s="526">
        <f t="shared" si="832"/>
        <v>0</v>
      </c>
      <c r="Z332" s="526">
        <f t="shared" si="832"/>
        <v>0</v>
      </c>
      <c r="AA332" s="526">
        <f t="shared" si="832"/>
        <v>0</v>
      </c>
      <c r="AB332" s="526">
        <f t="shared" si="832"/>
        <v>0</v>
      </c>
      <c r="AC332" s="526">
        <f t="shared" si="832"/>
        <v>0</v>
      </c>
      <c r="AD332" s="526">
        <f t="shared" si="832"/>
        <v>0</v>
      </c>
      <c r="AE332" s="526">
        <f t="shared" si="832"/>
        <v>0</v>
      </c>
      <c r="AF332" s="526">
        <f t="shared" si="832"/>
        <v>0</v>
      </c>
      <c r="AG332" s="526">
        <f t="shared" si="832"/>
        <v>0</v>
      </c>
      <c r="AH332" s="526">
        <f t="shared" si="832"/>
        <v>0</v>
      </c>
      <c r="AI332" s="526">
        <f t="shared" si="832"/>
        <v>0</v>
      </c>
      <c r="AJ332" s="526">
        <f t="shared" ref="AJ332:BO332" si="833">AJ$232*AJ103</f>
        <v>0</v>
      </c>
      <c r="AK332" s="526">
        <f t="shared" si="833"/>
        <v>0</v>
      </c>
      <c r="AL332" s="526">
        <f t="shared" si="833"/>
        <v>0</v>
      </c>
      <c r="AM332" s="526">
        <f t="shared" si="833"/>
        <v>0</v>
      </c>
      <c r="AN332" s="526">
        <f t="shared" si="833"/>
        <v>0</v>
      </c>
      <c r="AO332" s="526">
        <f t="shared" si="833"/>
        <v>0</v>
      </c>
      <c r="AP332" s="526">
        <f t="shared" si="833"/>
        <v>0</v>
      </c>
      <c r="AQ332" s="526">
        <f t="shared" si="833"/>
        <v>0</v>
      </c>
      <c r="AR332" s="526">
        <f t="shared" si="833"/>
        <v>0</v>
      </c>
      <c r="AS332" s="526">
        <f t="shared" si="833"/>
        <v>0</v>
      </c>
      <c r="AT332" s="526">
        <f t="shared" si="833"/>
        <v>0</v>
      </c>
      <c r="AU332" s="526">
        <f t="shared" si="833"/>
        <v>0</v>
      </c>
      <c r="AV332" s="526">
        <f t="shared" si="833"/>
        <v>0</v>
      </c>
      <c r="AW332" s="526">
        <f t="shared" si="833"/>
        <v>0</v>
      </c>
      <c r="AX332" s="526">
        <f t="shared" si="833"/>
        <v>0</v>
      </c>
      <c r="AY332" s="526">
        <f t="shared" si="833"/>
        <v>0</v>
      </c>
      <c r="AZ332" s="526">
        <f t="shared" si="833"/>
        <v>0</v>
      </c>
      <c r="BA332" s="526">
        <f t="shared" si="833"/>
        <v>0</v>
      </c>
      <c r="BB332" s="526">
        <f t="shared" si="833"/>
        <v>0</v>
      </c>
      <c r="BC332" s="526">
        <f t="shared" si="833"/>
        <v>0</v>
      </c>
      <c r="BD332" s="526">
        <f t="shared" si="833"/>
        <v>0</v>
      </c>
      <c r="BE332" s="526">
        <f t="shared" si="833"/>
        <v>0</v>
      </c>
      <c r="BF332" s="526">
        <f t="shared" si="833"/>
        <v>0</v>
      </c>
      <c r="BG332" s="526">
        <f t="shared" si="833"/>
        <v>0</v>
      </c>
      <c r="BH332" s="526">
        <f t="shared" si="833"/>
        <v>0</v>
      </c>
      <c r="BI332" s="526">
        <f t="shared" si="833"/>
        <v>0</v>
      </c>
      <c r="BJ332" s="526">
        <f t="shared" si="833"/>
        <v>0</v>
      </c>
      <c r="BK332" s="526">
        <f t="shared" si="833"/>
        <v>0</v>
      </c>
      <c r="BL332" s="526">
        <f t="shared" si="833"/>
        <v>0</v>
      </c>
      <c r="BM332" s="526">
        <f t="shared" si="833"/>
        <v>0</v>
      </c>
      <c r="BN332" s="526">
        <f t="shared" si="833"/>
        <v>0</v>
      </c>
      <c r="BO332" s="526">
        <f t="shared" si="833"/>
        <v>0</v>
      </c>
      <c r="BP332" s="526">
        <f t="shared" ref="BP332:CU332" si="834">BP$232*BP103</f>
        <v>0</v>
      </c>
      <c r="BQ332" s="526">
        <f t="shared" si="834"/>
        <v>0</v>
      </c>
      <c r="BR332" s="526">
        <f t="shared" si="834"/>
        <v>0</v>
      </c>
      <c r="BS332" s="526">
        <f t="shared" si="834"/>
        <v>0</v>
      </c>
      <c r="BT332" s="526">
        <f t="shared" si="834"/>
        <v>0</v>
      </c>
      <c r="BU332" s="526">
        <f t="shared" si="834"/>
        <v>0</v>
      </c>
      <c r="BV332" s="526">
        <f t="shared" si="834"/>
        <v>0</v>
      </c>
      <c r="BW332" s="526">
        <f t="shared" si="834"/>
        <v>0</v>
      </c>
      <c r="BX332" s="526">
        <f t="shared" si="834"/>
        <v>0</v>
      </c>
      <c r="BY332" s="526">
        <f t="shared" si="834"/>
        <v>0</v>
      </c>
      <c r="BZ332" s="526">
        <f t="shared" si="834"/>
        <v>0</v>
      </c>
      <c r="CA332" s="526">
        <f t="shared" si="834"/>
        <v>0</v>
      </c>
      <c r="CB332" s="526">
        <f t="shared" si="834"/>
        <v>0</v>
      </c>
      <c r="CC332" s="526">
        <f t="shared" si="834"/>
        <v>0</v>
      </c>
      <c r="CD332" s="526">
        <f t="shared" si="834"/>
        <v>0</v>
      </c>
      <c r="CE332" s="526">
        <f t="shared" si="834"/>
        <v>0</v>
      </c>
      <c r="CF332" s="526">
        <f t="shared" si="834"/>
        <v>0</v>
      </c>
      <c r="CG332" s="526">
        <f t="shared" si="834"/>
        <v>0</v>
      </c>
      <c r="CH332" s="526">
        <f t="shared" si="834"/>
        <v>0</v>
      </c>
      <c r="CI332" s="526">
        <f t="shared" si="834"/>
        <v>0</v>
      </c>
      <c r="CJ332" s="526">
        <f t="shared" si="834"/>
        <v>0</v>
      </c>
      <c r="CK332" s="526">
        <f t="shared" si="834"/>
        <v>0</v>
      </c>
      <c r="CL332" s="526">
        <f t="shared" si="834"/>
        <v>0</v>
      </c>
      <c r="CM332" s="526">
        <f t="shared" si="834"/>
        <v>0</v>
      </c>
      <c r="CN332" s="526">
        <f t="shared" si="834"/>
        <v>0</v>
      </c>
      <c r="CO332" s="526">
        <f t="shared" si="834"/>
        <v>0</v>
      </c>
      <c r="CP332" s="526">
        <f t="shared" si="834"/>
        <v>0</v>
      </c>
      <c r="CQ332" s="526">
        <f t="shared" si="834"/>
        <v>0</v>
      </c>
      <c r="CR332" s="526">
        <f t="shared" si="834"/>
        <v>0</v>
      </c>
      <c r="CS332" s="526">
        <f t="shared" si="834"/>
        <v>0</v>
      </c>
      <c r="CT332" s="526">
        <f t="shared" si="834"/>
        <v>0</v>
      </c>
      <c r="CU332" s="526">
        <f t="shared" si="834"/>
        <v>0</v>
      </c>
      <c r="CV332" s="526">
        <f t="shared" ref="CV332:DG332" si="835">CV$232*CV103</f>
        <v>0</v>
      </c>
      <c r="CW332" s="526">
        <f t="shared" si="835"/>
        <v>0</v>
      </c>
      <c r="CX332" s="526">
        <f t="shared" si="835"/>
        <v>0</v>
      </c>
      <c r="CY332" s="526">
        <f t="shared" si="835"/>
        <v>0</v>
      </c>
      <c r="CZ332" s="526">
        <f t="shared" si="835"/>
        <v>0</v>
      </c>
      <c r="DA332" s="526">
        <f t="shared" si="835"/>
        <v>0</v>
      </c>
      <c r="DB332" s="526">
        <f t="shared" si="835"/>
        <v>0</v>
      </c>
      <c r="DC332" s="526">
        <f t="shared" si="835"/>
        <v>0</v>
      </c>
      <c r="DD332" s="526">
        <f t="shared" si="835"/>
        <v>0</v>
      </c>
      <c r="DE332" s="526">
        <f t="shared" si="835"/>
        <v>0</v>
      </c>
      <c r="DF332" s="526">
        <f t="shared" si="835"/>
        <v>0</v>
      </c>
      <c r="DG332" s="526">
        <f t="shared" si="835"/>
        <v>0</v>
      </c>
      <c r="DH332" s="526">
        <f t="shared" si="695"/>
        <v>0</v>
      </c>
      <c r="DI332" s="240"/>
      <c r="DJ332" s="21"/>
    </row>
    <row r="333" spans="2:114" x14ac:dyDescent="0.15">
      <c r="B333" s="10" t="s">
        <v>242</v>
      </c>
      <c r="C333" s="4" t="s">
        <v>980</v>
      </c>
      <c r="D333" s="685">
        <f t="shared" ref="D333:AI333" si="836">D$232*D104</f>
        <v>0</v>
      </c>
      <c r="E333" s="685">
        <f t="shared" si="836"/>
        <v>0</v>
      </c>
      <c r="F333" s="685">
        <f t="shared" si="836"/>
        <v>0</v>
      </c>
      <c r="G333" s="685">
        <f t="shared" si="836"/>
        <v>0</v>
      </c>
      <c r="H333" s="685">
        <f t="shared" si="836"/>
        <v>0</v>
      </c>
      <c r="I333" s="685">
        <f t="shared" si="836"/>
        <v>0</v>
      </c>
      <c r="J333" s="685">
        <f t="shared" si="836"/>
        <v>0</v>
      </c>
      <c r="K333" s="685">
        <f t="shared" si="836"/>
        <v>0</v>
      </c>
      <c r="L333" s="685">
        <f t="shared" si="836"/>
        <v>0</v>
      </c>
      <c r="M333" s="685">
        <f t="shared" si="836"/>
        <v>0</v>
      </c>
      <c r="N333" s="685">
        <f t="shared" si="836"/>
        <v>0</v>
      </c>
      <c r="O333" s="685">
        <f t="shared" si="836"/>
        <v>0</v>
      </c>
      <c r="P333" s="685">
        <f t="shared" si="836"/>
        <v>0</v>
      </c>
      <c r="Q333" s="685">
        <f t="shared" si="836"/>
        <v>0</v>
      </c>
      <c r="R333" s="685">
        <f t="shared" si="836"/>
        <v>0</v>
      </c>
      <c r="S333" s="685">
        <f t="shared" si="836"/>
        <v>0</v>
      </c>
      <c r="T333" s="685">
        <f t="shared" si="836"/>
        <v>0</v>
      </c>
      <c r="U333" s="685">
        <f t="shared" si="836"/>
        <v>0</v>
      </c>
      <c r="V333" s="685">
        <f t="shared" si="836"/>
        <v>0</v>
      </c>
      <c r="W333" s="685">
        <f t="shared" si="836"/>
        <v>0</v>
      </c>
      <c r="X333" s="685">
        <f t="shared" si="836"/>
        <v>0</v>
      </c>
      <c r="Y333" s="685">
        <f t="shared" si="836"/>
        <v>0</v>
      </c>
      <c r="Z333" s="685">
        <f t="shared" si="836"/>
        <v>0</v>
      </c>
      <c r="AA333" s="685">
        <f t="shared" si="836"/>
        <v>0</v>
      </c>
      <c r="AB333" s="685">
        <f t="shared" si="836"/>
        <v>0</v>
      </c>
      <c r="AC333" s="685">
        <f t="shared" si="836"/>
        <v>0</v>
      </c>
      <c r="AD333" s="685">
        <f t="shared" si="836"/>
        <v>0</v>
      </c>
      <c r="AE333" s="685">
        <f t="shared" si="836"/>
        <v>0</v>
      </c>
      <c r="AF333" s="685">
        <f t="shared" si="836"/>
        <v>0</v>
      </c>
      <c r="AG333" s="685">
        <f t="shared" si="836"/>
        <v>0</v>
      </c>
      <c r="AH333" s="685">
        <f t="shared" si="836"/>
        <v>0</v>
      </c>
      <c r="AI333" s="685">
        <f t="shared" si="836"/>
        <v>0</v>
      </c>
      <c r="AJ333" s="685">
        <f t="shared" ref="AJ333:BO333" si="837">AJ$232*AJ104</f>
        <v>0</v>
      </c>
      <c r="AK333" s="685">
        <f t="shared" si="837"/>
        <v>0</v>
      </c>
      <c r="AL333" s="685">
        <f t="shared" si="837"/>
        <v>0</v>
      </c>
      <c r="AM333" s="685">
        <f t="shared" si="837"/>
        <v>0</v>
      </c>
      <c r="AN333" s="685">
        <f t="shared" si="837"/>
        <v>0</v>
      </c>
      <c r="AO333" s="685">
        <f t="shared" si="837"/>
        <v>0</v>
      </c>
      <c r="AP333" s="685">
        <f t="shared" si="837"/>
        <v>0</v>
      </c>
      <c r="AQ333" s="685">
        <f t="shared" si="837"/>
        <v>0</v>
      </c>
      <c r="AR333" s="685">
        <f t="shared" si="837"/>
        <v>0</v>
      </c>
      <c r="AS333" s="685">
        <f t="shared" si="837"/>
        <v>0</v>
      </c>
      <c r="AT333" s="685">
        <f t="shared" si="837"/>
        <v>0</v>
      </c>
      <c r="AU333" s="685">
        <f t="shared" si="837"/>
        <v>0</v>
      </c>
      <c r="AV333" s="685">
        <f t="shared" si="837"/>
        <v>0</v>
      </c>
      <c r="AW333" s="685">
        <f t="shared" si="837"/>
        <v>0</v>
      </c>
      <c r="AX333" s="685">
        <f t="shared" si="837"/>
        <v>0</v>
      </c>
      <c r="AY333" s="685">
        <f t="shared" si="837"/>
        <v>0</v>
      </c>
      <c r="AZ333" s="685">
        <f t="shared" si="837"/>
        <v>0</v>
      </c>
      <c r="BA333" s="685">
        <f t="shared" si="837"/>
        <v>0</v>
      </c>
      <c r="BB333" s="685">
        <f t="shared" si="837"/>
        <v>0</v>
      </c>
      <c r="BC333" s="685">
        <f t="shared" si="837"/>
        <v>0</v>
      </c>
      <c r="BD333" s="685">
        <f t="shared" si="837"/>
        <v>0</v>
      </c>
      <c r="BE333" s="685">
        <f t="shared" si="837"/>
        <v>0</v>
      </c>
      <c r="BF333" s="685">
        <f t="shared" si="837"/>
        <v>0</v>
      </c>
      <c r="BG333" s="685">
        <f t="shared" si="837"/>
        <v>0</v>
      </c>
      <c r="BH333" s="685">
        <f t="shared" si="837"/>
        <v>0</v>
      </c>
      <c r="BI333" s="685">
        <f t="shared" si="837"/>
        <v>0</v>
      </c>
      <c r="BJ333" s="685">
        <f t="shared" si="837"/>
        <v>0</v>
      </c>
      <c r="BK333" s="685">
        <f t="shared" si="837"/>
        <v>0</v>
      </c>
      <c r="BL333" s="685">
        <f t="shared" si="837"/>
        <v>0</v>
      </c>
      <c r="BM333" s="685">
        <f t="shared" si="837"/>
        <v>0</v>
      </c>
      <c r="BN333" s="685">
        <f t="shared" si="837"/>
        <v>0</v>
      </c>
      <c r="BO333" s="685">
        <f t="shared" si="837"/>
        <v>0</v>
      </c>
      <c r="BP333" s="685">
        <f t="shared" ref="BP333:CU333" si="838">BP$232*BP104</f>
        <v>0</v>
      </c>
      <c r="BQ333" s="685">
        <f t="shared" si="838"/>
        <v>0</v>
      </c>
      <c r="BR333" s="685">
        <f t="shared" si="838"/>
        <v>0</v>
      </c>
      <c r="BS333" s="685">
        <f t="shared" si="838"/>
        <v>0</v>
      </c>
      <c r="BT333" s="685">
        <f t="shared" si="838"/>
        <v>0</v>
      </c>
      <c r="BU333" s="685">
        <f t="shared" si="838"/>
        <v>0</v>
      </c>
      <c r="BV333" s="685">
        <f t="shared" si="838"/>
        <v>0</v>
      </c>
      <c r="BW333" s="685">
        <f t="shared" si="838"/>
        <v>0</v>
      </c>
      <c r="BX333" s="685">
        <f t="shared" si="838"/>
        <v>0</v>
      </c>
      <c r="BY333" s="685">
        <f t="shared" si="838"/>
        <v>0</v>
      </c>
      <c r="BZ333" s="685">
        <f t="shared" si="838"/>
        <v>0</v>
      </c>
      <c r="CA333" s="685">
        <f t="shared" si="838"/>
        <v>0</v>
      </c>
      <c r="CB333" s="685">
        <f t="shared" si="838"/>
        <v>0</v>
      </c>
      <c r="CC333" s="685">
        <f t="shared" si="838"/>
        <v>0</v>
      </c>
      <c r="CD333" s="685">
        <f t="shared" si="838"/>
        <v>0</v>
      </c>
      <c r="CE333" s="685">
        <f t="shared" si="838"/>
        <v>0</v>
      </c>
      <c r="CF333" s="685">
        <f t="shared" si="838"/>
        <v>0</v>
      </c>
      <c r="CG333" s="685">
        <f t="shared" si="838"/>
        <v>0</v>
      </c>
      <c r="CH333" s="685">
        <f t="shared" si="838"/>
        <v>0</v>
      </c>
      <c r="CI333" s="685">
        <f t="shared" si="838"/>
        <v>0</v>
      </c>
      <c r="CJ333" s="685">
        <f t="shared" si="838"/>
        <v>0</v>
      </c>
      <c r="CK333" s="685">
        <f t="shared" si="838"/>
        <v>0</v>
      </c>
      <c r="CL333" s="685">
        <f t="shared" si="838"/>
        <v>0</v>
      </c>
      <c r="CM333" s="685">
        <f t="shared" si="838"/>
        <v>0</v>
      </c>
      <c r="CN333" s="685">
        <f t="shared" si="838"/>
        <v>0</v>
      </c>
      <c r="CO333" s="685">
        <f t="shared" si="838"/>
        <v>0</v>
      </c>
      <c r="CP333" s="685">
        <f t="shared" si="838"/>
        <v>0</v>
      </c>
      <c r="CQ333" s="685">
        <f t="shared" si="838"/>
        <v>0</v>
      </c>
      <c r="CR333" s="685">
        <f t="shared" si="838"/>
        <v>0</v>
      </c>
      <c r="CS333" s="685">
        <f t="shared" si="838"/>
        <v>0</v>
      </c>
      <c r="CT333" s="685">
        <f t="shared" si="838"/>
        <v>0</v>
      </c>
      <c r="CU333" s="685">
        <f t="shared" si="838"/>
        <v>0</v>
      </c>
      <c r="CV333" s="685">
        <f t="shared" ref="CV333:DG333" si="839">CV$232*CV104</f>
        <v>0</v>
      </c>
      <c r="CW333" s="685">
        <f t="shared" si="839"/>
        <v>0</v>
      </c>
      <c r="CX333" s="685">
        <f t="shared" si="839"/>
        <v>0</v>
      </c>
      <c r="CY333" s="685">
        <f t="shared" si="839"/>
        <v>0</v>
      </c>
      <c r="CZ333" s="685">
        <f t="shared" si="839"/>
        <v>0</v>
      </c>
      <c r="DA333" s="685">
        <f t="shared" si="839"/>
        <v>0</v>
      </c>
      <c r="DB333" s="685">
        <f t="shared" si="839"/>
        <v>0</v>
      </c>
      <c r="DC333" s="685">
        <f t="shared" si="839"/>
        <v>0</v>
      </c>
      <c r="DD333" s="685">
        <f t="shared" si="839"/>
        <v>0</v>
      </c>
      <c r="DE333" s="685">
        <f t="shared" si="839"/>
        <v>0</v>
      </c>
      <c r="DF333" s="685">
        <f t="shared" si="839"/>
        <v>0</v>
      </c>
      <c r="DG333" s="685">
        <f t="shared" si="839"/>
        <v>0</v>
      </c>
      <c r="DH333" s="685">
        <f t="shared" si="695"/>
        <v>0</v>
      </c>
      <c r="DI333" s="240"/>
      <c r="DJ333" s="21"/>
    </row>
    <row r="334" spans="2:114" x14ac:dyDescent="0.15">
      <c r="B334" s="10" t="s">
        <v>243</v>
      </c>
      <c r="C334" s="4" t="s">
        <v>981</v>
      </c>
      <c r="D334" s="526">
        <f t="shared" ref="D334:AI334" si="840">D$232*D105</f>
        <v>0</v>
      </c>
      <c r="E334" s="526">
        <f t="shared" si="840"/>
        <v>0</v>
      </c>
      <c r="F334" s="526">
        <f t="shared" si="840"/>
        <v>0</v>
      </c>
      <c r="G334" s="526">
        <f t="shared" si="840"/>
        <v>0</v>
      </c>
      <c r="H334" s="526">
        <f t="shared" si="840"/>
        <v>0</v>
      </c>
      <c r="I334" s="526">
        <f t="shared" si="840"/>
        <v>0</v>
      </c>
      <c r="J334" s="526">
        <f t="shared" si="840"/>
        <v>0</v>
      </c>
      <c r="K334" s="526">
        <f t="shared" si="840"/>
        <v>0</v>
      </c>
      <c r="L334" s="526">
        <f t="shared" si="840"/>
        <v>0</v>
      </c>
      <c r="M334" s="526">
        <f t="shared" si="840"/>
        <v>0</v>
      </c>
      <c r="N334" s="526">
        <f t="shared" si="840"/>
        <v>0</v>
      </c>
      <c r="O334" s="526">
        <f t="shared" si="840"/>
        <v>0</v>
      </c>
      <c r="P334" s="526">
        <f t="shared" si="840"/>
        <v>0</v>
      </c>
      <c r="Q334" s="526">
        <f t="shared" si="840"/>
        <v>0</v>
      </c>
      <c r="R334" s="526">
        <f t="shared" si="840"/>
        <v>0</v>
      </c>
      <c r="S334" s="526">
        <f t="shared" si="840"/>
        <v>0</v>
      </c>
      <c r="T334" s="526">
        <f t="shared" si="840"/>
        <v>0</v>
      </c>
      <c r="U334" s="526">
        <f t="shared" si="840"/>
        <v>0</v>
      </c>
      <c r="V334" s="526">
        <f t="shared" si="840"/>
        <v>0</v>
      </c>
      <c r="W334" s="526">
        <f t="shared" si="840"/>
        <v>0</v>
      </c>
      <c r="X334" s="526">
        <f t="shared" si="840"/>
        <v>0</v>
      </c>
      <c r="Y334" s="526">
        <f t="shared" si="840"/>
        <v>0</v>
      </c>
      <c r="Z334" s="526">
        <f t="shared" si="840"/>
        <v>0</v>
      </c>
      <c r="AA334" s="526">
        <f t="shared" si="840"/>
        <v>0</v>
      </c>
      <c r="AB334" s="526">
        <f t="shared" si="840"/>
        <v>0</v>
      </c>
      <c r="AC334" s="526">
        <f t="shared" si="840"/>
        <v>0</v>
      </c>
      <c r="AD334" s="526">
        <f t="shared" si="840"/>
        <v>0</v>
      </c>
      <c r="AE334" s="526">
        <f t="shared" si="840"/>
        <v>0</v>
      </c>
      <c r="AF334" s="526">
        <f t="shared" si="840"/>
        <v>0</v>
      </c>
      <c r="AG334" s="526">
        <f t="shared" si="840"/>
        <v>0</v>
      </c>
      <c r="AH334" s="526">
        <f t="shared" si="840"/>
        <v>0</v>
      </c>
      <c r="AI334" s="526">
        <f t="shared" si="840"/>
        <v>0</v>
      </c>
      <c r="AJ334" s="526">
        <f t="shared" ref="AJ334:BO334" si="841">AJ$232*AJ105</f>
        <v>0</v>
      </c>
      <c r="AK334" s="526">
        <f t="shared" si="841"/>
        <v>0</v>
      </c>
      <c r="AL334" s="526">
        <f t="shared" si="841"/>
        <v>0</v>
      </c>
      <c r="AM334" s="526">
        <f t="shared" si="841"/>
        <v>0</v>
      </c>
      <c r="AN334" s="526">
        <f t="shared" si="841"/>
        <v>0</v>
      </c>
      <c r="AO334" s="526">
        <f t="shared" si="841"/>
        <v>0</v>
      </c>
      <c r="AP334" s="526">
        <f t="shared" si="841"/>
        <v>0</v>
      </c>
      <c r="AQ334" s="526">
        <f t="shared" si="841"/>
        <v>0</v>
      </c>
      <c r="AR334" s="526">
        <f t="shared" si="841"/>
        <v>0</v>
      </c>
      <c r="AS334" s="526">
        <f t="shared" si="841"/>
        <v>0</v>
      </c>
      <c r="AT334" s="526">
        <f t="shared" si="841"/>
        <v>0</v>
      </c>
      <c r="AU334" s="526">
        <f t="shared" si="841"/>
        <v>0</v>
      </c>
      <c r="AV334" s="526">
        <f t="shared" si="841"/>
        <v>0</v>
      </c>
      <c r="AW334" s="526">
        <f t="shared" si="841"/>
        <v>0</v>
      </c>
      <c r="AX334" s="526">
        <f t="shared" si="841"/>
        <v>0</v>
      </c>
      <c r="AY334" s="526">
        <f t="shared" si="841"/>
        <v>0</v>
      </c>
      <c r="AZ334" s="526">
        <f t="shared" si="841"/>
        <v>0</v>
      </c>
      <c r="BA334" s="526">
        <f t="shared" si="841"/>
        <v>0</v>
      </c>
      <c r="BB334" s="526">
        <f t="shared" si="841"/>
        <v>0</v>
      </c>
      <c r="BC334" s="526">
        <f t="shared" si="841"/>
        <v>0</v>
      </c>
      <c r="BD334" s="526">
        <f t="shared" si="841"/>
        <v>0</v>
      </c>
      <c r="BE334" s="526">
        <f t="shared" si="841"/>
        <v>0</v>
      </c>
      <c r="BF334" s="526">
        <f t="shared" si="841"/>
        <v>0</v>
      </c>
      <c r="BG334" s="526">
        <f t="shared" si="841"/>
        <v>0</v>
      </c>
      <c r="BH334" s="526">
        <f t="shared" si="841"/>
        <v>0</v>
      </c>
      <c r="BI334" s="526">
        <f t="shared" si="841"/>
        <v>0</v>
      </c>
      <c r="BJ334" s="526">
        <f t="shared" si="841"/>
        <v>0</v>
      </c>
      <c r="BK334" s="526">
        <f t="shared" si="841"/>
        <v>0</v>
      </c>
      <c r="BL334" s="526">
        <f t="shared" si="841"/>
        <v>0</v>
      </c>
      <c r="BM334" s="526">
        <f t="shared" si="841"/>
        <v>0</v>
      </c>
      <c r="BN334" s="526">
        <f t="shared" si="841"/>
        <v>0</v>
      </c>
      <c r="BO334" s="526">
        <f t="shared" si="841"/>
        <v>0</v>
      </c>
      <c r="BP334" s="526">
        <f t="shared" ref="BP334:CU334" si="842">BP$232*BP105</f>
        <v>0</v>
      </c>
      <c r="BQ334" s="526">
        <f t="shared" si="842"/>
        <v>0</v>
      </c>
      <c r="BR334" s="526">
        <f t="shared" si="842"/>
        <v>0</v>
      </c>
      <c r="BS334" s="526">
        <f t="shared" si="842"/>
        <v>0</v>
      </c>
      <c r="BT334" s="526">
        <f t="shared" si="842"/>
        <v>0</v>
      </c>
      <c r="BU334" s="526">
        <f t="shared" si="842"/>
        <v>0</v>
      </c>
      <c r="BV334" s="526">
        <f t="shared" si="842"/>
        <v>0</v>
      </c>
      <c r="BW334" s="526">
        <f t="shared" si="842"/>
        <v>0</v>
      </c>
      <c r="BX334" s="526">
        <f t="shared" si="842"/>
        <v>0</v>
      </c>
      <c r="BY334" s="526">
        <f t="shared" si="842"/>
        <v>0</v>
      </c>
      <c r="BZ334" s="526">
        <f t="shared" si="842"/>
        <v>0</v>
      </c>
      <c r="CA334" s="526">
        <f t="shared" si="842"/>
        <v>0</v>
      </c>
      <c r="CB334" s="526">
        <f t="shared" si="842"/>
        <v>0</v>
      </c>
      <c r="CC334" s="526">
        <f t="shared" si="842"/>
        <v>0</v>
      </c>
      <c r="CD334" s="526">
        <f t="shared" si="842"/>
        <v>0</v>
      </c>
      <c r="CE334" s="526">
        <f t="shared" si="842"/>
        <v>0</v>
      </c>
      <c r="CF334" s="526">
        <f t="shared" si="842"/>
        <v>0</v>
      </c>
      <c r="CG334" s="526">
        <f t="shared" si="842"/>
        <v>0</v>
      </c>
      <c r="CH334" s="526">
        <f t="shared" si="842"/>
        <v>0</v>
      </c>
      <c r="CI334" s="526">
        <f t="shared" si="842"/>
        <v>0</v>
      </c>
      <c r="CJ334" s="526">
        <f t="shared" si="842"/>
        <v>0</v>
      </c>
      <c r="CK334" s="526">
        <f t="shared" si="842"/>
        <v>0</v>
      </c>
      <c r="CL334" s="526">
        <f t="shared" si="842"/>
        <v>0</v>
      </c>
      <c r="CM334" s="526">
        <f t="shared" si="842"/>
        <v>0</v>
      </c>
      <c r="CN334" s="526">
        <f t="shared" si="842"/>
        <v>0</v>
      </c>
      <c r="CO334" s="526">
        <f t="shared" si="842"/>
        <v>0</v>
      </c>
      <c r="CP334" s="526">
        <f t="shared" si="842"/>
        <v>0</v>
      </c>
      <c r="CQ334" s="526">
        <f t="shared" si="842"/>
        <v>0</v>
      </c>
      <c r="CR334" s="526">
        <f t="shared" si="842"/>
        <v>0</v>
      </c>
      <c r="CS334" s="526">
        <f t="shared" si="842"/>
        <v>0</v>
      </c>
      <c r="CT334" s="526">
        <f t="shared" si="842"/>
        <v>0</v>
      </c>
      <c r="CU334" s="526">
        <f t="shared" si="842"/>
        <v>0</v>
      </c>
      <c r="CV334" s="526">
        <f t="shared" ref="CV334:DG334" si="843">CV$232*CV105</f>
        <v>0</v>
      </c>
      <c r="CW334" s="526">
        <f t="shared" si="843"/>
        <v>0</v>
      </c>
      <c r="CX334" s="526">
        <f t="shared" si="843"/>
        <v>0</v>
      </c>
      <c r="CY334" s="526">
        <f t="shared" si="843"/>
        <v>0</v>
      </c>
      <c r="CZ334" s="526">
        <f t="shared" si="843"/>
        <v>0</v>
      </c>
      <c r="DA334" s="526">
        <f t="shared" si="843"/>
        <v>0</v>
      </c>
      <c r="DB334" s="526">
        <f t="shared" si="843"/>
        <v>0</v>
      </c>
      <c r="DC334" s="526">
        <f t="shared" si="843"/>
        <v>0</v>
      </c>
      <c r="DD334" s="526">
        <f t="shared" si="843"/>
        <v>0</v>
      </c>
      <c r="DE334" s="526">
        <f t="shared" si="843"/>
        <v>0</v>
      </c>
      <c r="DF334" s="526">
        <f t="shared" si="843"/>
        <v>0</v>
      </c>
      <c r="DG334" s="526">
        <f t="shared" si="843"/>
        <v>0</v>
      </c>
      <c r="DH334" s="526">
        <f t="shared" si="695"/>
        <v>0</v>
      </c>
      <c r="DI334" s="240"/>
      <c r="DJ334" s="21"/>
    </row>
    <row r="335" spans="2:114" x14ac:dyDescent="0.15">
      <c r="B335" s="10" t="s">
        <v>244</v>
      </c>
      <c r="C335" s="4" t="s">
        <v>982</v>
      </c>
      <c r="D335" s="526">
        <f t="shared" ref="D335:AI335" si="844">D$232*D106</f>
        <v>0</v>
      </c>
      <c r="E335" s="526">
        <f t="shared" si="844"/>
        <v>0</v>
      </c>
      <c r="F335" s="526">
        <f t="shared" si="844"/>
        <v>0</v>
      </c>
      <c r="G335" s="526">
        <f t="shared" si="844"/>
        <v>0</v>
      </c>
      <c r="H335" s="526">
        <f t="shared" si="844"/>
        <v>0</v>
      </c>
      <c r="I335" s="526">
        <f t="shared" si="844"/>
        <v>0</v>
      </c>
      <c r="J335" s="526">
        <f t="shared" si="844"/>
        <v>0</v>
      </c>
      <c r="K335" s="526">
        <f t="shared" si="844"/>
        <v>0</v>
      </c>
      <c r="L335" s="526">
        <f t="shared" si="844"/>
        <v>0</v>
      </c>
      <c r="M335" s="526">
        <f t="shared" si="844"/>
        <v>0</v>
      </c>
      <c r="N335" s="526">
        <f t="shared" si="844"/>
        <v>0</v>
      </c>
      <c r="O335" s="526">
        <f t="shared" si="844"/>
        <v>0</v>
      </c>
      <c r="P335" s="526">
        <f t="shared" si="844"/>
        <v>0</v>
      </c>
      <c r="Q335" s="526">
        <f t="shared" si="844"/>
        <v>0</v>
      </c>
      <c r="R335" s="526">
        <f t="shared" si="844"/>
        <v>0</v>
      </c>
      <c r="S335" s="526">
        <f t="shared" si="844"/>
        <v>0</v>
      </c>
      <c r="T335" s="526">
        <f t="shared" si="844"/>
        <v>0</v>
      </c>
      <c r="U335" s="526">
        <f t="shared" si="844"/>
        <v>0</v>
      </c>
      <c r="V335" s="526">
        <f t="shared" si="844"/>
        <v>0</v>
      </c>
      <c r="W335" s="526">
        <f t="shared" si="844"/>
        <v>0</v>
      </c>
      <c r="X335" s="526">
        <f t="shared" si="844"/>
        <v>0</v>
      </c>
      <c r="Y335" s="526">
        <f t="shared" si="844"/>
        <v>0</v>
      </c>
      <c r="Z335" s="526">
        <f t="shared" si="844"/>
        <v>0</v>
      </c>
      <c r="AA335" s="526">
        <f t="shared" si="844"/>
        <v>0</v>
      </c>
      <c r="AB335" s="526">
        <f t="shared" si="844"/>
        <v>0</v>
      </c>
      <c r="AC335" s="526">
        <f t="shared" si="844"/>
        <v>0</v>
      </c>
      <c r="AD335" s="526">
        <f t="shared" si="844"/>
        <v>0</v>
      </c>
      <c r="AE335" s="526">
        <f t="shared" si="844"/>
        <v>0</v>
      </c>
      <c r="AF335" s="526">
        <f t="shared" si="844"/>
        <v>0</v>
      </c>
      <c r="AG335" s="526">
        <f t="shared" si="844"/>
        <v>0</v>
      </c>
      <c r="AH335" s="526">
        <f t="shared" si="844"/>
        <v>0</v>
      </c>
      <c r="AI335" s="526">
        <f t="shared" si="844"/>
        <v>0</v>
      </c>
      <c r="AJ335" s="526">
        <f t="shared" ref="AJ335:BO335" si="845">AJ$232*AJ106</f>
        <v>0</v>
      </c>
      <c r="AK335" s="526">
        <f t="shared" si="845"/>
        <v>0</v>
      </c>
      <c r="AL335" s="526">
        <f t="shared" si="845"/>
        <v>0</v>
      </c>
      <c r="AM335" s="526">
        <f t="shared" si="845"/>
        <v>0</v>
      </c>
      <c r="AN335" s="526">
        <f t="shared" si="845"/>
        <v>0</v>
      </c>
      <c r="AO335" s="526">
        <f t="shared" si="845"/>
        <v>0</v>
      </c>
      <c r="AP335" s="526">
        <f t="shared" si="845"/>
        <v>0</v>
      </c>
      <c r="AQ335" s="526">
        <f t="shared" si="845"/>
        <v>0</v>
      </c>
      <c r="AR335" s="526">
        <f t="shared" si="845"/>
        <v>0</v>
      </c>
      <c r="AS335" s="526">
        <f t="shared" si="845"/>
        <v>0</v>
      </c>
      <c r="AT335" s="526">
        <f t="shared" si="845"/>
        <v>0</v>
      </c>
      <c r="AU335" s="526">
        <f t="shared" si="845"/>
        <v>0</v>
      </c>
      <c r="AV335" s="526">
        <f t="shared" si="845"/>
        <v>0</v>
      </c>
      <c r="AW335" s="526">
        <f t="shared" si="845"/>
        <v>0</v>
      </c>
      <c r="AX335" s="526">
        <f t="shared" si="845"/>
        <v>0</v>
      </c>
      <c r="AY335" s="526">
        <f t="shared" si="845"/>
        <v>0</v>
      </c>
      <c r="AZ335" s="526">
        <f t="shared" si="845"/>
        <v>0</v>
      </c>
      <c r="BA335" s="526">
        <f t="shared" si="845"/>
        <v>0</v>
      </c>
      <c r="BB335" s="526">
        <f t="shared" si="845"/>
        <v>0</v>
      </c>
      <c r="BC335" s="526">
        <f t="shared" si="845"/>
        <v>0</v>
      </c>
      <c r="BD335" s="526">
        <f t="shared" si="845"/>
        <v>0</v>
      </c>
      <c r="BE335" s="526">
        <f t="shared" si="845"/>
        <v>0</v>
      </c>
      <c r="BF335" s="526">
        <f t="shared" si="845"/>
        <v>0</v>
      </c>
      <c r="BG335" s="526">
        <f t="shared" si="845"/>
        <v>0</v>
      </c>
      <c r="BH335" s="526">
        <f t="shared" si="845"/>
        <v>0</v>
      </c>
      <c r="BI335" s="526">
        <f t="shared" si="845"/>
        <v>0</v>
      </c>
      <c r="BJ335" s="526">
        <f t="shared" si="845"/>
        <v>0</v>
      </c>
      <c r="BK335" s="526">
        <f t="shared" si="845"/>
        <v>0</v>
      </c>
      <c r="BL335" s="526">
        <f t="shared" si="845"/>
        <v>0</v>
      </c>
      <c r="BM335" s="526">
        <f t="shared" si="845"/>
        <v>0</v>
      </c>
      <c r="BN335" s="526">
        <f t="shared" si="845"/>
        <v>0</v>
      </c>
      <c r="BO335" s="526">
        <f t="shared" si="845"/>
        <v>0</v>
      </c>
      <c r="BP335" s="526">
        <f t="shared" ref="BP335:CU335" si="846">BP$232*BP106</f>
        <v>0</v>
      </c>
      <c r="BQ335" s="526">
        <f t="shared" si="846"/>
        <v>0</v>
      </c>
      <c r="BR335" s="526">
        <f t="shared" si="846"/>
        <v>0</v>
      </c>
      <c r="BS335" s="526">
        <f t="shared" si="846"/>
        <v>0</v>
      </c>
      <c r="BT335" s="526">
        <f t="shared" si="846"/>
        <v>0</v>
      </c>
      <c r="BU335" s="526">
        <f t="shared" si="846"/>
        <v>0</v>
      </c>
      <c r="BV335" s="526">
        <f t="shared" si="846"/>
        <v>0</v>
      </c>
      <c r="BW335" s="526">
        <f t="shared" si="846"/>
        <v>0</v>
      </c>
      <c r="BX335" s="526">
        <f t="shared" si="846"/>
        <v>0</v>
      </c>
      <c r="BY335" s="526">
        <f t="shared" si="846"/>
        <v>0</v>
      </c>
      <c r="BZ335" s="526">
        <f t="shared" si="846"/>
        <v>0</v>
      </c>
      <c r="CA335" s="526">
        <f t="shared" si="846"/>
        <v>0</v>
      </c>
      <c r="CB335" s="526">
        <f t="shared" si="846"/>
        <v>0</v>
      </c>
      <c r="CC335" s="526">
        <f t="shared" si="846"/>
        <v>0</v>
      </c>
      <c r="CD335" s="526">
        <f t="shared" si="846"/>
        <v>0</v>
      </c>
      <c r="CE335" s="526">
        <f t="shared" si="846"/>
        <v>0</v>
      </c>
      <c r="CF335" s="526">
        <f t="shared" si="846"/>
        <v>0</v>
      </c>
      <c r="CG335" s="526">
        <f t="shared" si="846"/>
        <v>0</v>
      </c>
      <c r="CH335" s="526">
        <f t="shared" si="846"/>
        <v>0</v>
      </c>
      <c r="CI335" s="526">
        <f t="shared" si="846"/>
        <v>0</v>
      </c>
      <c r="CJ335" s="526">
        <f t="shared" si="846"/>
        <v>0</v>
      </c>
      <c r="CK335" s="526">
        <f t="shared" si="846"/>
        <v>0</v>
      </c>
      <c r="CL335" s="526">
        <f t="shared" si="846"/>
        <v>0</v>
      </c>
      <c r="CM335" s="526">
        <f t="shared" si="846"/>
        <v>0</v>
      </c>
      <c r="CN335" s="526">
        <f t="shared" si="846"/>
        <v>0</v>
      </c>
      <c r="CO335" s="526">
        <f t="shared" si="846"/>
        <v>0</v>
      </c>
      <c r="CP335" s="526">
        <f t="shared" si="846"/>
        <v>0</v>
      </c>
      <c r="CQ335" s="526">
        <f t="shared" si="846"/>
        <v>0</v>
      </c>
      <c r="CR335" s="526">
        <f t="shared" si="846"/>
        <v>0</v>
      </c>
      <c r="CS335" s="526">
        <f t="shared" si="846"/>
        <v>0</v>
      </c>
      <c r="CT335" s="526">
        <f t="shared" si="846"/>
        <v>0</v>
      </c>
      <c r="CU335" s="526">
        <f t="shared" si="846"/>
        <v>0</v>
      </c>
      <c r="CV335" s="526">
        <f t="shared" ref="CV335:DG335" si="847">CV$232*CV106</f>
        <v>0</v>
      </c>
      <c r="CW335" s="526">
        <f t="shared" si="847"/>
        <v>0</v>
      </c>
      <c r="CX335" s="526">
        <f t="shared" si="847"/>
        <v>0</v>
      </c>
      <c r="CY335" s="526">
        <f t="shared" si="847"/>
        <v>0</v>
      </c>
      <c r="CZ335" s="526">
        <f t="shared" si="847"/>
        <v>0</v>
      </c>
      <c r="DA335" s="526">
        <f t="shared" si="847"/>
        <v>0</v>
      </c>
      <c r="DB335" s="526">
        <f t="shared" si="847"/>
        <v>0</v>
      </c>
      <c r="DC335" s="526">
        <f t="shared" si="847"/>
        <v>0</v>
      </c>
      <c r="DD335" s="526">
        <f t="shared" si="847"/>
        <v>0</v>
      </c>
      <c r="DE335" s="526">
        <f t="shared" si="847"/>
        <v>0</v>
      </c>
      <c r="DF335" s="526">
        <f t="shared" si="847"/>
        <v>0</v>
      </c>
      <c r="DG335" s="526">
        <f t="shared" si="847"/>
        <v>0</v>
      </c>
      <c r="DH335" s="526">
        <f t="shared" si="695"/>
        <v>0</v>
      </c>
      <c r="DI335" s="240"/>
      <c r="DJ335" s="21"/>
    </row>
    <row r="336" spans="2:114" x14ac:dyDescent="0.15">
      <c r="B336" s="10" t="s">
        <v>245</v>
      </c>
      <c r="C336" s="4" t="s">
        <v>983</v>
      </c>
      <c r="D336" s="526">
        <f t="shared" ref="D336:AI336" si="848">D$232*D107</f>
        <v>0</v>
      </c>
      <c r="E336" s="526">
        <f t="shared" si="848"/>
        <v>0</v>
      </c>
      <c r="F336" s="526">
        <f t="shared" si="848"/>
        <v>0</v>
      </c>
      <c r="G336" s="526">
        <f t="shared" si="848"/>
        <v>0</v>
      </c>
      <c r="H336" s="526">
        <f t="shared" si="848"/>
        <v>0</v>
      </c>
      <c r="I336" s="526">
        <f t="shared" si="848"/>
        <v>0</v>
      </c>
      <c r="J336" s="526">
        <f t="shared" si="848"/>
        <v>0</v>
      </c>
      <c r="K336" s="526">
        <f t="shared" si="848"/>
        <v>0</v>
      </c>
      <c r="L336" s="526">
        <f t="shared" si="848"/>
        <v>0</v>
      </c>
      <c r="M336" s="526">
        <f t="shared" si="848"/>
        <v>0</v>
      </c>
      <c r="N336" s="526">
        <f t="shared" si="848"/>
        <v>0</v>
      </c>
      <c r="O336" s="526">
        <f t="shared" si="848"/>
        <v>0</v>
      </c>
      <c r="P336" s="526">
        <f t="shared" si="848"/>
        <v>0</v>
      </c>
      <c r="Q336" s="526">
        <f t="shared" si="848"/>
        <v>0</v>
      </c>
      <c r="R336" s="526">
        <f t="shared" si="848"/>
        <v>0</v>
      </c>
      <c r="S336" s="526">
        <f t="shared" si="848"/>
        <v>0</v>
      </c>
      <c r="T336" s="526">
        <f t="shared" si="848"/>
        <v>0</v>
      </c>
      <c r="U336" s="526">
        <f t="shared" si="848"/>
        <v>0</v>
      </c>
      <c r="V336" s="526">
        <f t="shared" si="848"/>
        <v>0</v>
      </c>
      <c r="W336" s="526">
        <f t="shared" si="848"/>
        <v>0</v>
      </c>
      <c r="X336" s="526">
        <f t="shared" si="848"/>
        <v>0</v>
      </c>
      <c r="Y336" s="526">
        <f t="shared" si="848"/>
        <v>0</v>
      </c>
      <c r="Z336" s="526">
        <f t="shared" si="848"/>
        <v>0</v>
      </c>
      <c r="AA336" s="526">
        <f t="shared" si="848"/>
        <v>0</v>
      </c>
      <c r="AB336" s="526">
        <f t="shared" si="848"/>
        <v>0</v>
      </c>
      <c r="AC336" s="526">
        <f t="shared" si="848"/>
        <v>0</v>
      </c>
      <c r="AD336" s="526">
        <f t="shared" si="848"/>
        <v>0</v>
      </c>
      <c r="AE336" s="526">
        <f t="shared" si="848"/>
        <v>0</v>
      </c>
      <c r="AF336" s="526">
        <f t="shared" si="848"/>
        <v>0</v>
      </c>
      <c r="AG336" s="526">
        <f t="shared" si="848"/>
        <v>0</v>
      </c>
      <c r="AH336" s="526">
        <f t="shared" si="848"/>
        <v>0</v>
      </c>
      <c r="AI336" s="526">
        <f t="shared" si="848"/>
        <v>0</v>
      </c>
      <c r="AJ336" s="526">
        <f t="shared" ref="AJ336:BO336" si="849">AJ$232*AJ107</f>
        <v>0</v>
      </c>
      <c r="AK336" s="526">
        <f t="shared" si="849"/>
        <v>0</v>
      </c>
      <c r="AL336" s="526">
        <f t="shared" si="849"/>
        <v>0</v>
      </c>
      <c r="AM336" s="526">
        <f t="shared" si="849"/>
        <v>0</v>
      </c>
      <c r="AN336" s="526">
        <f t="shared" si="849"/>
        <v>0</v>
      </c>
      <c r="AO336" s="526">
        <f t="shared" si="849"/>
        <v>0</v>
      </c>
      <c r="AP336" s="526">
        <f t="shared" si="849"/>
        <v>0</v>
      </c>
      <c r="AQ336" s="526">
        <f t="shared" si="849"/>
        <v>0</v>
      </c>
      <c r="AR336" s="526">
        <f t="shared" si="849"/>
        <v>0</v>
      </c>
      <c r="AS336" s="526">
        <f t="shared" si="849"/>
        <v>0</v>
      </c>
      <c r="AT336" s="526">
        <f t="shared" si="849"/>
        <v>0</v>
      </c>
      <c r="AU336" s="526">
        <f t="shared" si="849"/>
        <v>0</v>
      </c>
      <c r="AV336" s="526">
        <f t="shared" si="849"/>
        <v>0</v>
      </c>
      <c r="AW336" s="526">
        <f t="shared" si="849"/>
        <v>0</v>
      </c>
      <c r="AX336" s="526">
        <f t="shared" si="849"/>
        <v>0</v>
      </c>
      <c r="AY336" s="526">
        <f t="shared" si="849"/>
        <v>0</v>
      </c>
      <c r="AZ336" s="526">
        <f t="shared" si="849"/>
        <v>0</v>
      </c>
      <c r="BA336" s="526">
        <f t="shared" si="849"/>
        <v>0</v>
      </c>
      <c r="BB336" s="526">
        <f t="shared" si="849"/>
        <v>0</v>
      </c>
      <c r="BC336" s="526">
        <f t="shared" si="849"/>
        <v>0</v>
      </c>
      <c r="BD336" s="526">
        <f t="shared" si="849"/>
        <v>0</v>
      </c>
      <c r="BE336" s="526">
        <f t="shared" si="849"/>
        <v>0</v>
      </c>
      <c r="BF336" s="526">
        <f t="shared" si="849"/>
        <v>0</v>
      </c>
      <c r="BG336" s="526">
        <f t="shared" si="849"/>
        <v>0</v>
      </c>
      <c r="BH336" s="526">
        <f t="shared" si="849"/>
        <v>0</v>
      </c>
      <c r="BI336" s="526">
        <f t="shared" si="849"/>
        <v>0</v>
      </c>
      <c r="BJ336" s="526">
        <f t="shared" si="849"/>
        <v>0</v>
      </c>
      <c r="BK336" s="526">
        <f t="shared" si="849"/>
        <v>0</v>
      </c>
      <c r="BL336" s="526">
        <f t="shared" si="849"/>
        <v>0</v>
      </c>
      <c r="BM336" s="526">
        <f t="shared" si="849"/>
        <v>0</v>
      </c>
      <c r="BN336" s="526">
        <f t="shared" si="849"/>
        <v>0</v>
      </c>
      <c r="BO336" s="526">
        <f t="shared" si="849"/>
        <v>0</v>
      </c>
      <c r="BP336" s="526">
        <f t="shared" ref="BP336:CU336" si="850">BP$232*BP107</f>
        <v>0</v>
      </c>
      <c r="BQ336" s="526">
        <f t="shared" si="850"/>
        <v>0</v>
      </c>
      <c r="BR336" s="526">
        <f t="shared" si="850"/>
        <v>0</v>
      </c>
      <c r="BS336" s="526">
        <f t="shared" si="850"/>
        <v>0</v>
      </c>
      <c r="BT336" s="526">
        <f t="shared" si="850"/>
        <v>0</v>
      </c>
      <c r="BU336" s="526">
        <f t="shared" si="850"/>
        <v>0</v>
      </c>
      <c r="BV336" s="526">
        <f t="shared" si="850"/>
        <v>0</v>
      </c>
      <c r="BW336" s="526">
        <f t="shared" si="850"/>
        <v>0</v>
      </c>
      <c r="BX336" s="526">
        <f t="shared" si="850"/>
        <v>0</v>
      </c>
      <c r="BY336" s="526">
        <f t="shared" si="850"/>
        <v>0</v>
      </c>
      <c r="BZ336" s="526">
        <f t="shared" si="850"/>
        <v>0</v>
      </c>
      <c r="CA336" s="526">
        <f t="shared" si="850"/>
        <v>0</v>
      </c>
      <c r="CB336" s="526">
        <f t="shared" si="850"/>
        <v>0</v>
      </c>
      <c r="CC336" s="526">
        <f t="shared" si="850"/>
        <v>0</v>
      </c>
      <c r="CD336" s="526">
        <f t="shared" si="850"/>
        <v>0</v>
      </c>
      <c r="CE336" s="526">
        <f t="shared" si="850"/>
        <v>0</v>
      </c>
      <c r="CF336" s="526">
        <f t="shared" si="850"/>
        <v>0</v>
      </c>
      <c r="CG336" s="526">
        <f t="shared" si="850"/>
        <v>0</v>
      </c>
      <c r="CH336" s="526">
        <f t="shared" si="850"/>
        <v>0</v>
      </c>
      <c r="CI336" s="526">
        <f t="shared" si="850"/>
        <v>0</v>
      </c>
      <c r="CJ336" s="526">
        <f t="shared" si="850"/>
        <v>0</v>
      </c>
      <c r="CK336" s="526">
        <f t="shared" si="850"/>
        <v>0</v>
      </c>
      <c r="CL336" s="526">
        <f t="shared" si="850"/>
        <v>0</v>
      </c>
      <c r="CM336" s="526">
        <f t="shared" si="850"/>
        <v>0</v>
      </c>
      <c r="CN336" s="526">
        <f t="shared" si="850"/>
        <v>0</v>
      </c>
      <c r="CO336" s="526">
        <f t="shared" si="850"/>
        <v>0</v>
      </c>
      <c r="CP336" s="526">
        <f t="shared" si="850"/>
        <v>0</v>
      </c>
      <c r="CQ336" s="526">
        <f t="shared" si="850"/>
        <v>0</v>
      </c>
      <c r="CR336" s="526">
        <f t="shared" si="850"/>
        <v>0</v>
      </c>
      <c r="CS336" s="526">
        <f t="shared" si="850"/>
        <v>0</v>
      </c>
      <c r="CT336" s="526">
        <f t="shared" si="850"/>
        <v>0</v>
      </c>
      <c r="CU336" s="526">
        <f t="shared" si="850"/>
        <v>0</v>
      </c>
      <c r="CV336" s="526">
        <f t="shared" ref="CV336:DG336" si="851">CV$232*CV107</f>
        <v>0</v>
      </c>
      <c r="CW336" s="526">
        <f t="shared" si="851"/>
        <v>0</v>
      </c>
      <c r="CX336" s="526">
        <f t="shared" si="851"/>
        <v>0</v>
      </c>
      <c r="CY336" s="526">
        <f t="shared" si="851"/>
        <v>0</v>
      </c>
      <c r="CZ336" s="526">
        <f t="shared" si="851"/>
        <v>0</v>
      </c>
      <c r="DA336" s="526">
        <f t="shared" si="851"/>
        <v>0</v>
      </c>
      <c r="DB336" s="526">
        <f t="shared" si="851"/>
        <v>0</v>
      </c>
      <c r="DC336" s="526">
        <f t="shared" si="851"/>
        <v>0</v>
      </c>
      <c r="DD336" s="526">
        <f t="shared" si="851"/>
        <v>0</v>
      </c>
      <c r="DE336" s="526">
        <f t="shared" si="851"/>
        <v>0</v>
      </c>
      <c r="DF336" s="526">
        <f t="shared" si="851"/>
        <v>0</v>
      </c>
      <c r="DG336" s="526">
        <f t="shared" si="851"/>
        <v>0</v>
      </c>
      <c r="DH336" s="526">
        <f t="shared" si="695"/>
        <v>0</v>
      </c>
      <c r="DI336" s="240"/>
      <c r="DJ336" s="21"/>
    </row>
    <row r="337" spans="2:114" x14ac:dyDescent="0.15">
      <c r="B337" s="10" t="s">
        <v>246</v>
      </c>
      <c r="C337" s="4" t="s">
        <v>826</v>
      </c>
      <c r="D337" s="553">
        <f t="shared" ref="D337:AI337" si="852">D$232*D108</f>
        <v>0</v>
      </c>
      <c r="E337" s="553">
        <f t="shared" si="852"/>
        <v>0</v>
      </c>
      <c r="F337" s="553">
        <f t="shared" si="852"/>
        <v>0</v>
      </c>
      <c r="G337" s="553">
        <f t="shared" si="852"/>
        <v>0</v>
      </c>
      <c r="H337" s="553">
        <f t="shared" si="852"/>
        <v>0</v>
      </c>
      <c r="I337" s="553">
        <f t="shared" si="852"/>
        <v>0</v>
      </c>
      <c r="J337" s="553">
        <f t="shared" si="852"/>
        <v>0</v>
      </c>
      <c r="K337" s="553">
        <f t="shared" si="852"/>
        <v>0</v>
      </c>
      <c r="L337" s="553">
        <f t="shared" si="852"/>
        <v>0</v>
      </c>
      <c r="M337" s="553">
        <f t="shared" si="852"/>
        <v>0</v>
      </c>
      <c r="N337" s="553">
        <f t="shared" si="852"/>
        <v>0</v>
      </c>
      <c r="O337" s="553">
        <f t="shared" si="852"/>
        <v>0</v>
      </c>
      <c r="P337" s="553">
        <f t="shared" si="852"/>
        <v>0</v>
      </c>
      <c r="Q337" s="553">
        <f t="shared" si="852"/>
        <v>0</v>
      </c>
      <c r="R337" s="553">
        <f t="shared" si="852"/>
        <v>0</v>
      </c>
      <c r="S337" s="553">
        <f t="shared" si="852"/>
        <v>0</v>
      </c>
      <c r="T337" s="553">
        <f t="shared" si="852"/>
        <v>0</v>
      </c>
      <c r="U337" s="553">
        <f t="shared" si="852"/>
        <v>0</v>
      </c>
      <c r="V337" s="553">
        <f t="shared" si="852"/>
        <v>0</v>
      </c>
      <c r="W337" s="553">
        <f t="shared" si="852"/>
        <v>0</v>
      </c>
      <c r="X337" s="553">
        <f t="shared" si="852"/>
        <v>0</v>
      </c>
      <c r="Y337" s="553">
        <f t="shared" si="852"/>
        <v>0</v>
      </c>
      <c r="Z337" s="553">
        <f t="shared" si="852"/>
        <v>0</v>
      </c>
      <c r="AA337" s="553">
        <f t="shared" si="852"/>
        <v>0</v>
      </c>
      <c r="AB337" s="553">
        <f t="shared" si="852"/>
        <v>0</v>
      </c>
      <c r="AC337" s="553">
        <f t="shared" si="852"/>
        <v>0</v>
      </c>
      <c r="AD337" s="553">
        <f t="shared" si="852"/>
        <v>0</v>
      </c>
      <c r="AE337" s="553">
        <f t="shared" si="852"/>
        <v>0</v>
      </c>
      <c r="AF337" s="553">
        <f t="shared" si="852"/>
        <v>0</v>
      </c>
      <c r="AG337" s="553">
        <f t="shared" si="852"/>
        <v>0</v>
      </c>
      <c r="AH337" s="553">
        <f t="shared" si="852"/>
        <v>0</v>
      </c>
      <c r="AI337" s="553">
        <f t="shared" si="852"/>
        <v>0</v>
      </c>
      <c r="AJ337" s="553">
        <f t="shared" ref="AJ337:BO337" si="853">AJ$232*AJ108</f>
        <v>0</v>
      </c>
      <c r="AK337" s="553">
        <f t="shared" si="853"/>
        <v>0</v>
      </c>
      <c r="AL337" s="553">
        <f t="shared" si="853"/>
        <v>0</v>
      </c>
      <c r="AM337" s="553">
        <f t="shared" si="853"/>
        <v>0</v>
      </c>
      <c r="AN337" s="553">
        <f t="shared" si="853"/>
        <v>0</v>
      </c>
      <c r="AO337" s="553">
        <f t="shared" si="853"/>
        <v>0</v>
      </c>
      <c r="AP337" s="553">
        <f t="shared" si="853"/>
        <v>0</v>
      </c>
      <c r="AQ337" s="553">
        <f t="shared" si="853"/>
        <v>0</v>
      </c>
      <c r="AR337" s="553">
        <f t="shared" si="853"/>
        <v>0</v>
      </c>
      <c r="AS337" s="553">
        <f t="shared" si="853"/>
        <v>0</v>
      </c>
      <c r="AT337" s="553">
        <f t="shared" si="853"/>
        <v>0</v>
      </c>
      <c r="AU337" s="553">
        <f t="shared" si="853"/>
        <v>0</v>
      </c>
      <c r="AV337" s="553">
        <f t="shared" si="853"/>
        <v>0</v>
      </c>
      <c r="AW337" s="553">
        <f t="shared" si="853"/>
        <v>0</v>
      </c>
      <c r="AX337" s="553">
        <f t="shared" si="853"/>
        <v>0</v>
      </c>
      <c r="AY337" s="553">
        <f t="shared" si="853"/>
        <v>0</v>
      </c>
      <c r="AZ337" s="553">
        <f t="shared" si="853"/>
        <v>0</v>
      </c>
      <c r="BA337" s="553">
        <f t="shared" si="853"/>
        <v>0</v>
      </c>
      <c r="BB337" s="553">
        <f t="shared" si="853"/>
        <v>0</v>
      </c>
      <c r="BC337" s="553">
        <f t="shared" si="853"/>
        <v>0</v>
      </c>
      <c r="BD337" s="553">
        <f t="shared" si="853"/>
        <v>0</v>
      </c>
      <c r="BE337" s="553">
        <f t="shared" si="853"/>
        <v>0</v>
      </c>
      <c r="BF337" s="553">
        <f t="shared" si="853"/>
        <v>0</v>
      </c>
      <c r="BG337" s="553">
        <f t="shared" si="853"/>
        <v>0</v>
      </c>
      <c r="BH337" s="553">
        <f t="shared" si="853"/>
        <v>0</v>
      </c>
      <c r="BI337" s="553">
        <f t="shared" si="853"/>
        <v>0</v>
      </c>
      <c r="BJ337" s="553">
        <f t="shared" si="853"/>
        <v>0</v>
      </c>
      <c r="BK337" s="553">
        <f t="shared" si="853"/>
        <v>0</v>
      </c>
      <c r="BL337" s="553">
        <f t="shared" si="853"/>
        <v>0</v>
      </c>
      <c r="BM337" s="553">
        <f t="shared" si="853"/>
        <v>0</v>
      </c>
      <c r="BN337" s="553">
        <f t="shared" si="853"/>
        <v>0</v>
      </c>
      <c r="BO337" s="553">
        <f t="shared" si="853"/>
        <v>0</v>
      </c>
      <c r="BP337" s="553">
        <f t="shared" ref="BP337:CU337" si="854">BP$232*BP108</f>
        <v>0</v>
      </c>
      <c r="BQ337" s="553">
        <f t="shared" si="854"/>
        <v>0</v>
      </c>
      <c r="BR337" s="553">
        <f t="shared" si="854"/>
        <v>0</v>
      </c>
      <c r="BS337" s="553">
        <f t="shared" si="854"/>
        <v>0</v>
      </c>
      <c r="BT337" s="553">
        <f t="shared" si="854"/>
        <v>0</v>
      </c>
      <c r="BU337" s="553">
        <f t="shared" si="854"/>
        <v>0</v>
      </c>
      <c r="BV337" s="553">
        <f t="shared" si="854"/>
        <v>0</v>
      </c>
      <c r="BW337" s="553">
        <f t="shared" si="854"/>
        <v>0</v>
      </c>
      <c r="BX337" s="553">
        <f t="shared" si="854"/>
        <v>0</v>
      </c>
      <c r="BY337" s="553">
        <f t="shared" si="854"/>
        <v>0</v>
      </c>
      <c r="BZ337" s="553">
        <f t="shared" si="854"/>
        <v>0</v>
      </c>
      <c r="CA337" s="553">
        <f t="shared" si="854"/>
        <v>0</v>
      </c>
      <c r="CB337" s="553">
        <f t="shared" si="854"/>
        <v>0</v>
      </c>
      <c r="CC337" s="553">
        <f t="shared" si="854"/>
        <v>0</v>
      </c>
      <c r="CD337" s="553">
        <f t="shared" si="854"/>
        <v>0</v>
      </c>
      <c r="CE337" s="553">
        <f t="shared" si="854"/>
        <v>0</v>
      </c>
      <c r="CF337" s="553">
        <f t="shared" si="854"/>
        <v>0</v>
      </c>
      <c r="CG337" s="553">
        <f t="shared" si="854"/>
        <v>0</v>
      </c>
      <c r="CH337" s="553">
        <f t="shared" si="854"/>
        <v>0</v>
      </c>
      <c r="CI337" s="553">
        <f t="shared" si="854"/>
        <v>0</v>
      </c>
      <c r="CJ337" s="553">
        <f t="shared" si="854"/>
        <v>0</v>
      </c>
      <c r="CK337" s="553">
        <f t="shared" si="854"/>
        <v>0</v>
      </c>
      <c r="CL337" s="553">
        <f t="shared" si="854"/>
        <v>0</v>
      </c>
      <c r="CM337" s="553">
        <f t="shared" si="854"/>
        <v>0</v>
      </c>
      <c r="CN337" s="553">
        <f t="shared" si="854"/>
        <v>0</v>
      </c>
      <c r="CO337" s="553">
        <f t="shared" si="854"/>
        <v>0</v>
      </c>
      <c r="CP337" s="553">
        <f t="shared" si="854"/>
        <v>0</v>
      </c>
      <c r="CQ337" s="553">
        <f t="shared" si="854"/>
        <v>0</v>
      </c>
      <c r="CR337" s="553">
        <f t="shared" si="854"/>
        <v>0</v>
      </c>
      <c r="CS337" s="553">
        <f t="shared" si="854"/>
        <v>0</v>
      </c>
      <c r="CT337" s="553">
        <f t="shared" si="854"/>
        <v>0</v>
      </c>
      <c r="CU337" s="553">
        <f t="shared" si="854"/>
        <v>0</v>
      </c>
      <c r="CV337" s="553">
        <f t="shared" ref="CV337:DG337" si="855">CV$232*CV108</f>
        <v>0</v>
      </c>
      <c r="CW337" s="553">
        <f t="shared" si="855"/>
        <v>0</v>
      </c>
      <c r="CX337" s="553">
        <f t="shared" si="855"/>
        <v>0</v>
      </c>
      <c r="CY337" s="553">
        <f t="shared" si="855"/>
        <v>0</v>
      </c>
      <c r="CZ337" s="553">
        <f t="shared" si="855"/>
        <v>0</v>
      </c>
      <c r="DA337" s="553">
        <f t="shared" si="855"/>
        <v>0</v>
      </c>
      <c r="DB337" s="553">
        <f t="shared" si="855"/>
        <v>0</v>
      </c>
      <c r="DC337" s="553">
        <f t="shared" si="855"/>
        <v>0</v>
      </c>
      <c r="DD337" s="553">
        <f t="shared" si="855"/>
        <v>0</v>
      </c>
      <c r="DE337" s="553">
        <f t="shared" si="855"/>
        <v>0</v>
      </c>
      <c r="DF337" s="553">
        <f t="shared" si="855"/>
        <v>0</v>
      </c>
      <c r="DG337" s="553">
        <f t="shared" si="855"/>
        <v>0</v>
      </c>
      <c r="DH337" s="553">
        <f t="shared" si="695"/>
        <v>0</v>
      </c>
      <c r="DI337" s="240"/>
      <c r="DJ337" s="21"/>
    </row>
    <row r="338" spans="2:114" x14ac:dyDescent="0.15">
      <c r="B338" s="10" t="s">
        <v>247</v>
      </c>
      <c r="C338" s="557" t="s">
        <v>984</v>
      </c>
      <c r="D338" s="526">
        <f t="shared" ref="D338:AI338" si="856">D$232*D109</f>
        <v>0</v>
      </c>
      <c r="E338" s="526">
        <f t="shared" si="856"/>
        <v>0</v>
      </c>
      <c r="F338" s="526">
        <f t="shared" si="856"/>
        <v>0</v>
      </c>
      <c r="G338" s="526">
        <f t="shared" si="856"/>
        <v>0</v>
      </c>
      <c r="H338" s="526">
        <f t="shared" si="856"/>
        <v>0</v>
      </c>
      <c r="I338" s="526">
        <f t="shared" si="856"/>
        <v>0</v>
      </c>
      <c r="J338" s="526">
        <f t="shared" si="856"/>
        <v>0</v>
      </c>
      <c r="K338" s="526">
        <f t="shared" si="856"/>
        <v>0</v>
      </c>
      <c r="L338" s="526">
        <f t="shared" si="856"/>
        <v>0</v>
      </c>
      <c r="M338" s="526">
        <f t="shared" si="856"/>
        <v>0</v>
      </c>
      <c r="N338" s="526">
        <f t="shared" si="856"/>
        <v>0</v>
      </c>
      <c r="O338" s="526">
        <f t="shared" si="856"/>
        <v>0</v>
      </c>
      <c r="P338" s="526">
        <f t="shared" si="856"/>
        <v>0</v>
      </c>
      <c r="Q338" s="526">
        <f t="shared" si="856"/>
        <v>0</v>
      </c>
      <c r="R338" s="526">
        <f t="shared" si="856"/>
        <v>0</v>
      </c>
      <c r="S338" s="526">
        <f t="shared" si="856"/>
        <v>0</v>
      </c>
      <c r="T338" s="526">
        <f t="shared" si="856"/>
        <v>0</v>
      </c>
      <c r="U338" s="526">
        <f t="shared" si="856"/>
        <v>0</v>
      </c>
      <c r="V338" s="526">
        <f t="shared" si="856"/>
        <v>0</v>
      </c>
      <c r="W338" s="526">
        <f t="shared" si="856"/>
        <v>0</v>
      </c>
      <c r="X338" s="526">
        <f t="shared" si="856"/>
        <v>0</v>
      </c>
      <c r="Y338" s="526">
        <f t="shared" si="856"/>
        <v>0</v>
      </c>
      <c r="Z338" s="526">
        <f t="shared" si="856"/>
        <v>0</v>
      </c>
      <c r="AA338" s="526">
        <f t="shared" si="856"/>
        <v>0</v>
      </c>
      <c r="AB338" s="526">
        <f t="shared" si="856"/>
        <v>0</v>
      </c>
      <c r="AC338" s="526">
        <f t="shared" si="856"/>
        <v>0</v>
      </c>
      <c r="AD338" s="526">
        <f t="shared" si="856"/>
        <v>0</v>
      </c>
      <c r="AE338" s="526">
        <f t="shared" si="856"/>
        <v>0</v>
      </c>
      <c r="AF338" s="526">
        <f t="shared" si="856"/>
        <v>0</v>
      </c>
      <c r="AG338" s="526">
        <f t="shared" si="856"/>
        <v>0</v>
      </c>
      <c r="AH338" s="526">
        <f t="shared" si="856"/>
        <v>0</v>
      </c>
      <c r="AI338" s="526">
        <f t="shared" si="856"/>
        <v>0</v>
      </c>
      <c r="AJ338" s="526">
        <f t="shared" ref="AJ338:BO338" si="857">AJ$232*AJ109</f>
        <v>0</v>
      </c>
      <c r="AK338" s="526">
        <f t="shared" si="857"/>
        <v>0</v>
      </c>
      <c r="AL338" s="526">
        <f t="shared" si="857"/>
        <v>0</v>
      </c>
      <c r="AM338" s="526">
        <f t="shared" si="857"/>
        <v>0</v>
      </c>
      <c r="AN338" s="526">
        <f t="shared" si="857"/>
        <v>0</v>
      </c>
      <c r="AO338" s="526">
        <f t="shared" si="857"/>
        <v>0</v>
      </c>
      <c r="AP338" s="526">
        <f t="shared" si="857"/>
        <v>0</v>
      </c>
      <c r="AQ338" s="526">
        <f t="shared" si="857"/>
        <v>0</v>
      </c>
      <c r="AR338" s="526">
        <f t="shared" si="857"/>
        <v>0</v>
      </c>
      <c r="AS338" s="526">
        <f t="shared" si="857"/>
        <v>0</v>
      </c>
      <c r="AT338" s="526">
        <f t="shared" si="857"/>
        <v>0</v>
      </c>
      <c r="AU338" s="526">
        <f t="shared" si="857"/>
        <v>0</v>
      </c>
      <c r="AV338" s="526">
        <f t="shared" si="857"/>
        <v>0</v>
      </c>
      <c r="AW338" s="526">
        <f t="shared" si="857"/>
        <v>0</v>
      </c>
      <c r="AX338" s="526">
        <f t="shared" si="857"/>
        <v>0</v>
      </c>
      <c r="AY338" s="526">
        <f t="shared" si="857"/>
        <v>0</v>
      </c>
      <c r="AZ338" s="526">
        <f t="shared" si="857"/>
        <v>0</v>
      </c>
      <c r="BA338" s="526">
        <f t="shared" si="857"/>
        <v>0</v>
      </c>
      <c r="BB338" s="526">
        <f t="shared" si="857"/>
        <v>0</v>
      </c>
      <c r="BC338" s="526">
        <f t="shared" si="857"/>
        <v>0</v>
      </c>
      <c r="BD338" s="526">
        <f t="shared" si="857"/>
        <v>0</v>
      </c>
      <c r="BE338" s="526">
        <f t="shared" si="857"/>
        <v>0</v>
      </c>
      <c r="BF338" s="526">
        <f t="shared" si="857"/>
        <v>0</v>
      </c>
      <c r="BG338" s="526">
        <f t="shared" si="857"/>
        <v>0</v>
      </c>
      <c r="BH338" s="526">
        <f t="shared" si="857"/>
        <v>0</v>
      </c>
      <c r="BI338" s="526">
        <f t="shared" si="857"/>
        <v>0</v>
      </c>
      <c r="BJ338" s="526">
        <f t="shared" si="857"/>
        <v>0</v>
      </c>
      <c r="BK338" s="526">
        <f t="shared" si="857"/>
        <v>0</v>
      </c>
      <c r="BL338" s="526">
        <f t="shared" si="857"/>
        <v>0</v>
      </c>
      <c r="BM338" s="526">
        <f t="shared" si="857"/>
        <v>0</v>
      </c>
      <c r="BN338" s="526">
        <f t="shared" si="857"/>
        <v>0</v>
      </c>
      <c r="BO338" s="526">
        <f t="shared" si="857"/>
        <v>0</v>
      </c>
      <c r="BP338" s="526">
        <f t="shared" ref="BP338:CU338" si="858">BP$232*BP109</f>
        <v>0</v>
      </c>
      <c r="BQ338" s="526">
        <f t="shared" si="858"/>
        <v>0</v>
      </c>
      <c r="BR338" s="526">
        <f t="shared" si="858"/>
        <v>0</v>
      </c>
      <c r="BS338" s="526">
        <f t="shared" si="858"/>
        <v>0</v>
      </c>
      <c r="BT338" s="526">
        <f t="shared" si="858"/>
        <v>0</v>
      </c>
      <c r="BU338" s="526">
        <f t="shared" si="858"/>
        <v>0</v>
      </c>
      <c r="BV338" s="526">
        <f t="shared" si="858"/>
        <v>0</v>
      </c>
      <c r="BW338" s="526">
        <f t="shared" si="858"/>
        <v>0</v>
      </c>
      <c r="BX338" s="526">
        <f t="shared" si="858"/>
        <v>0</v>
      </c>
      <c r="BY338" s="526">
        <f t="shared" si="858"/>
        <v>0</v>
      </c>
      <c r="BZ338" s="526">
        <f t="shared" si="858"/>
        <v>0</v>
      </c>
      <c r="CA338" s="526">
        <f t="shared" si="858"/>
        <v>0</v>
      </c>
      <c r="CB338" s="526">
        <f t="shared" si="858"/>
        <v>0</v>
      </c>
      <c r="CC338" s="526">
        <f t="shared" si="858"/>
        <v>0</v>
      </c>
      <c r="CD338" s="526">
        <f t="shared" si="858"/>
        <v>0</v>
      </c>
      <c r="CE338" s="526">
        <f t="shared" si="858"/>
        <v>0</v>
      </c>
      <c r="CF338" s="526">
        <f t="shared" si="858"/>
        <v>0</v>
      </c>
      <c r="CG338" s="526">
        <f t="shared" si="858"/>
        <v>0</v>
      </c>
      <c r="CH338" s="526">
        <f t="shared" si="858"/>
        <v>0</v>
      </c>
      <c r="CI338" s="526">
        <f t="shared" si="858"/>
        <v>0</v>
      </c>
      <c r="CJ338" s="526">
        <f t="shared" si="858"/>
        <v>0</v>
      </c>
      <c r="CK338" s="526">
        <f t="shared" si="858"/>
        <v>0</v>
      </c>
      <c r="CL338" s="526">
        <f t="shared" si="858"/>
        <v>0</v>
      </c>
      <c r="CM338" s="526">
        <f t="shared" si="858"/>
        <v>0</v>
      </c>
      <c r="CN338" s="526">
        <f t="shared" si="858"/>
        <v>0</v>
      </c>
      <c r="CO338" s="526">
        <f t="shared" si="858"/>
        <v>0</v>
      </c>
      <c r="CP338" s="526">
        <f t="shared" si="858"/>
        <v>0</v>
      </c>
      <c r="CQ338" s="526">
        <f t="shared" si="858"/>
        <v>0</v>
      </c>
      <c r="CR338" s="526">
        <f t="shared" si="858"/>
        <v>0</v>
      </c>
      <c r="CS338" s="526">
        <f t="shared" si="858"/>
        <v>0</v>
      </c>
      <c r="CT338" s="526">
        <f t="shared" si="858"/>
        <v>0</v>
      </c>
      <c r="CU338" s="526">
        <f t="shared" si="858"/>
        <v>0</v>
      </c>
      <c r="CV338" s="526">
        <f t="shared" ref="CV338:DG338" si="859">CV$232*CV109</f>
        <v>0</v>
      </c>
      <c r="CW338" s="526">
        <f t="shared" si="859"/>
        <v>0</v>
      </c>
      <c r="CX338" s="526">
        <f t="shared" si="859"/>
        <v>0</v>
      </c>
      <c r="CY338" s="526">
        <f t="shared" si="859"/>
        <v>0</v>
      </c>
      <c r="CZ338" s="526">
        <f t="shared" si="859"/>
        <v>0</v>
      </c>
      <c r="DA338" s="526">
        <f t="shared" si="859"/>
        <v>0</v>
      </c>
      <c r="DB338" s="526">
        <f t="shared" si="859"/>
        <v>0</v>
      </c>
      <c r="DC338" s="526">
        <f t="shared" si="859"/>
        <v>0</v>
      </c>
      <c r="DD338" s="526">
        <f t="shared" si="859"/>
        <v>0</v>
      </c>
      <c r="DE338" s="526">
        <f t="shared" si="859"/>
        <v>0</v>
      </c>
      <c r="DF338" s="526">
        <f t="shared" si="859"/>
        <v>0</v>
      </c>
      <c r="DG338" s="526">
        <f t="shared" si="859"/>
        <v>0</v>
      </c>
      <c r="DH338" s="526">
        <f t="shared" si="695"/>
        <v>0</v>
      </c>
      <c r="DI338" s="240"/>
      <c r="DJ338" s="21"/>
    </row>
    <row r="339" spans="2:114" x14ac:dyDescent="0.15">
      <c r="B339" s="10" t="s">
        <v>248</v>
      </c>
      <c r="C339" s="4" t="s">
        <v>985</v>
      </c>
      <c r="D339" s="526">
        <f t="shared" ref="D339:AI340" si="860">D$232*D110</f>
        <v>0</v>
      </c>
      <c r="E339" s="526">
        <f t="shared" si="860"/>
        <v>0</v>
      </c>
      <c r="F339" s="526">
        <f t="shared" si="860"/>
        <v>0</v>
      </c>
      <c r="G339" s="526">
        <f t="shared" si="860"/>
        <v>0</v>
      </c>
      <c r="H339" s="526">
        <f t="shared" si="860"/>
        <v>0</v>
      </c>
      <c r="I339" s="526">
        <f t="shared" si="860"/>
        <v>0</v>
      </c>
      <c r="J339" s="526">
        <f t="shared" si="860"/>
        <v>0</v>
      </c>
      <c r="K339" s="526">
        <f t="shared" si="860"/>
        <v>0</v>
      </c>
      <c r="L339" s="526">
        <f t="shared" si="860"/>
        <v>0</v>
      </c>
      <c r="M339" s="526">
        <f t="shared" si="860"/>
        <v>0</v>
      </c>
      <c r="N339" s="526">
        <f t="shared" si="860"/>
        <v>0</v>
      </c>
      <c r="O339" s="526">
        <f t="shared" si="860"/>
        <v>0</v>
      </c>
      <c r="P339" s="526">
        <f t="shared" si="860"/>
        <v>0</v>
      </c>
      <c r="Q339" s="526">
        <f t="shared" si="860"/>
        <v>0</v>
      </c>
      <c r="R339" s="526">
        <f t="shared" si="860"/>
        <v>0</v>
      </c>
      <c r="S339" s="526">
        <f t="shared" si="860"/>
        <v>0</v>
      </c>
      <c r="T339" s="526">
        <f t="shared" si="860"/>
        <v>0</v>
      </c>
      <c r="U339" s="526">
        <f t="shared" si="860"/>
        <v>0</v>
      </c>
      <c r="V339" s="526">
        <f t="shared" si="860"/>
        <v>0</v>
      </c>
      <c r="W339" s="526">
        <f t="shared" si="860"/>
        <v>0</v>
      </c>
      <c r="X339" s="526">
        <f t="shared" si="860"/>
        <v>0</v>
      </c>
      <c r="Y339" s="526">
        <f t="shared" si="860"/>
        <v>0</v>
      </c>
      <c r="Z339" s="526">
        <f t="shared" si="860"/>
        <v>0</v>
      </c>
      <c r="AA339" s="526">
        <f t="shared" si="860"/>
        <v>0</v>
      </c>
      <c r="AB339" s="526">
        <f t="shared" si="860"/>
        <v>0</v>
      </c>
      <c r="AC339" s="526">
        <f t="shared" si="860"/>
        <v>0</v>
      </c>
      <c r="AD339" s="526">
        <f t="shared" si="860"/>
        <v>0</v>
      </c>
      <c r="AE339" s="526">
        <f t="shared" si="860"/>
        <v>0</v>
      </c>
      <c r="AF339" s="526">
        <f t="shared" si="860"/>
        <v>0</v>
      </c>
      <c r="AG339" s="526">
        <f t="shared" si="860"/>
        <v>0</v>
      </c>
      <c r="AH339" s="526">
        <f t="shared" si="860"/>
        <v>0</v>
      </c>
      <c r="AI339" s="526">
        <f t="shared" si="860"/>
        <v>0</v>
      </c>
      <c r="AJ339" s="526">
        <f t="shared" ref="AJ339:BO340" si="861">AJ$232*AJ110</f>
        <v>0</v>
      </c>
      <c r="AK339" s="526">
        <f t="shared" si="861"/>
        <v>0</v>
      </c>
      <c r="AL339" s="526">
        <f t="shared" si="861"/>
        <v>0</v>
      </c>
      <c r="AM339" s="526">
        <f t="shared" si="861"/>
        <v>0</v>
      </c>
      <c r="AN339" s="526">
        <f t="shared" si="861"/>
        <v>0</v>
      </c>
      <c r="AO339" s="526">
        <f t="shared" si="861"/>
        <v>0</v>
      </c>
      <c r="AP339" s="526">
        <f t="shared" si="861"/>
        <v>0</v>
      </c>
      <c r="AQ339" s="526">
        <f t="shared" si="861"/>
        <v>0</v>
      </c>
      <c r="AR339" s="526">
        <f t="shared" si="861"/>
        <v>0</v>
      </c>
      <c r="AS339" s="526">
        <f t="shared" si="861"/>
        <v>0</v>
      </c>
      <c r="AT339" s="526">
        <f t="shared" si="861"/>
        <v>0</v>
      </c>
      <c r="AU339" s="526">
        <f t="shared" si="861"/>
        <v>0</v>
      </c>
      <c r="AV339" s="526">
        <f t="shared" si="861"/>
        <v>0</v>
      </c>
      <c r="AW339" s="526">
        <f t="shared" si="861"/>
        <v>0</v>
      </c>
      <c r="AX339" s="526">
        <f t="shared" si="861"/>
        <v>0</v>
      </c>
      <c r="AY339" s="526">
        <f t="shared" si="861"/>
        <v>0</v>
      </c>
      <c r="AZ339" s="526">
        <f t="shared" si="861"/>
        <v>0</v>
      </c>
      <c r="BA339" s="526">
        <f t="shared" si="861"/>
        <v>0</v>
      </c>
      <c r="BB339" s="526">
        <f t="shared" si="861"/>
        <v>0</v>
      </c>
      <c r="BC339" s="526">
        <f t="shared" si="861"/>
        <v>0</v>
      </c>
      <c r="BD339" s="526">
        <f t="shared" si="861"/>
        <v>0</v>
      </c>
      <c r="BE339" s="526">
        <f t="shared" si="861"/>
        <v>0</v>
      </c>
      <c r="BF339" s="526">
        <f t="shared" si="861"/>
        <v>0</v>
      </c>
      <c r="BG339" s="526">
        <f t="shared" si="861"/>
        <v>0</v>
      </c>
      <c r="BH339" s="526">
        <f t="shared" si="861"/>
        <v>0</v>
      </c>
      <c r="BI339" s="526">
        <f t="shared" si="861"/>
        <v>0</v>
      </c>
      <c r="BJ339" s="526">
        <f t="shared" si="861"/>
        <v>0</v>
      </c>
      <c r="BK339" s="526">
        <f t="shared" si="861"/>
        <v>0</v>
      </c>
      <c r="BL339" s="526">
        <f t="shared" si="861"/>
        <v>0</v>
      </c>
      <c r="BM339" s="526">
        <f t="shared" si="861"/>
        <v>0</v>
      </c>
      <c r="BN339" s="526">
        <f t="shared" si="861"/>
        <v>0</v>
      </c>
      <c r="BO339" s="526">
        <f t="shared" si="861"/>
        <v>0</v>
      </c>
      <c r="BP339" s="526">
        <f t="shared" ref="BP339:CU340" si="862">BP$232*BP110</f>
        <v>0</v>
      </c>
      <c r="BQ339" s="526">
        <f t="shared" si="862"/>
        <v>0</v>
      </c>
      <c r="BR339" s="526">
        <f t="shared" si="862"/>
        <v>0</v>
      </c>
      <c r="BS339" s="526">
        <f t="shared" si="862"/>
        <v>0</v>
      </c>
      <c r="BT339" s="526">
        <f t="shared" si="862"/>
        <v>0</v>
      </c>
      <c r="BU339" s="526">
        <f t="shared" si="862"/>
        <v>0</v>
      </c>
      <c r="BV339" s="526">
        <f t="shared" si="862"/>
        <v>0</v>
      </c>
      <c r="BW339" s="526">
        <f t="shared" si="862"/>
        <v>0</v>
      </c>
      <c r="BX339" s="526">
        <f t="shared" si="862"/>
        <v>0</v>
      </c>
      <c r="BY339" s="526">
        <f t="shared" si="862"/>
        <v>0</v>
      </c>
      <c r="BZ339" s="526">
        <f t="shared" si="862"/>
        <v>0</v>
      </c>
      <c r="CA339" s="526">
        <f t="shared" si="862"/>
        <v>0</v>
      </c>
      <c r="CB339" s="526">
        <f t="shared" si="862"/>
        <v>0</v>
      </c>
      <c r="CC339" s="526">
        <f t="shared" si="862"/>
        <v>0</v>
      </c>
      <c r="CD339" s="526">
        <f t="shared" si="862"/>
        <v>0</v>
      </c>
      <c r="CE339" s="526">
        <f t="shared" si="862"/>
        <v>0</v>
      </c>
      <c r="CF339" s="526">
        <f t="shared" si="862"/>
        <v>0</v>
      </c>
      <c r="CG339" s="526">
        <f t="shared" si="862"/>
        <v>0</v>
      </c>
      <c r="CH339" s="526">
        <f t="shared" si="862"/>
        <v>0</v>
      </c>
      <c r="CI339" s="526">
        <f t="shared" si="862"/>
        <v>0</v>
      </c>
      <c r="CJ339" s="526">
        <f t="shared" si="862"/>
        <v>0</v>
      </c>
      <c r="CK339" s="526">
        <f t="shared" si="862"/>
        <v>0</v>
      </c>
      <c r="CL339" s="526">
        <f t="shared" si="862"/>
        <v>0</v>
      </c>
      <c r="CM339" s="526">
        <f t="shared" si="862"/>
        <v>0</v>
      </c>
      <c r="CN339" s="526">
        <f t="shared" si="862"/>
        <v>0</v>
      </c>
      <c r="CO339" s="526">
        <f t="shared" si="862"/>
        <v>0</v>
      </c>
      <c r="CP339" s="526">
        <f t="shared" si="862"/>
        <v>0</v>
      </c>
      <c r="CQ339" s="526">
        <f t="shared" si="862"/>
        <v>0</v>
      </c>
      <c r="CR339" s="526">
        <f t="shared" si="862"/>
        <v>0</v>
      </c>
      <c r="CS339" s="526">
        <f t="shared" si="862"/>
        <v>0</v>
      </c>
      <c r="CT339" s="526">
        <f t="shared" si="862"/>
        <v>0</v>
      </c>
      <c r="CU339" s="526">
        <f t="shared" si="862"/>
        <v>0</v>
      </c>
      <c r="CV339" s="526">
        <f t="shared" ref="CV339:DG340" si="863">CV$232*CV110</f>
        <v>0</v>
      </c>
      <c r="CW339" s="526">
        <f t="shared" si="863"/>
        <v>0</v>
      </c>
      <c r="CX339" s="526">
        <f t="shared" si="863"/>
        <v>0</v>
      </c>
      <c r="CY339" s="526">
        <f t="shared" si="863"/>
        <v>0</v>
      </c>
      <c r="CZ339" s="526">
        <f t="shared" si="863"/>
        <v>0</v>
      </c>
      <c r="DA339" s="526">
        <f t="shared" si="863"/>
        <v>0</v>
      </c>
      <c r="DB339" s="526">
        <f t="shared" si="863"/>
        <v>0</v>
      </c>
      <c r="DC339" s="526">
        <f t="shared" si="863"/>
        <v>0</v>
      </c>
      <c r="DD339" s="526">
        <f t="shared" si="863"/>
        <v>0</v>
      </c>
      <c r="DE339" s="526">
        <f t="shared" si="863"/>
        <v>0</v>
      </c>
      <c r="DF339" s="526">
        <f t="shared" si="863"/>
        <v>0</v>
      </c>
      <c r="DG339" s="526">
        <f t="shared" si="863"/>
        <v>0</v>
      </c>
      <c r="DH339" s="526">
        <f t="shared" si="695"/>
        <v>0</v>
      </c>
      <c r="DI339" s="240"/>
      <c r="DJ339" s="21"/>
    </row>
    <row r="340" spans="2:114" x14ac:dyDescent="0.15">
      <c r="B340" s="358" t="s">
        <v>249</v>
      </c>
      <c r="C340" s="14" t="s">
        <v>986</v>
      </c>
      <c r="D340" s="553">
        <f t="shared" si="860"/>
        <v>0</v>
      </c>
      <c r="E340" s="553">
        <f t="shared" si="860"/>
        <v>0</v>
      </c>
      <c r="F340" s="553">
        <f t="shared" si="860"/>
        <v>0</v>
      </c>
      <c r="G340" s="553">
        <f t="shared" si="860"/>
        <v>0</v>
      </c>
      <c r="H340" s="553">
        <f t="shared" si="860"/>
        <v>0</v>
      </c>
      <c r="I340" s="553">
        <f t="shared" si="860"/>
        <v>0</v>
      </c>
      <c r="J340" s="553">
        <f t="shared" si="860"/>
        <v>0</v>
      </c>
      <c r="K340" s="553">
        <f t="shared" si="860"/>
        <v>0</v>
      </c>
      <c r="L340" s="553">
        <f t="shared" si="860"/>
        <v>0</v>
      </c>
      <c r="M340" s="553">
        <f t="shared" si="860"/>
        <v>0</v>
      </c>
      <c r="N340" s="553">
        <f t="shared" si="860"/>
        <v>0</v>
      </c>
      <c r="O340" s="553">
        <f t="shared" si="860"/>
        <v>0</v>
      </c>
      <c r="P340" s="553">
        <f t="shared" si="860"/>
        <v>0</v>
      </c>
      <c r="Q340" s="553">
        <f t="shared" si="860"/>
        <v>0</v>
      </c>
      <c r="R340" s="553">
        <f t="shared" si="860"/>
        <v>0</v>
      </c>
      <c r="S340" s="553">
        <f t="shared" si="860"/>
        <v>0</v>
      </c>
      <c r="T340" s="553">
        <f t="shared" si="860"/>
        <v>0</v>
      </c>
      <c r="U340" s="553">
        <f t="shared" si="860"/>
        <v>0</v>
      </c>
      <c r="V340" s="553">
        <f t="shared" si="860"/>
        <v>0</v>
      </c>
      <c r="W340" s="553">
        <f t="shared" si="860"/>
        <v>0</v>
      </c>
      <c r="X340" s="553">
        <f t="shared" si="860"/>
        <v>0</v>
      </c>
      <c r="Y340" s="553">
        <f t="shared" si="860"/>
        <v>0</v>
      </c>
      <c r="Z340" s="553">
        <f t="shared" si="860"/>
        <v>0</v>
      </c>
      <c r="AA340" s="553">
        <f t="shared" si="860"/>
        <v>0</v>
      </c>
      <c r="AB340" s="553">
        <f t="shared" si="860"/>
        <v>0</v>
      </c>
      <c r="AC340" s="553">
        <f t="shared" si="860"/>
        <v>0</v>
      </c>
      <c r="AD340" s="553">
        <f t="shared" si="860"/>
        <v>0</v>
      </c>
      <c r="AE340" s="553">
        <f t="shared" si="860"/>
        <v>0</v>
      </c>
      <c r="AF340" s="553">
        <f t="shared" si="860"/>
        <v>0</v>
      </c>
      <c r="AG340" s="553">
        <f t="shared" si="860"/>
        <v>0</v>
      </c>
      <c r="AH340" s="553">
        <f t="shared" si="860"/>
        <v>0</v>
      </c>
      <c r="AI340" s="553">
        <f t="shared" si="860"/>
        <v>0</v>
      </c>
      <c r="AJ340" s="553">
        <f t="shared" si="861"/>
        <v>0</v>
      </c>
      <c r="AK340" s="553">
        <f t="shared" si="861"/>
        <v>0</v>
      </c>
      <c r="AL340" s="553">
        <f t="shared" si="861"/>
        <v>0</v>
      </c>
      <c r="AM340" s="553">
        <f t="shared" si="861"/>
        <v>0</v>
      </c>
      <c r="AN340" s="553">
        <f t="shared" si="861"/>
        <v>0</v>
      </c>
      <c r="AO340" s="553">
        <f t="shared" si="861"/>
        <v>0</v>
      </c>
      <c r="AP340" s="553">
        <f t="shared" si="861"/>
        <v>0</v>
      </c>
      <c r="AQ340" s="553">
        <f t="shared" si="861"/>
        <v>0</v>
      </c>
      <c r="AR340" s="553">
        <f t="shared" si="861"/>
        <v>0</v>
      </c>
      <c r="AS340" s="553">
        <f t="shared" si="861"/>
        <v>0</v>
      </c>
      <c r="AT340" s="553">
        <f t="shared" si="861"/>
        <v>0</v>
      </c>
      <c r="AU340" s="553">
        <f t="shared" si="861"/>
        <v>0</v>
      </c>
      <c r="AV340" s="553">
        <f t="shared" si="861"/>
        <v>0</v>
      </c>
      <c r="AW340" s="553">
        <f t="shared" si="861"/>
        <v>0</v>
      </c>
      <c r="AX340" s="553">
        <f t="shared" si="861"/>
        <v>0</v>
      </c>
      <c r="AY340" s="553">
        <f t="shared" si="861"/>
        <v>0</v>
      </c>
      <c r="AZ340" s="553">
        <f t="shared" si="861"/>
        <v>0</v>
      </c>
      <c r="BA340" s="553">
        <f t="shared" si="861"/>
        <v>0</v>
      </c>
      <c r="BB340" s="553">
        <f t="shared" si="861"/>
        <v>0</v>
      </c>
      <c r="BC340" s="553">
        <f t="shared" si="861"/>
        <v>0</v>
      </c>
      <c r="BD340" s="553">
        <f t="shared" si="861"/>
        <v>0</v>
      </c>
      <c r="BE340" s="553">
        <f t="shared" si="861"/>
        <v>0</v>
      </c>
      <c r="BF340" s="553">
        <f t="shared" si="861"/>
        <v>0</v>
      </c>
      <c r="BG340" s="553">
        <f t="shared" si="861"/>
        <v>0</v>
      </c>
      <c r="BH340" s="553">
        <f t="shared" si="861"/>
        <v>0</v>
      </c>
      <c r="BI340" s="553">
        <f t="shared" si="861"/>
        <v>0</v>
      </c>
      <c r="BJ340" s="553">
        <f t="shared" si="861"/>
        <v>0</v>
      </c>
      <c r="BK340" s="553">
        <f t="shared" si="861"/>
        <v>0</v>
      </c>
      <c r="BL340" s="553">
        <f t="shared" si="861"/>
        <v>0</v>
      </c>
      <c r="BM340" s="553">
        <f t="shared" si="861"/>
        <v>0</v>
      </c>
      <c r="BN340" s="553">
        <f t="shared" si="861"/>
        <v>0</v>
      </c>
      <c r="BO340" s="553">
        <f t="shared" si="861"/>
        <v>0</v>
      </c>
      <c r="BP340" s="553">
        <f t="shared" si="862"/>
        <v>0</v>
      </c>
      <c r="BQ340" s="553">
        <f t="shared" si="862"/>
        <v>0</v>
      </c>
      <c r="BR340" s="553">
        <f t="shared" si="862"/>
        <v>0</v>
      </c>
      <c r="BS340" s="553">
        <f t="shared" si="862"/>
        <v>0</v>
      </c>
      <c r="BT340" s="553">
        <f t="shared" si="862"/>
        <v>0</v>
      </c>
      <c r="BU340" s="553">
        <f t="shared" si="862"/>
        <v>0</v>
      </c>
      <c r="BV340" s="553">
        <f t="shared" si="862"/>
        <v>0</v>
      </c>
      <c r="BW340" s="553">
        <f t="shared" si="862"/>
        <v>0</v>
      </c>
      <c r="BX340" s="553">
        <f t="shared" si="862"/>
        <v>0</v>
      </c>
      <c r="BY340" s="553">
        <f t="shared" si="862"/>
        <v>0</v>
      </c>
      <c r="BZ340" s="553">
        <f t="shared" si="862"/>
        <v>0</v>
      </c>
      <c r="CA340" s="553">
        <f t="shared" si="862"/>
        <v>0</v>
      </c>
      <c r="CB340" s="553">
        <f t="shared" si="862"/>
        <v>0</v>
      </c>
      <c r="CC340" s="553">
        <f t="shared" si="862"/>
        <v>0</v>
      </c>
      <c r="CD340" s="553">
        <f t="shared" si="862"/>
        <v>0</v>
      </c>
      <c r="CE340" s="553">
        <f t="shared" si="862"/>
        <v>0</v>
      </c>
      <c r="CF340" s="553">
        <f t="shared" si="862"/>
        <v>0</v>
      </c>
      <c r="CG340" s="553">
        <f t="shared" si="862"/>
        <v>0</v>
      </c>
      <c r="CH340" s="553">
        <f t="shared" si="862"/>
        <v>0</v>
      </c>
      <c r="CI340" s="553">
        <f t="shared" si="862"/>
        <v>0</v>
      </c>
      <c r="CJ340" s="553">
        <f t="shared" si="862"/>
        <v>0</v>
      </c>
      <c r="CK340" s="553">
        <f t="shared" si="862"/>
        <v>0</v>
      </c>
      <c r="CL340" s="553">
        <f t="shared" si="862"/>
        <v>0</v>
      </c>
      <c r="CM340" s="553">
        <f t="shared" si="862"/>
        <v>0</v>
      </c>
      <c r="CN340" s="553">
        <f t="shared" si="862"/>
        <v>0</v>
      </c>
      <c r="CO340" s="553">
        <f t="shared" si="862"/>
        <v>0</v>
      </c>
      <c r="CP340" s="553">
        <f t="shared" si="862"/>
        <v>0</v>
      </c>
      <c r="CQ340" s="553">
        <f t="shared" si="862"/>
        <v>0</v>
      </c>
      <c r="CR340" s="553">
        <f t="shared" si="862"/>
        <v>0</v>
      </c>
      <c r="CS340" s="553">
        <f t="shared" si="862"/>
        <v>0</v>
      </c>
      <c r="CT340" s="553">
        <f t="shared" si="862"/>
        <v>0</v>
      </c>
      <c r="CU340" s="553">
        <f t="shared" si="862"/>
        <v>0</v>
      </c>
      <c r="CV340" s="553">
        <f t="shared" si="863"/>
        <v>0</v>
      </c>
      <c r="CW340" s="553">
        <f t="shared" si="863"/>
        <v>0</v>
      </c>
      <c r="CX340" s="553">
        <f t="shared" si="863"/>
        <v>0</v>
      </c>
      <c r="CY340" s="553">
        <f t="shared" si="863"/>
        <v>0</v>
      </c>
      <c r="CZ340" s="553">
        <f t="shared" si="863"/>
        <v>0</v>
      </c>
      <c r="DA340" s="553">
        <f t="shared" si="863"/>
        <v>0</v>
      </c>
      <c r="DB340" s="553">
        <f t="shared" si="863"/>
        <v>0</v>
      </c>
      <c r="DC340" s="553">
        <f t="shared" si="863"/>
        <v>0</v>
      </c>
      <c r="DD340" s="553">
        <f t="shared" si="863"/>
        <v>0</v>
      </c>
      <c r="DE340" s="553">
        <f t="shared" si="863"/>
        <v>0</v>
      </c>
      <c r="DF340" s="553">
        <f t="shared" si="863"/>
        <v>0</v>
      </c>
      <c r="DG340" s="553">
        <f t="shared" si="863"/>
        <v>0</v>
      </c>
      <c r="DH340" s="553">
        <f t="shared" si="695"/>
        <v>0</v>
      </c>
      <c r="DI340" s="240"/>
      <c r="DJ340" s="21"/>
    </row>
    <row r="341" spans="2:114" x14ac:dyDescent="0.15">
      <c r="D341" s="527"/>
      <c r="E341" s="527"/>
      <c r="F341" s="527"/>
      <c r="G341" s="527"/>
      <c r="H341" s="527"/>
      <c r="I341" s="527"/>
      <c r="J341" s="527"/>
      <c r="K341" s="527"/>
      <c r="L341" s="527"/>
      <c r="M341" s="527"/>
      <c r="N341" s="527"/>
      <c r="O341" s="527"/>
      <c r="P341" s="527"/>
      <c r="Q341" s="527"/>
      <c r="R341" s="527"/>
      <c r="S341" s="527"/>
      <c r="T341" s="527"/>
      <c r="U341" s="527"/>
      <c r="V341" s="527"/>
      <c r="W341" s="527"/>
      <c r="X341" s="527"/>
      <c r="Y341" s="527"/>
      <c r="Z341" s="527"/>
      <c r="AA341" s="527"/>
      <c r="AB341" s="527"/>
      <c r="AC341" s="527"/>
      <c r="AD341" s="527"/>
      <c r="AE341" s="527"/>
      <c r="AF341" s="527"/>
      <c r="AG341" s="527"/>
      <c r="AH341" s="527"/>
      <c r="AI341" s="527"/>
      <c r="AJ341" s="527"/>
      <c r="AK341" s="527"/>
      <c r="AL341" s="527"/>
      <c r="AM341" s="527"/>
      <c r="AN341" s="527"/>
      <c r="AO341" s="527"/>
      <c r="AP341" s="527"/>
      <c r="AQ341" s="527"/>
      <c r="AR341" s="527"/>
      <c r="AS341" s="527"/>
      <c r="AT341" s="527"/>
      <c r="AU341" s="527"/>
      <c r="AV341" s="527"/>
      <c r="AW341" s="527"/>
      <c r="AX341" s="527"/>
      <c r="AY341" s="527"/>
      <c r="AZ341" s="527"/>
      <c r="BA341" s="527"/>
      <c r="BB341" s="527"/>
      <c r="BC341" s="527"/>
      <c r="BD341" s="527"/>
      <c r="BE341" s="527"/>
      <c r="BF341" s="527"/>
      <c r="BG341" s="527"/>
      <c r="BH341" s="527"/>
      <c r="BI341" s="527"/>
      <c r="BJ341" s="527"/>
      <c r="BK341" s="527"/>
      <c r="BL341" s="527"/>
      <c r="BM341" s="527"/>
      <c r="BN341" s="527"/>
      <c r="BO341" s="527"/>
      <c r="BP341" s="527"/>
      <c r="BQ341" s="527"/>
      <c r="BR341" s="527"/>
      <c r="BS341" s="527"/>
      <c r="BT341" s="527"/>
      <c r="BU341" s="527"/>
      <c r="BV341" s="527"/>
      <c r="BW341" s="527"/>
      <c r="BX341" s="527"/>
      <c r="BY341" s="527"/>
      <c r="BZ341" s="527"/>
      <c r="CA341" s="527"/>
      <c r="CB341" s="527"/>
      <c r="CC341" s="527"/>
      <c r="CD341" s="527"/>
      <c r="CE341" s="527"/>
      <c r="CF341" s="527"/>
      <c r="CG341" s="527"/>
      <c r="CH341" s="527"/>
      <c r="CI341" s="527"/>
      <c r="CJ341" s="527"/>
      <c r="CK341" s="527"/>
      <c r="CL341" s="527"/>
      <c r="CM341" s="527"/>
      <c r="CN341" s="527"/>
      <c r="CO341" s="527"/>
      <c r="CP341" s="527"/>
      <c r="CQ341" s="527"/>
      <c r="CR341" s="527"/>
      <c r="CS341" s="527"/>
      <c r="CT341" s="527"/>
      <c r="CU341" s="527"/>
      <c r="CV341" s="527"/>
      <c r="CW341" s="527"/>
      <c r="CX341" s="527"/>
      <c r="CY341" s="527"/>
      <c r="CZ341" s="527"/>
      <c r="DA341" s="527"/>
      <c r="DB341" s="527"/>
      <c r="DC341" s="527"/>
      <c r="DD341" s="527"/>
      <c r="DE341" s="527"/>
      <c r="DF341" s="527"/>
      <c r="DG341" s="527"/>
      <c r="DH341" s="527"/>
    </row>
    <row r="342" spans="2:114" x14ac:dyDescent="0.15">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1"/>
      <c r="CX342" s="21"/>
      <c r="CY342" s="21"/>
      <c r="CZ342" s="21"/>
      <c r="DA342" s="21"/>
      <c r="DB342" s="21"/>
      <c r="DC342" s="21"/>
      <c r="DD342" s="21"/>
      <c r="DE342" s="21"/>
      <c r="DF342" s="21"/>
      <c r="DG342" s="21"/>
      <c r="DH342" s="21"/>
    </row>
  </sheetData>
  <sheetProtection formatCells="0" formatColumns="0" formatRows="0" sort="0" autoFilter="0"/>
  <mergeCells count="1">
    <mergeCell ref="B2:C3"/>
  </mergeCells>
  <phoneticPr fontId="14"/>
  <pageMargins left="0.59055118110236227" right="0.59055118110236227" top="0.39370078740157483" bottom="0.39370078740157483" header="0" footer="0"/>
  <pageSetup paperSize="9" scale="38" fitToWidth="0" pageOrder="overThenDown" orientation="landscape" r:id="rId1"/>
  <headerFooter alignWithMargins="0"/>
  <rowBreaks count="2" manualBreakCount="2">
    <brk id="114" min="1" max="115" man="1"/>
    <brk id="228" min="1" max="1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AG66"/>
  <sheetViews>
    <sheetView workbookViewId="0">
      <pane xSplit="3" ySplit="8" topLeftCell="D39" activePane="bottomRight" state="frozen"/>
      <selection pane="topRight"/>
      <selection pane="bottomLeft"/>
      <selection pane="bottomRight" activeCell="E60" sqref="E60"/>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3" customFormat="1" ht="12.75" thickBot="1" x14ac:dyDescent="0.2"/>
    <row r="2" spans="2:33" s="43" customFormat="1" ht="12.75" thickBot="1" x14ac:dyDescent="0.2">
      <c r="D2" s="44" t="s">
        <v>89</v>
      </c>
      <c r="E2" s="45"/>
      <c r="F2" s="46" t="str">
        <f>データ入力!E3</f>
        <v>(例)○○イベント実施に伴う経済波及効果</v>
      </c>
      <c r="G2" s="47"/>
      <c r="H2" s="47"/>
      <c r="I2" s="47"/>
      <c r="J2" s="30"/>
      <c r="K2" s="45"/>
      <c r="L2" s="45"/>
      <c r="M2" s="45"/>
      <c r="N2" s="45"/>
      <c r="O2" s="45"/>
      <c r="P2" s="45"/>
      <c r="Q2" s="45"/>
      <c r="R2" s="45"/>
      <c r="S2" s="45"/>
      <c r="T2" s="45"/>
      <c r="U2" s="48"/>
    </row>
    <row r="3" spans="2:33" ht="12.75" thickBot="1" x14ac:dyDescent="0.2">
      <c r="B3" s="43"/>
      <c r="C3" s="43"/>
      <c r="D3" s="44" t="s">
        <v>506</v>
      </c>
      <c r="E3" s="49"/>
      <c r="F3" s="909">
        <f>データ入力!L3</f>
        <v>0</v>
      </c>
      <c r="G3" s="910"/>
      <c r="H3" s="911"/>
      <c r="I3" s="43"/>
      <c r="J3" s="29"/>
      <c r="K3" s="50"/>
      <c r="L3" s="43"/>
      <c r="M3" s="43"/>
      <c r="N3" s="43"/>
      <c r="O3" s="43"/>
      <c r="P3" s="43"/>
      <c r="Q3" s="43"/>
      <c r="R3" s="43"/>
      <c r="S3" s="43"/>
      <c r="T3" s="43"/>
      <c r="U3" s="43"/>
      <c r="V3" s="43"/>
      <c r="W3" s="43"/>
      <c r="X3" s="43"/>
      <c r="Y3" s="43"/>
      <c r="Z3" s="43"/>
      <c r="AA3" s="43"/>
      <c r="AB3" s="43"/>
      <c r="AC3" s="43"/>
      <c r="AD3" s="43"/>
      <c r="AE3" s="43"/>
      <c r="AF3" s="43"/>
      <c r="AG3" s="51"/>
    </row>
    <row r="4" spans="2:33" ht="12.75" thickBot="1" x14ac:dyDescent="0.2">
      <c r="B4" s="43"/>
      <c r="C4" s="43"/>
      <c r="D4" s="43"/>
      <c r="E4" s="43"/>
      <c r="F4" s="43"/>
      <c r="G4" s="43"/>
      <c r="H4" s="30"/>
      <c r="I4" s="43"/>
      <c r="J4" s="43"/>
      <c r="K4" s="43"/>
      <c r="L4" s="43"/>
      <c r="M4" s="43"/>
      <c r="N4" s="43"/>
      <c r="O4" s="43"/>
      <c r="P4" s="43"/>
      <c r="Q4" s="43"/>
      <c r="R4" s="43"/>
      <c r="S4" s="43"/>
      <c r="T4" s="43"/>
      <c r="U4" s="43"/>
      <c r="V4" s="43"/>
      <c r="W4" s="43"/>
      <c r="X4" s="43"/>
      <c r="Y4" s="43"/>
      <c r="Z4" s="43"/>
      <c r="AA4" s="43"/>
      <c r="AB4" s="43"/>
      <c r="AC4" s="43"/>
      <c r="AD4" s="43"/>
      <c r="AE4" s="43"/>
      <c r="AF4" s="43"/>
      <c r="AG4" s="43"/>
    </row>
    <row r="5" spans="2:33" x14ac:dyDescent="0.15">
      <c r="B5" s="43"/>
      <c r="C5" s="43"/>
      <c r="D5" s="43"/>
      <c r="E5" s="43"/>
      <c r="F5" s="43"/>
      <c r="G5" s="43"/>
      <c r="H5" s="43"/>
      <c r="I5" s="43"/>
      <c r="J5" s="51" t="str">
        <f>"（単位："&amp;データ入力!L7&amp;"）"</f>
        <v>（単位：万円）</v>
      </c>
      <c r="K5" s="43"/>
      <c r="L5" s="43"/>
      <c r="M5" s="43"/>
      <c r="N5" s="43"/>
      <c r="O5" s="51"/>
      <c r="P5" s="43"/>
      <c r="Q5" s="43"/>
      <c r="R5" s="612" t="str">
        <f>J5</f>
        <v>（単位：万円）</v>
      </c>
      <c r="S5" s="43"/>
      <c r="T5" s="43"/>
      <c r="U5" s="43"/>
      <c r="V5" s="43"/>
      <c r="W5" s="43"/>
      <c r="X5" s="612" t="str">
        <f>J5</f>
        <v>（単位：万円）</v>
      </c>
      <c r="Y5" s="43"/>
      <c r="Z5" s="43"/>
      <c r="AA5" s="43"/>
      <c r="AB5" s="43"/>
      <c r="AC5" s="43"/>
      <c r="AD5" s="43"/>
      <c r="AE5" s="43"/>
      <c r="AF5" s="51" t="s">
        <v>827</v>
      </c>
      <c r="AG5" s="43"/>
    </row>
    <row r="6" spans="2:33" x14ac:dyDescent="0.15">
      <c r="B6" s="686"/>
      <c r="C6" s="686"/>
      <c r="D6" s="912" t="s">
        <v>828</v>
      </c>
      <c r="E6" s="687" t="s">
        <v>829</v>
      </c>
      <c r="F6" s="687"/>
      <c r="G6" s="687"/>
      <c r="H6" s="688" t="s">
        <v>830</v>
      </c>
      <c r="I6" s="686"/>
      <c r="J6" s="686"/>
      <c r="K6" s="689" t="s">
        <v>831</v>
      </c>
      <c r="L6" s="690"/>
      <c r="M6" s="691"/>
      <c r="N6" s="686"/>
      <c r="O6" s="686"/>
      <c r="P6" s="686"/>
      <c r="Q6" s="686"/>
      <c r="R6" s="686"/>
      <c r="S6" s="689" t="s">
        <v>832</v>
      </c>
      <c r="T6" s="690"/>
      <c r="U6" s="691"/>
      <c r="V6" s="689" t="s">
        <v>522</v>
      </c>
      <c r="W6" s="690"/>
      <c r="X6" s="691"/>
      <c r="Y6" s="688" t="s">
        <v>830</v>
      </c>
      <c r="Z6" s="688" t="s">
        <v>833</v>
      </c>
      <c r="AA6" s="688" t="s">
        <v>834</v>
      </c>
      <c r="AB6" s="686"/>
      <c r="AC6" s="688" t="s">
        <v>830</v>
      </c>
      <c r="AD6" s="688" t="s">
        <v>833</v>
      </c>
      <c r="AE6" s="688" t="s">
        <v>834</v>
      </c>
      <c r="AF6" s="686"/>
      <c r="AG6" s="51"/>
    </row>
    <row r="7" spans="2:33" ht="24" x14ac:dyDescent="0.15">
      <c r="B7" s="692" t="s">
        <v>835</v>
      </c>
      <c r="C7" s="693" t="s">
        <v>577</v>
      </c>
      <c r="D7" s="913"/>
      <c r="E7" s="592" t="s">
        <v>839</v>
      </c>
      <c r="F7" s="592" t="s">
        <v>840</v>
      </c>
      <c r="G7" s="592" t="s">
        <v>841</v>
      </c>
      <c r="H7" s="693" t="s">
        <v>842</v>
      </c>
      <c r="I7" s="693" t="s">
        <v>843</v>
      </c>
      <c r="J7" s="693" t="s">
        <v>844</v>
      </c>
      <c r="K7" s="693" t="s">
        <v>845</v>
      </c>
      <c r="L7" s="693" t="s">
        <v>846</v>
      </c>
      <c r="M7" s="693" t="s">
        <v>847</v>
      </c>
      <c r="N7" s="693" t="s">
        <v>506</v>
      </c>
      <c r="O7" s="693" t="s">
        <v>848</v>
      </c>
      <c r="P7" s="693" t="s">
        <v>849</v>
      </c>
      <c r="Q7" s="693" t="s">
        <v>850</v>
      </c>
      <c r="R7" s="693" t="s">
        <v>851</v>
      </c>
      <c r="S7" s="693" t="s">
        <v>852</v>
      </c>
      <c r="T7" s="693" t="s">
        <v>853</v>
      </c>
      <c r="U7" s="693" t="s">
        <v>854</v>
      </c>
      <c r="V7" s="693" t="s">
        <v>855</v>
      </c>
      <c r="W7" s="693" t="s">
        <v>853</v>
      </c>
      <c r="X7" s="693" t="s">
        <v>854</v>
      </c>
      <c r="Y7" s="693" t="s">
        <v>856</v>
      </c>
      <c r="Z7" s="693" t="s">
        <v>856</v>
      </c>
      <c r="AA7" s="693" t="s">
        <v>856</v>
      </c>
      <c r="AB7" s="693" t="s">
        <v>857</v>
      </c>
      <c r="AC7" s="693" t="s">
        <v>858</v>
      </c>
      <c r="AD7" s="693" t="s">
        <v>858</v>
      </c>
      <c r="AE7" s="693" t="s">
        <v>858</v>
      </c>
      <c r="AF7" s="693" t="s">
        <v>859</v>
      </c>
      <c r="AG7" s="43"/>
    </row>
    <row r="8" spans="2:33" ht="21" x14ac:dyDescent="0.15">
      <c r="B8" s="694"/>
      <c r="C8" s="695"/>
      <c r="D8" s="517" t="s">
        <v>860</v>
      </c>
      <c r="E8" s="518" t="s">
        <v>1068</v>
      </c>
      <c r="F8" s="517" t="s">
        <v>862</v>
      </c>
      <c r="G8" s="517" t="s">
        <v>863</v>
      </c>
      <c r="H8" s="517" t="s">
        <v>864</v>
      </c>
      <c r="I8" s="517" t="s">
        <v>865</v>
      </c>
      <c r="J8" s="517" t="s">
        <v>866</v>
      </c>
      <c r="K8" s="517" t="s">
        <v>867</v>
      </c>
      <c r="L8" s="517" t="s">
        <v>868</v>
      </c>
      <c r="M8" s="517" t="s">
        <v>869</v>
      </c>
      <c r="N8" s="517" t="s">
        <v>870</v>
      </c>
      <c r="O8" s="517" t="s">
        <v>871</v>
      </c>
      <c r="P8" s="517" t="s">
        <v>872</v>
      </c>
      <c r="Q8" s="517" t="s">
        <v>873</v>
      </c>
      <c r="R8" s="517" t="s">
        <v>874</v>
      </c>
      <c r="S8" s="517" t="s">
        <v>875</v>
      </c>
      <c r="T8" s="517" t="s">
        <v>876</v>
      </c>
      <c r="U8" s="517" t="s">
        <v>877</v>
      </c>
      <c r="V8" s="517" t="s">
        <v>878</v>
      </c>
      <c r="W8" s="517" t="s">
        <v>879</v>
      </c>
      <c r="X8" s="517" t="s">
        <v>880</v>
      </c>
      <c r="Y8" s="517" t="s">
        <v>881</v>
      </c>
      <c r="Z8" s="517" t="s">
        <v>882</v>
      </c>
      <c r="AA8" s="517" t="s">
        <v>883</v>
      </c>
      <c r="AB8" s="517"/>
      <c r="AC8" s="517" t="s">
        <v>884</v>
      </c>
      <c r="AD8" s="517" t="s">
        <v>885</v>
      </c>
      <c r="AE8" s="517" t="s">
        <v>886</v>
      </c>
      <c r="AF8" s="519"/>
      <c r="AG8" s="43"/>
    </row>
    <row r="9" spans="2:33" x14ac:dyDescent="0.15">
      <c r="B9" s="520" t="s">
        <v>255</v>
      </c>
      <c r="C9" s="696" t="s">
        <v>583</v>
      </c>
      <c r="D9" s="686">
        <f>SUMIF(計算!$C$10:$C$117,'56'!$B9,計算!G$10:G$117)</f>
        <v>0</v>
      </c>
      <c r="E9" s="686">
        <f>SUMIF(計算!$C$10:$C$117,'56'!$B9,計算!H$10:H$117)</f>
        <v>0</v>
      </c>
      <c r="F9" s="686">
        <f>SUMIF(計算!$C$10:$C$117,'56'!$B9,計算!I$10:I$117)</f>
        <v>0</v>
      </c>
      <c r="G9" s="686">
        <f>SUMIF(計算!$C$10:$C$117,'56'!$B9,計算!J$10:J$117)</f>
        <v>0</v>
      </c>
      <c r="H9" s="686">
        <f>SUMIF(計算!$C$10:$C$118,'56'!$B9,計算!K$10:K$118)</f>
        <v>0</v>
      </c>
      <c r="I9" s="686">
        <f>SUMIF(計算!$C$10:$C$118,'56'!$B9,計算!L$10:L$118)</f>
        <v>0</v>
      </c>
      <c r="J9" s="686">
        <f>SUMIF(計算!$C$10:$C$118,'56'!$B9,計算!M$10:M$118)</f>
        <v>0</v>
      </c>
      <c r="K9" s="686">
        <f>SUMIF(計算!$C$10:$C$117,'56'!$B9,計算!N$10:N$117)</f>
        <v>0</v>
      </c>
      <c r="L9" s="686">
        <f>SUMIF(計算!$C$10:$C$117,'56'!$B9,計算!O$10:O$117)</f>
        <v>0</v>
      </c>
      <c r="M9" s="686">
        <f>SUMIF(計算!$C$10:$C$117,'56'!$B9,計算!P$10:P$117)</f>
        <v>0</v>
      </c>
      <c r="N9" s="686"/>
      <c r="O9" s="686"/>
      <c r="P9" s="686">
        <f>SUMIF(計算!$C$10:$C$118,'56'!$B9,計算!S$10:S$118)</f>
        <v>0</v>
      </c>
      <c r="Q9" s="686">
        <f>SUMIF(計算!$C$10:$C$118,'56'!$B9,計算!T$10:T$118)</f>
        <v>0</v>
      </c>
      <c r="R9" s="686">
        <f>SUMIF(計算!$C$10:$C$118,'56'!$B9,計算!U$10:U$118)</f>
        <v>0</v>
      </c>
      <c r="S9" s="686">
        <f>SUMIF(計算!$C$10:$C$117,'56'!$B9,計算!V$10:V$117)</f>
        <v>0</v>
      </c>
      <c r="T9" s="686">
        <f>SUMIF(計算!$C$10:$C$117,'56'!$B9,計算!W$10:W$117)</f>
        <v>0</v>
      </c>
      <c r="U9" s="686">
        <f>SUMIF(計算!$C$10:$C$117,'56'!$B9,計算!X$10:X$117)</f>
        <v>0</v>
      </c>
      <c r="V9" s="686">
        <f>SUMIF(計算!$C$10:$C$117,'56'!$B9,計算!Y$10:Y$117)</f>
        <v>0</v>
      </c>
      <c r="W9" s="686">
        <f>SUMIF(計算!$C$10:$C$117,'56'!$B9,計算!Z$10:Z$117)</f>
        <v>0</v>
      </c>
      <c r="X9" s="686">
        <f>SUMIF(計算!$C$10:$C$117,'56'!$B9,計算!AA$10:AA$117)</f>
        <v>0</v>
      </c>
      <c r="Y9" s="686">
        <f>SUMIF(計算!$C$10:$C$118,'56'!$B9,計算!AB$10:AB$118)</f>
        <v>0</v>
      </c>
      <c r="Z9" s="686">
        <f>SUMIF(計算!$C$10:$C$118,'56'!$B9,計算!AC$10:AC$118)</f>
        <v>0</v>
      </c>
      <c r="AA9" s="686">
        <f>SUMIF(計算!$C$10:$C$118,'56'!$B9,計算!AD$10:AD$118)</f>
        <v>0</v>
      </c>
      <c r="AB9" s="686">
        <f>SUMIF(計算!$C$10:$C$117,'56'!$B9,計算!AE$10:AE$117)</f>
        <v>0</v>
      </c>
      <c r="AC9" s="686">
        <f>SUMIF(計算!$C$10:$C$118,'56'!$B9,計算!AF$10:AF$118)</f>
        <v>0</v>
      </c>
      <c r="AD9" s="686">
        <f>SUMIF(計算!$C$10:$C$118,'56'!$B9,計算!AG$10:AG$118)</f>
        <v>0</v>
      </c>
      <c r="AE9" s="686">
        <f>SUMIF(計算!$C$10:$C$118,'56'!$B9,計算!AH$10:AH$118)</f>
        <v>0</v>
      </c>
      <c r="AF9" s="686">
        <f>SUMIF(計算!$C$10:$C$117,'56'!$B9,計算!AI$10:AI$117)</f>
        <v>0</v>
      </c>
      <c r="AG9" s="43"/>
    </row>
    <row r="10" spans="2:33" x14ac:dyDescent="0.15">
      <c r="B10" s="520" t="s">
        <v>260</v>
      </c>
      <c r="C10" s="696" t="s">
        <v>584</v>
      </c>
      <c r="D10" s="696">
        <f>SUMIF(計算!$C$10:$C$117,'56'!$B10,計算!G$10:G$117)</f>
        <v>0</v>
      </c>
      <c r="E10" s="696">
        <f>SUMIF(計算!$C$10:$C$117,'56'!$B10,計算!H$10:H$117)</f>
        <v>0</v>
      </c>
      <c r="F10" s="696">
        <f>SUMIF(計算!$C$10:$C$117,'56'!$B10,計算!I$10:I$117)</f>
        <v>0</v>
      </c>
      <c r="G10" s="696">
        <f>SUMIF(計算!$C$10:$C$117,'56'!$B10,計算!J$10:J$117)</f>
        <v>0</v>
      </c>
      <c r="H10" s="696">
        <f>SUMIF(計算!$C$10:$C$118,'56'!$B10,計算!K$10:K$118)</f>
        <v>0</v>
      </c>
      <c r="I10" s="696">
        <f>SUMIF(計算!$C$10:$C$118,'56'!$B10,計算!L$10:L$118)</f>
        <v>0</v>
      </c>
      <c r="J10" s="696">
        <f>SUMIF(計算!$C$10:$C$118,'56'!$B10,計算!M$10:M$118)</f>
        <v>0</v>
      </c>
      <c r="K10" s="696">
        <f>SUMIF(計算!$C$10:$C$117,'56'!$B10,計算!N$10:N$117)</f>
        <v>0</v>
      </c>
      <c r="L10" s="696">
        <f>SUMIF(計算!$C$10:$C$117,'56'!$B10,計算!O$10:O$117)</f>
        <v>0</v>
      </c>
      <c r="M10" s="696">
        <f>SUMIF(計算!$C$10:$C$117,'56'!$B10,計算!P$10:P$117)</f>
        <v>0</v>
      </c>
      <c r="N10" s="696"/>
      <c r="O10" s="696"/>
      <c r="P10" s="696">
        <f>SUMIF(計算!$C$10:$C$118,'56'!$B10,計算!S$10:S$118)</f>
        <v>0</v>
      </c>
      <c r="Q10" s="696">
        <f>SUMIF(計算!$C$10:$C$118,'56'!$B10,計算!T$10:T$118)</f>
        <v>0</v>
      </c>
      <c r="R10" s="696">
        <f>SUMIF(計算!$C$10:$C$118,'56'!$B10,計算!U$10:U$118)</f>
        <v>0</v>
      </c>
      <c r="S10" s="696">
        <f>SUMIF(計算!$C$10:$C$117,'56'!$B10,計算!V$10:V$117)</f>
        <v>0</v>
      </c>
      <c r="T10" s="696">
        <f>SUMIF(計算!$C$10:$C$117,'56'!$B10,計算!W$10:W$117)</f>
        <v>0</v>
      </c>
      <c r="U10" s="696">
        <f>SUMIF(計算!$C$10:$C$117,'56'!$B10,計算!X$10:X$117)</f>
        <v>0</v>
      </c>
      <c r="V10" s="696">
        <f>SUMIF(計算!$C$10:$C$117,'56'!$B10,計算!Y$10:Y$117)</f>
        <v>0</v>
      </c>
      <c r="W10" s="696">
        <f>SUMIF(計算!$C$10:$C$117,'56'!$B10,計算!Z$10:Z$117)</f>
        <v>0</v>
      </c>
      <c r="X10" s="696">
        <f>SUMIF(計算!$C$10:$C$117,'56'!$B10,計算!AA$10:AA$117)</f>
        <v>0</v>
      </c>
      <c r="Y10" s="696">
        <f>SUMIF(計算!$C$10:$C$118,'56'!$B10,計算!AB$10:AB$118)</f>
        <v>0</v>
      </c>
      <c r="Z10" s="696">
        <f>SUMIF(計算!$C$10:$C$118,'56'!$B10,計算!AC$10:AC$118)</f>
        <v>0</v>
      </c>
      <c r="AA10" s="696">
        <f>SUMIF(計算!$C$10:$C$118,'56'!$B10,計算!AD$10:AD$118)</f>
        <v>0</v>
      </c>
      <c r="AB10" s="696">
        <f>SUMIF(計算!$C$10:$C$117,'56'!$B10,計算!AE$10:AE$117)</f>
        <v>0</v>
      </c>
      <c r="AC10" s="696">
        <f>SUMIF(計算!$C$10:$C$118,'56'!$B10,計算!AF$10:AF$118)</f>
        <v>0</v>
      </c>
      <c r="AD10" s="696">
        <f>SUMIF(計算!$C$10:$C$118,'56'!$B10,計算!AG$10:AG$118)</f>
        <v>0</v>
      </c>
      <c r="AE10" s="696">
        <f>SUMIF(計算!$C$10:$C$118,'56'!$B10,計算!AH$10:AH$118)</f>
        <v>0</v>
      </c>
      <c r="AF10" s="696">
        <f>SUMIF(計算!$C$10:$C$117,'56'!$B10,計算!AI$10:AI$117)</f>
        <v>0</v>
      </c>
      <c r="AG10" s="43"/>
    </row>
    <row r="11" spans="2:33" x14ac:dyDescent="0.15">
      <c r="B11" s="520" t="s">
        <v>262</v>
      </c>
      <c r="C11" s="696" t="s">
        <v>585</v>
      </c>
      <c r="D11" s="696">
        <f>SUMIF(計算!$C$10:$C$117,'56'!$B11,計算!G$10:G$117)</f>
        <v>0</v>
      </c>
      <c r="E11" s="696">
        <f>SUMIF(計算!$C$10:$C$117,'56'!$B11,計算!H$10:H$117)</f>
        <v>0</v>
      </c>
      <c r="F11" s="696">
        <f>SUMIF(計算!$C$10:$C$117,'56'!$B11,計算!I$10:I$117)</f>
        <v>0</v>
      </c>
      <c r="G11" s="696">
        <f>SUMIF(計算!$C$10:$C$117,'56'!$B11,計算!J$10:J$117)</f>
        <v>0</v>
      </c>
      <c r="H11" s="696">
        <f>SUMIF(計算!$C$10:$C$118,'56'!$B11,計算!K$10:K$118)</f>
        <v>0</v>
      </c>
      <c r="I11" s="696">
        <f>SUMIF(計算!$C$10:$C$118,'56'!$B11,計算!L$10:L$118)</f>
        <v>0</v>
      </c>
      <c r="J11" s="696">
        <f>SUMIF(計算!$C$10:$C$118,'56'!$B11,計算!M$10:M$118)</f>
        <v>0</v>
      </c>
      <c r="K11" s="696">
        <f>SUMIF(計算!$C$10:$C$117,'56'!$B11,計算!N$10:N$117)</f>
        <v>0</v>
      </c>
      <c r="L11" s="696">
        <f>SUMIF(計算!$C$10:$C$117,'56'!$B11,計算!O$10:O$117)</f>
        <v>0</v>
      </c>
      <c r="M11" s="696">
        <f>SUMIF(計算!$C$10:$C$117,'56'!$B11,計算!P$10:P$117)</f>
        <v>0</v>
      </c>
      <c r="N11" s="696"/>
      <c r="O11" s="696"/>
      <c r="P11" s="696">
        <f>SUMIF(計算!$C$10:$C$118,'56'!$B11,計算!S$10:S$118)</f>
        <v>0</v>
      </c>
      <c r="Q11" s="696">
        <f>SUMIF(計算!$C$10:$C$118,'56'!$B11,計算!T$10:T$118)</f>
        <v>0</v>
      </c>
      <c r="R11" s="696">
        <f>SUMIF(計算!$C$10:$C$118,'56'!$B11,計算!U$10:U$118)</f>
        <v>0</v>
      </c>
      <c r="S11" s="696">
        <f>SUMIF(計算!$C$10:$C$117,'56'!$B11,計算!V$10:V$117)</f>
        <v>0</v>
      </c>
      <c r="T11" s="696">
        <f>SUMIF(計算!$C$10:$C$117,'56'!$B11,計算!W$10:W$117)</f>
        <v>0</v>
      </c>
      <c r="U11" s="696">
        <f>SUMIF(計算!$C$10:$C$117,'56'!$B11,計算!X$10:X$117)</f>
        <v>0</v>
      </c>
      <c r="V11" s="696">
        <f>SUMIF(計算!$C$10:$C$117,'56'!$B11,計算!Y$10:Y$117)</f>
        <v>0</v>
      </c>
      <c r="W11" s="696">
        <f>SUMIF(計算!$C$10:$C$117,'56'!$B11,計算!Z$10:Z$117)</f>
        <v>0</v>
      </c>
      <c r="X11" s="696">
        <f>SUMIF(計算!$C$10:$C$117,'56'!$B11,計算!AA$10:AA$117)</f>
        <v>0</v>
      </c>
      <c r="Y11" s="696">
        <f>SUMIF(計算!$C$10:$C$118,'56'!$B11,計算!AB$10:AB$118)</f>
        <v>0</v>
      </c>
      <c r="Z11" s="696">
        <f>SUMIF(計算!$C$10:$C$118,'56'!$B11,計算!AC$10:AC$118)</f>
        <v>0</v>
      </c>
      <c r="AA11" s="696">
        <f>SUMIF(計算!$C$10:$C$118,'56'!$B11,計算!AD$10:AD$118)</f>
        <v>0</v>
      </c>
      <c r="AB11" s="696">
        <f>SUMIF(計算!$C$10:$C$117,'56'!$B11,計算!AE$10:AE$117)</f>
        <v>0</v>
      </c>
      <c r="AC11" s="696">
        <f>SUMIF(計算!$C$10:$C$118,'56'!$B11,計算!AF$10:AF$118)</f>
        <v>0</v>
      </c>
      <c r="AD11" s="696">
        <f>SUMIF(計算!$C$10:$C$118,'56'!$B11,計算!AG$10:AG$118)</f>
        <v>0</v>
      </c>
      <c r="AE11" s="696">
        <f>SUMIF(計算!$C$10:$C$118,'56'!$B11,計算!AH$10:AH$118)</f>
        <v>0</v>
      </c>
      <c r="AF11" s="696">
        <f>SUMIF(計算!$C$10:$C$117,'56'!$B11,計算!AI$10:AI$117)</f>
        <v>0</v>
      </c>
      <c r="AG11" s="43"/>
    </row>
    <row r="12" spans="2:33" x14ac:dyDescent="0.15">
      <c r="B12" s="520" t="s">
        <v>264</v>
      </c>
      <c r="C12" s="696" t="s">
        <v>586</v>
      </c>
      <c r="D12" s="696">
        <f>SUMIF(計算!$C$10:$C$117,'56'!$B12,計算!G$10:G$117)</f>
        <v>0</v>
      </c>
      <c r="E12" s="696">
        <f>SUMIF(計算!$C$10:$C$117,'56'!$B12,計算!H$10:H$117)</f>
        <v>0</v>
      </c>
      <c r="F12" s="696">
        <f>SUMIF(計算!$C$10:$C$117,'56'!$B12,計算!I$10:I$117)</f>
        <v>0</v>
      </c>
      <c r="G12" s="696">
        <f>SUMIF(計算!$C$10:$C$117,'56'!$B12,計算!J$10:J$117)</f>
        <v>0</v>
      </c>
      <c r="H12" s="696">
        <f>SUMIF(計算!$C$10:$C$118,'56'!$B12,計算!K$10:K$118)</f>
        <v>0</v>
      </c>
      <c r="I12" s="696">
        <f>SUMIF(計算!$C$10:$C$118,'56'!$B12,計算!L$10:L$118)</f>
        <v>0</v>
      </c>
      <c r="J12" s="696">
        <f>SUMIF(計算!$C$10:$C$118,'56'!$B12,計算!M$10:M$118)</f>
        <v>0</v>
      </c>
      <c r="K12" s="696">
        <f>SUMIF(計算!$C$10:$C$117,'56'!$B12,計算!N$10:N$117)</f>
        <v>0</v>
      </c>
      <c r="L12" s="696">
        <f>SUMIF(計算!$C$10:$C$117,'56'!$B12,計算!O$10:O$117)</f>
        <v>0</v>
      </c>
      <c r="M12" s="696">
        <f>SUMIF(計算!$C$10:$C$117,'56'!$B12,計算!P$10:P$117)</f>
        <v>0</v>
      </c>
      <c r="N12" s="696"/>
      <c r="O12" s="696"/>
      <c r="P12" s="696">
        <f>SUMIF(計算!$C$10:$C$118,'56'!$B12,計算!S$10:S$118)</f>
        <v>0</v>
      </c>
      <c r="Q12" s="696">
        <f>SUMIF(計算!$C$10:$C$118,'56'!$B12,計算!T$10:T$118)</f>
        <v>0</v>
      </c>
      <c r="R12" s="696">
        <f>SUMIF(計算!$C$10:$C$118,'56'!$B12,計算!U$10:U$118)</f>
        <v>0</v>
      </c>
      <c r="S12" s="696">
        <f>SUMIF(計算!$C$10:$C$117,'56'!$B12,計算!V$10:V$117)</f>
        <v>0</v>
      </c>
      <c r="T12" s="696">
        <f>SUMIF(計算!$C$10:$C$117,'56'!$B12,計算!W$10:W$117)</f>
        <v>0</v>
      </c>
      <c r="U12" s="696">
        <f>SUMIF(計算!$C$10:$C$117,'56'!$B12,計算!X$10:X$117)</f>
        <v>0</v>
      </c>
      <c r="V12" s="696">
        <f>SUMIF(計算!$C$10:$C$117,'56'!$B12,計算!Y$10:Y$117)</f>
        <v>0</v>
      </c>
      <c r="W12" s="696">
        <f>SUMIF(計算!$C$10:$C$117,'56'!$B12,計算!Z$10:Z$117)</f>
        <v>0</v>
      </c>
      <c r="X12" s="696">
        <f>SUMIF(計算!$C$10:$C$117,'56'!$B12,計算!AA$10:AA$117)</f>
        <v>0</v>
      </c>
      <c r="Y12" s="696">
        <f>SUMIF(計算!$C$10:$C$118,'56'!$B12,計算!AB$10:AB$118)</f>
        <v>0</v>
      </c>
      <c r="Z12" s="696">
        <f>SUMIF(計算!$C$10:$C$118,'56'!$B12,計算!AC$10:AC$118)</f>
        <v>0</v>
      </c>
      <c r="AA12" s="696">
        <f>SUMIF(計算!$C$10:$C$118,'56'!$B12,計算!AD$10:AD$118)</f>
        <v>0</v>
      </c>
      <c r="AB12" s="696">
        <f>SUMIF(計算!$C$10:$C$117,'56'!$B12,計算!AE$10:AE$117)</f>
        <v>0</v>
      </c>
      <c r="AC12" s="696">
        <f>SUMIF(計算!$C$10:$C$118,'56'!$B12,計算!AF$10:AF$118)</f>
        <v>0</v>
      </c>
      <c r="AD12" s="696">
        <f>SUMIF(計算!$C$10:$C$118,'56'!$B12,計算!AG$10:AG$118)</f>
        <v>0</v>
      </c>
      <c r="AE12" s="696">
        <f>SUMIF(計算!$C$10:$C$118,'56'!$B12,計算!AH$10:AH$118)</f>
        <v>0</v>
      </c>
      <c r="AF12" s="696">
        <f>SUMIF(計算!$C$10:$C$117,'56'!$B12,計算!AI$10:AI$117)</f>
        <v>0</v>
      </c>
      <c r="AG12" s="43"/>
    </row>
    <row r="13" spans="2:33" x14ac:dyDescent="0.15">
      <c r="B13" s="521" t="s">
        <v>266</v>
      </c>
      <c r="C13" s="696" t="s">
        <v>587</v>
      </c>
      <c r="D13" s="696">
        <f>SUMIF(計算!$C$10:$C$117,'56'!$B13,計算!G$10:G$117)</f>
        <v>0</v>
      </c>
      <c r="E13" s="696">
        <f>SUMIF(計算!$C$10:$C$117,'56'!$B13,計算!H$10:H$117)</f>
        <v>0</v>
      </c>
      <c r="F13" s="696">
        <f>SUMIF(計算!$C$10:$C$117,'56'!$B13,計算!I$10:I$117)</f>
        <v>0</v>
      </c>
      <c r="G13" s="696">
        <f>SUMIF(計算!$C$10:$C$117,'56'!$B13,計算!J$10:J$117)</f>
        <v>0</v>
      </c>
      <c r="H13" s="696">
        <f>SUMIF(計算!$C$10:$C$118,'56'!$B13,計算!K$10:K$118)</f>
        <v>0</v>
      </c>
      <c r="I13" s="696">
        <f>SUMIF(計算!$C$10:$C$118,'56'!$B13,計算!L$10:L$118)</f>
        <v>0</v>
      </c>
      <c r="J13" s="696">
        <f>SUMIF(計算!$C$10:$C$118,'56'!$B13,計算!M$10:M$118)</f>
        <v>0</v>
      </c>
      <c r="K13" s="696">
        <f>SUMIF(計算!$C$10:$C$117,'56'!$B13,計算!N$10:N$117)</f>
        <v>0</v>
      </c>
      <c r="L13" s="696">
        <f>SUMIF(計算!$C$10:$C$117,'56'!$B13,計算!O$10:O$117)</f>
        <v>0</v>
      </c>
      <c r="M13" s="696">
        <f>SUMIF(計算!$C$10:$C$117,'56'!$B13,計算!P$10:P$117)</f>
        <v>0</v>
      </c>
      <c r="N13" s="696"/>
      <c r="O13" s="696"/>
      <c r="P13" s="696">
        <f>SUMIF(計算!$C$10:$C$118,'56'!$B13,計算!S$10:S$118)</f>
        <v>0</v>
      </c>
      <c r="Q13" s="696">
        <f>SUMIF(計算!$C$10:$C$118,'56'!$B13,計算!T$10:T$118)</f>
        <v>0</v>
      </c>
      <c r="R13" s="696">
        <f>SUMIF(計算!$C$10:$C$118,'56'!$B13,計算!U$10:U$118)</f>
        <v>0</v>
      </c>
      <c r="S13" s="696">
        <f>SUMIF(計算!$C$10:$C$117,'56'!$B13,計算!V$10:V$117)</f>
        <v>0</v>
      </c>
      <c r="T13" s="696">
        <f>SUMIF(計算!$C$10:$C$117,'56'!$B13,計算!W$10:W$117)</f>
        <v>0</v>
      </c>
      <c r="U13" s="696">
        <f>SUMIF(計算!$C$10:$C$117,'56'!$B13,計算!X$10:X$117)</f>
        <v>0</v>
      </c>
      <c r="V13" s="696">
        <f>SUMIF(計算!$C$10:$C$117,'56'!$B13,計算!Y$10:Y$117)</f>
        <v>0</v>
      </c>
      <c r="W13" s="696">
        <f>SUMIF(計算!$C$10:$C$117,'56'!$B13,計算!Z$10:Z$117)</f>
        <v>0</v>
      </c>
      <c r="X13" s="696">
        <f>SUMIF(計算!$C$10:$C$117,'56'!$B13,計算!AA$10:AA$117)</f>
        <v>0</v>
      </c>
      <c r="Y13" s="696">
        <f>SUMIF(計算!$C$10:$C$118,'56'!$B13,計算!AB$10:AB$118)</f>
        <v>0</v>
      </c>
      <c r="Z13" s="696">
        <f>SUMIF(計算!$C$10:$C$118,'56'!$B13,計算!AC$10:AC$118)</f>
        <v>0</v>
      </c>
      <c r="AA13" s="696">
        <f>SUMIF(計算!$C$10:$C$118,'56'!$B13,計算!AD$10:AD$118)</f>
        <v>0</v>
      </c>
      <c r="AB13" s="696">
        <f>SUMIF(計算!$C$10:$C$117,'56'!$B13,計算!AE$10:AE$117)</f>
        <v>0</v>
      </c>
      <c r="AC13" s="696">
        <f>SUMIF(計算!$C$10:$C$118,'56'!$B13,計算!AF$10:AF$118)</f>
        <v>0</v>
      </c>
      <c r="AD13" s="696">
        <f>SUMIF(計算!$C$10:$C$118,'56'!$B13,計算!AG$10:AG$118)</f>
        <v>0</v>
      </c>
      <c r="AE13" s="696">
        <f>SUMIF(計算!$C$10:$C$118,'56'!$B13,計算!AH$10:AH$118)</f>
        <v>0</v>
      </c>
      <c r="AF13" s="696">
        <f>SUMIF(計算!$C$10:$C$117,'56'!$B13,計算!AI$10:AI$117)</f>
        <v>0</v>
      </c>
      <c r="AG13" s="43"/>
    </row>
    <row r="14" spans="2:33" x14ac:dyDescent="0.15">
      <c r="B14" s="520" t="s">
        <v>270</v>
      </c>
      <c r="C14" s="686" t="s">
        <v>588</v>
      </c>
      <c r="D14" s="686">
        <f>SUMIF(計算!$C$10:$C$117,'56'!$B14,計算!G$10:G$117)</f>
        <v>0</v>
      </c>
      <c r="E14" s="686">
        <f>SUMIF(計算!$C$10:$C$117,'56'!$B14,計算!H$10:H$117)</f>
        <v>0</v>
      </c>
      <c r="F14" s="686">
        <f>SUMIF(計算!$C$10:$C$117,'56'!$B14,計算!I$10:I$117)</f>
        <v>0</v>
      </c>
      <c r="G14" s="686">
        <f>SUMIF(計算!$C$10:$C$117,'56'!$B14,計算!J$10:J$117)</f>
        <v>0</v>
      </c>
      <c r="H14" s="686">
        <f>SUMIF(計算!$C$10:$C$118,'56'!$B14,計算!K$10:K$118)</f>
        <v>0</v>
      </c>
      <c r="I14" s="686">
        <f>SUMIF(計算!$C$10:$C$118,'56'!$B14,計算!L$10:L$118)</f>
        <v>0</v>
      </c>
      <c r="J14" s="686">
        <f>SUMIF(計算!$C$10:$C$118,'56'!$B14,計算!M$10:M$118)</f>
        <v>0</v>
      </c>
      <c r="K14" s="686">
        <f>SUMIF(計算!$C$10:$C$117,'56'!$B14,計算!N$10:N$117)</f>
        <v>0</v>
      </c>
      <c r="L14" s="686">
        <f>SUMIF(計算!$C$10:$C$117,'56'!$B14,計算!O$10:O$117)</f>
        <v>0</v>
      </c>
      <c r="M14" s="686">
        <f>SUMIF(計算!$C$10:$C$117,'56'!$B14,計算!P$10:P$117)</f>
        <v>0</v>
      </c>
      <c r="N14" s="686"/>
      <c r="O14" s="686"/>
      <c r="P14" s="686">
        <f>SUMIF(計算!$C$10:$C$118,'56'!$B14,計算!S$10:S$118)</f>
        <v>0</v>
      </c>
      <c r="Q14" s="686">
        <f>SUMIF(計算!$C$10:$C$118,'56'!$B14,計算!T$10:T$118)</f>
        <v>0</v>
      </c>
      <c r="R14" s="686">
        <f>SUMIF(計算!$C$10:$C$118,'56'!$B14,計算!U$10:U$118)</f>
        <v>0</v>
      </c>
      <c r="S14" s="686">
        <f>SUMIF(計算!$C$10:$C$117,'56'!$B14,計算!V$10:V$117)</f>
        <v>0</v>
      </c>
      <c r="T14" s="686">
        <f>SUMIF(計算!$C$10:$C$117,'56'!$B14,計算!W$10:W$117)</f>
        <v>0</v>
      </c>
      <c r="U14" s="686">
        <f>SUMIF(計算!$C$10:$C$117,'56'!$B14,計算!X$10:X$117)</f>
        <v>0</v>
      </c>
      <c r="V14" s="686">
        <f>SUMIF(計算!$C$10:$C$117,'56'!$B14,計算!Y$10:Y$117)</f>
        <v>0</v>
      </c>
      <c r="W14" s="686">
        <f>SUMIF(計算!$C$10:$C$117,'56'!$B14,計算!Z$10:Z$117)</f>
        <v>0</v>
      </c>
      <c r="X14" s="686">
        <f>SUMIF(計算!$C$10:$C$117,'56'!$B14,計算!AA$10:AA$117)</f>
        <v>0</v>
      </c>
      <c r="Y14" s="686">
        <f>SUMIF(計算!$C$10:$C$118,'56'!$B14,計算!AB$10:AB$118)</f>
        <v>0</v>
      </c>
      <c r="Z14" s="686">
        <f>SUMIF(計算!$C$10:$C$118,'56'!$B14,計算!AC$10:AC$118)</f>
        <v>0</v>
      </c>
      <c r="AA14" s="686">
        <f>SUMIF(計算!$C$10:$C$118,'56'!$B14,計算!AD$10:AD$118)</f>
        <v>0</v>
      </c>
      <c r="AB14" s="686">
        <f>SUMIF(計算!$C$10:$C$117,'56'!$B14,計算!AE$10:AE$117)</f>
        <v>0</v>
      </c>
      <c r="AC14" s="686">
        <f>SUMIF(計算!$C$10:$C$118,'56'!$B14,計算!AF$10:AF$118)</f>
        <v>0</v>
      </c>
      <c r="AD14" s="686">
        <f>SUMIF(計算!$C$10:$C$118,'56'!$B14,計算!AG$10:AG$118)</f>
        <v>0</v>
      </c>
      <c r="AE14" s="686">
        <f>SUMIF(計算!$C$10:$C$118,'56'!$B14,計算!AH$10:AH$118)</f>
        <v>0</v>
      </c>
      <c r="AF14" s="686">
        <f>SUMIF(計算!$C$10:$C$117,'56'!$B14,計算!AI$10:AI$117)</f>
        <v>0</v>
      </c>
      <c r="AG14" s="43"/>
    </row>
    <row r="15" spans="2:33" x14ac:dyDescent="0.15">
      <c r="B15" s="520" t="s">
        <v>276</v>
      </c>
      <c r="C15" s="696" t="s">
        <v>589</v>
      </c>
      <c r="D15" s="696">
        <f>SUMIF(計算!$C$10:$C$117,'56'!$B15,計算!G$10:G$117)</f>
        <v>0</v>
      </c>
      <c r="E15" s="696">
        <f>SUMIF(計算!$C$10:$C$117,'56'!$B15,計算!H$10:H$117)</f>
        <v>0</v>
      </c>
      <c r="F15" s="696">
        <f>SUMIF(計算!$C$10:$C$117,'56'!$B15,計算!I$10:I$117)</f>
        <v>0</v>
      </c>
      <c r="G15" s="696">
        <f>SUMIF(計算!$C$10:$C$117,'56'!$B15,計算!J$10:J$117)</f>
        <v>0</v>
      </c>
      <c r="H15" s="696">
        <f>SUMIF(計算!$C$10:$C$118,'56'!$B15,計算!K$10:K$118)</f>
        <v>0</v>
      </c>
      <c r="I15" s="696">
        <f>SUMIF(計算!$C$10:$C$118,'56'!$B15,計算!L$10:L$118)</f>
        <v>0</v>
      </c>
      <c r="J15" s="696">
        <f>SUMIF(計算!$C$10:$C$118,'56'!$B15,計算!M$10:M$118)</f>
        <v>0</v>
      </c>
      <c r="K15" s="696">
        <f>SUMIF(計算!$C$10:$C$117,'56'!$B15,計算!N$10:N$117)</f>
        <v>0</v>
      </c>
      <c r="L15" s="696">
        <f>SUMIF(計算!$C$10:$C$117,'56'!$B15,計算!O$10:O$117)</f>
        <v>0</v>
      </c>
      <c r="M15" s="696">
        <f>SUMIF(計算!$C$10:$C$117,'56'!$B15,計算!P$10:P$117)</f>
        <v>0</v>
      </c>
      <c r="N15" s="696"/>
      <c r="O15" s="696"/>
      <c r="P15" s="696">
        <f>SUMIF(計算!$C$10:$C$118,'56'!$B15,計算!S$10:S$118)</f>
        <v>0</v>
      </c>
      <c r="Q15" s="696">
        <f>SUMIF(計算!$C$10:$C$118,'56'!$B15,計算!T$10:T$118)</f>
        <v>0</v>
      </c>
      <c r="R15" s="696">
        <f>SUMIF(計算!$C$10:$C$118,'56'!$B15,計算!U$10:U$118)</f>
        <v>0</v>
      </c>
      <c r="S15" s="696">
        <f>SUMIF(計算!$C$10:$C$117,'56'!$B15,計算!V$10:V$117)</f>
        <v>0</v>
      </c>
      <c r="T15" s="696">
        <f>SUMIF(計算!$C$10:$C$117,'56'!$B15,計算!W$10:W$117)</f>
        <v>0</v>
      </c>
      <c r="U15" s="696">
        <f>SUMIF(計算!$C$10:$C$117,'56'!$B15,計算!X$10:X$117)</f>
        <v>0</v>
      </c>
      <c r="V15" s="696">
        <f>SUMIF(計算!$C$10:$C$117,'56'!$B15,計算!Y$10:Y$117)</f>
        <v>0</v>
      </c>
      <c r="W15" s="696">
        <f>SUMIF(計算!$C$10:$C$117,'56'!$B15,計算!Z$10:Z$117)</f>
        <v>0</v>
      </c>
      <c r="X15" s="696">
        <f>SUMIF(計算!$C$10:$C$117,'56'!$B15,計算!AA$10:AA$117)</f>
        <v>0</v>
      </c>
      <c r="Y15" s="696">
        <f>SUMIF(計算!$C$10:$C$118,'56'!$B15,計算!AB$10:AB$118)</f>
        <v>0</v>
      </c>
      <c r="Z15" s="696">
        <f>SUMIF(計算!$C$10:$C$118,'56'!$B15,計算!AC$10:AC$118)</f>
        <v>0</v>
      </c>
      <c r="AA15" s="696">
        <f>SUMIF(計算!$C$10:$C$118,'56'!$B15,計算!AD$10:AD$118)</f>
        <v>0</v>
      </c>
      <c r="AB15" s="696">
        <f>SUMIF(計算!$C$10:$C$117,'56'!$B15,計算!AE$10:AE$117)</f>
        <v>0</v>
      </c>
      <c r="AC15" s="696">
        <f>SUMIF(計算!$C$10:$C$118,'56'!$B15,計算!AF$10:AF$118)</f>
        <v>0</v>
      </c>
      <c r="AD15" s="696">
        <f>SUMIF(計算!$C$10:$C$118,'56'!$B15,計算!AG$10:AG$118)</f>
        <v>0</v>
      </c>
      <c r="AE15" s="696">
        <f>SUMIF(計算!$C$10:$C$118,'56'!$B15,計算!AH$10:AH$118)</f>
        <v>0</v>
      </c>
      <c r="AF15" s="696">
        <f>SUMIF(計算!$C$10:$C$117,'56'!$B15,計算!AI$10:AI$117)</f>
        <v>0</v>
      </c>
      <c r="AG15" s="43"/>
    </row>
    <row r="16" spans="2:33" x14ac:dyDescent="0.15">
      <c r="B16" s="520" t="s">
        <v>280</v>
      </c>
      <c r="C16" s="696" t="s">
        <v>281</v>
      </c>
      <c r="D16" s="696">
        <f>SUMIF(計算!$C$10:$C$117,'56'!$B16,計算!G$10:G$117)</f>
        <v>0</v>
      </c>
      <c r="E16" s="696">
        <f>SUMIF(計算!$C$10:$C$117,'56'!$B16,計算!H$10:H$117)</f>
        <v>0</v>
      </c>
      <c r="F16" s="696">
        <f>SUMIF(計算!$C$10:$C$117,'56'!$B16,計算!I$10:I$117)</f>
        <v>0</v>
      </c>
      <c r="G16" s="696">
        <f>SUMIF(計算!$C$10:$C$117,'56'!$B16,計算!J$10:J$117)</f>
        <v>0</v>
      </c>
      <c r="H16" s="696">
        <f>SUMIF(計算!$C$10:$C$118,'56'!$B16,計算!K$10:K$118)</f>
        <v>0</v>
      </c>
      <c r="I16" s="696">
        <f>SUMIF(計算!$C$10:$C$118,'56'!$B16,計算!L$10:L$118)</f>
        <v>0</v>
      </c>
      <c r="J16" s="696">
        <f>SUMIF(計算!$C$10:$C$118,'56'!$B16,計算!M$10:M$118)</f>
        <v>0</v>
      </c>
      <c r="K16" s="696">
        <f>SUMIF(計算!$C$10:$C$117,'56'!$B16,計算!N$10:N$117)</f>
        <v>0</v>
      </c>
      <c r="L16" s="696">
        <f>SUMIF(計算!$C$10:$C$117,'56'!$B16,計算!O$10:O$117)</f>
        <v>0</v>
      </c>
      <c r="M16" s="696">
        <f>SUMIF(計算!$C$10:$C$117,'56'!$B16,計算!P$10:P$117)</f>
        <v>0</v>
      </c>
      <c r="N16" s="696"/>
      <c r="O16" s="696"/>
      <c r="P16" s="696">
        <f>SUMIF(計算!$C$10:$C$118,'56'!$B16,計算!S$10:S$118)</f>
        <v>0</v>
      </c>
      <c r="Q16" s="696">
        <f>SUMIF(計算!$C$10:$C$118,'56'!$B16,計算!T$10:T$118)</f>
        <v>0</v>
      </c>
      <c r="R16" s="696">
        <f>SUMIF(計算!$C$10:$C$118,'56'!$B16,計算!U$10:U$118)</f>
        <v>0</v>
      </c>
      <c r="S16" s="696">
        <f>SUMIF(計算!$C$10:$C$117,'56'!$B16,計算!V$10:V$117)</f>
        <v>0</v>
      </c>
      <c r="T16" s="696">
        <f>SUMIF(計算!$C$10:$C$117,'56'!$B16,計算!W$10:W$117)</f>
        <v>0</v>
      </c>
      <c r="U16" s="696">
        <f>SUMIF(計算!$C$10:$C$117,'56'!$B16,計算!X$10:X$117)</f>
        <v>0</v>
      </c>
      <c r="V16" s="696">
        <f>SUMIF(計算!$C$10:$C$117,'56'!$B16,計算!Y$10:Y$117)</f>
        <v>0</v>
      </c>
      <c r="W16" s="696">
        <f>SUMIF(計算!$C$10:$C$117,'56'!$B16,計算!Z$10:Z$117)</f>
        <v>0</v>
      </c>
      <c r="X16" s="696">
        <f>SUMIF(計算!$C$10:$C$117,'56'!$B16,計算!AA$10:AA$117)</f>
        <v>0</v>
      </c>
      <c r="Y16" s="696">
        <f>SUMIF(計算!$C$10:$C$118,'56'!$B16,計算!AB$10:AB$118)</f>
        <v>0</v>
      </c>
      <c r="Z16" s="696">
        <f>SUMIF(計算!$C$10:$C$118,'56'!$B16,計算!AC$10:AC$118)</f>
        <v>0</v>
      </c>
      <c r="AA16" s="696">
        <f>SUMIF(計算!$C$10:$C$118,'56'!$B16,計算!AD$10:AD$118)</f>
        <v>0</v>
      </c>
      <c r="AB16" s="696">
        <f>SUMIF(計算!$C$10:$C$117,'56'!$B16,計算!AE$10:AE$117)</f>
        <v>0</v>
      </c>
      <c r="AC16" s="696">
        <f>SUMIF(計算!$C$10:$C$118,'56'!$B16,計算!AF$10:AF$118)</f>
        <v>0</v>
      </c>
      <c r="AD16" s="696">
        <f>SUMIF(計算!$C$10:$C$118,'56'!$B16,計算!AG$10:AG$118)</f>
        <v>0</v>
      </c>
      <c r="AE16" s="696">
        <f>SUMIF(計算!$C$10:$C$118,'56'!$B16,計算!AH$10:AH$118)</f>
        <v>0</v>
      </c>
      <c r="AF16" s="696">
        <f>SUMIF(計算!$C$10:$C$117,'56'!$B16,計算!AI$10:AI$117)</f>
        <v>0</v>
      </c>
      <c r="AG16" s="43"/>
    </row>
    <row r="17" spans="2:32" x14ac:dyDescent="0.15">
      <c r="B17" s="520" t="s">
        <v>286</v>
      </c>
      <c r="C17" s="696" t="s">
        <v>590</v>
      </c>
      <c r="D17" s="696">
        <f>SUMIF(計算!$C$10:$C$117,'56'!$B17,計算!G$10:G$117)</f>
        <v>0</v>
      </c>
      <c r="E17" s="696">
        <f>SUMIF(計算!$C$10:$C$117,'56'!$B17,計算!H$10:H$117)</f>
        <v>0</v>
      </c>
      <c r="F17" s="696">
        <f>SUMIF(計算!$C$10:$C$117,'56'!$B17,計算!I$10:I$117)</f>
        <v>0</v>
      </c>
      <c r="G17" s="696">
        <f>SUMIF(計算!$C$10:$C$117,'56'!$B17,計算!J$10:J$117)</f>
        <v>0</v>
      </c>
      <c r="H17" s="696">
        <f>SUMIF(計算!$C$10:$C$118,'56'!$B17,計算!K$10:K$118)</f>
        <v>0</v>
      </c>
      <c r="I17" s="696">
        <f>SUMIF(計算!$C$10:$C$118,'56'!$B17,計算!L$10:L$118)</f>
        <v>0</v>
      </c>
      <c r="J17" s="696">
        <f>SUMIF(計算!$C$10:$C$118,'56'!$B17,計算!M$10:M$118)</f>
        <v>0</v>
      </c>
      <c r="K17" s="696">
        <f>SUMIF(計算!$C$10:$C$117,'56'!$B17,計算!N$10:N$117)</f>
        <v>0</v>
      </c>
      <c r="L17" s="696">
        <f>SUMIF(計算!$C$10:$C$117,'56'!$B17,計算!O$10:O$117)</f>
        <v>0</v>
      </c>
      <c r="M17" s="696">
        <f>SUMIF(計算!$C$10:$C$117,'56'!$B17,計算!P$10:P$117)</f>
        <v>0</v>
      </c>
      <c r="N17" s="696"/>
      <c r="O17" s="696"/>
      <c r="P17" s="696">
        <f>SUMIF(計算!$C$10:$C$118,'56'!$B17,計算!S$10:S$118)</f>
        <v>0</v>
      </c>
      <c r="Q17" s="696">
        <f>SUMIF(計算!$C$10:$C$118,'56'!$B17,計算!T$10:T$118)</f>
        <v>0</v>
      </c>
      <c r="R17" s="696">
        <f>SUMIF(計算!$C$10:$C$118,'56'!$B17,計算!U$10:U$118)</f>
        <v>0</v>
      </c>
      <c r="S17" s="696">
        <f>SUMIF(計算!$C$10:$C$117,'56'!$B17,計算!V$10:V$117)</f>
        <v>0</v>
      </c>
      <c r="T17" s="696">
        <f>SUMIF(計算!$C$10:$C$117,'56'!$B17,計算!W$10:W$117)</f>
        <v>0</v>
      </c>
      <c r="U17" s="696">
        <f>SUMIF(計算!$C$10:$C$117,'56'!$B17,計算!X$10:X$117)</f>
        <v>0</v>
      </c>
      <c r="V17" s="696">
        <f>SUMIF(計算!$C$10:$C$117,'56'!$B17,計算!Y$10:Y$117)</f>
        <v>0</v>
      </c>
      <c r="W17" s="696">
        <f>SUMIF(計算!$C$10:$C$117,'56'!$B17,計算!Z$10:Z$117)</f>
        <v>0</v>
      </c>
      <c r="X17" s="696">
        <f>SUMIF(計算!$C$10:$C$117,'56'!$B17,計算!AA$10:AA$117)</f>
        <v>0</v>
      </c>
      <c r="Y17" s="696">
        <f>SUMIF(計算!$C$10:$C$118,'56'!$B17,計算!AB$10:AB$118)</f>
        <v>0</v>
      </c>
      <c r="Z17" s="696">
        <f>SUMIF(計算!$C$10:$C$118,'56'!$B17,計算!AC$10:AC$118)</f>
        <v>0</v>
      </c>
      <c r="AA17" s="696">
        <f>SUMIF(計算!$C$10:$C$118,'56'!$B17,計算!AD$10:AD$118)</f>
        <v>0</v>
      </c>
      <c r="AB17" s="696">
        <f>SUMIF(計算!$C$10:$C$117,'56'!$B17,計算!AE$10:AE$117)</f>
        <v>0</v>
      </c>
      <c r="AC17" s="696">
        <f>SUMIF(計算!$C$10:$C$118,'56'!$B17,計算!AF$10:AF$118)</f>
        <v>0</v>
      </c>
      <c r="AD17" s="696">
        <f>SUMIF(計算!$C$10:$C$118,'56'!$B17,計算!AG$10:AG$118)</f>
        <v>0</v>
      </c>
      <c r="AE17" s="696">
        <f>SUMIF(計算!$C$10:$C$118,'56'!$B17,計算!AH$10:AH$118)</f>
        <v>0</v>
      </c>
      <c r="AF17" s="696">
        <f>SUMIF(計算!$C$10:$C$117,'56'!$B17,計算!AI$10:AI$117)</f>
        <v>0</v>
      </c>
    </row>
    <row r="18" spans="2:32" x14ac:dyDescent="0.15">
      <c r="B18" s="521" t="s">
        <v>296</v>
      </c>
      <c r="C18" s="694" t="s">
        <v>591</v>
      </c>
      <c r="D18" s="694">
        <f>SUMIF(計算!$C$10:$C$117,'56'!$B18,計算!G$10:G$117)</f>
        <v>0</v>
      </c>
      <c r="E18" s="694">
        <f>SUMIF(計算!$C$10:$C$117,'56'!$B18,計算!H$10:H$117)</f>
        <v>0</v>
      </c>
      <c r="F18" s="694">
        <f>SUMIF(計算!$C$10:$C$117,'56'!$B18,計算!I$10:I$117)</f>
        <v>0</v>
      </c>
      <c r="G18" s="694">
        <f>SUMIF(計算!$C$10:$C$117,'56'!$B18,計算!J$10:J$117)</f>
        <v>0</v>
      </c>
      <c r="H18" s="694">
        <f>SUMIF(計算!$C$10:$C$118,'56'!$B18,計算!K$10:K$118)</f>
        <v>0</v>
      </c>
      <c r="I18" s="694">
        <f>SUMIF(計算!$C$10:$C$118,'56'!$B18,計算!L$10:L$118)</f>
        <v>0</v>
      </c>
      <c r="J18" s="694">
        <f>SUMIF(計算!$C$10:$C$118,'56'!$B18,計算!M$10:M$118)</f>
        <v>0</v>
      </c>
      <c r="K18" s="694">
        <f>SUMIF(計算!$C$10:$C$117,'56'!$B18,計算!N$10:N$117)</f>
        <v>0</v>
      </c>
      <c r="L18" s="694">
        <f>SUMIF(計算!$C$10:$C$117,'56'!$B18,計算!O$10:O$117)</f>
        <v>0</v>
      </c>
      <c r="M18" s="694">
        <f>SUMIF(計算!$C$10:$C$117,'56'!$B18,計算!P$10:P$117)</f>
        <v>0</v>
      </c>
      <c r="N18" s="694"/>
      <c r="O18" s="694"/>
      <c r="P18" s="694">
        <f>SUMIF(計算!$C$10:$C$118,'56'!$B18,計算!S$10:S$118)</f>
        <v>0</v>
      </c>
      <c r="Q18" s="694">
        <f>SUMIF(計算!$C$10:$C$118,'56'!$B18,計算!T$10:T$118)</f>
        <v>0</v>
      </c>
      <c r="R18" s="694">
        <f>SUMIF(計算!$C$10:$C$118,'56'!$B18,計算!U$10:U$118)</f>
        <v>0</v>
      </c>
      <c r="S18" s="694">
        <f>SUMIF(計算!$C$10:$C$117,'56'!$B18,計算!V$10:V$117)</f>
        <v>0</v>
      </c>
      <c r="T18" s="694">
        <f>SUMIF(計算!$C$10:$C$117,'56'!$B18,計算!W$10:W$117)</f>
        <v>0</v>
      </c>
      <c r="U18" s="694">
        <f>SUMIF(計算!$C$10:$C$117,'56'!$B18,計算!X$10:X$117)</f>
        <v>0</v>
      </c>
      <c r="V18" s="694">
        <f>SUMIF(計算!$C$10:$C$117,'56'!$B18,計算!Y$10:Y$117)</f>
        <v>0</v>
      </c>
      <c r="W18" s="694">
        <f>SUMIF(計算!$C$10:$C$117,'56'!$B18,計算!Z$10:Z$117)</f>
        <v>0</v>
      </c>
      <c r="X18" s="694">
        <f>SUMIF(計算!$C$10:$C$117,'56'!$B18,計算!AA$10:AA$117)</f>
        <v>0</v>
      </c>
      <c r="Y18" s="694">
        <f>SUMIF(計算!$C$10:$C$118,'56'!$B18,計算!AB$10:AB$118)</f>
        <v>0</v>
      </c>
      <c r="Z18" s="694">
        <f>SUMIF(計算!$C$10:$C$118,'56'!$B18,計算!AC$10:AC$118)</f>
        <v>0</v>
      </c>
      <c r="AA18" s="694">
        <f>SUMIF(計算!$C$10:$C$118,'56'!$B18,計算!AD$10:AD$118)</f>
        <v>0</v>
      </c>
      <c r="AB18" s="694">
        <f>SUMIF(計算!$C$10:$C$117,'56'!$B18,計算!AE$10:AE$117)</f>
        <v>0</v>
      </c>
      <c r="AC18" s="694">
        <f>SUMIF(計算!$C$10:$C$118,'56'!$B18,計算!AF$10:AF$118)</f>
        <v>0</v>
      </c>
      <c r="AD18" s="694">
        <f>SUMIF(計算!$C$10:$C$118,'56'!$B18,計算!AG$10:AG$118)</f>
        <v>0</v>
      </c>
      <c r="AE18" s="694">
        <f>SUMIF(計算!$C$10:$C$118,'56'!$B18,計算!AH$10:AH$118)</f>
        <v>0</v>
      </c>
      <c r="AF18" s="694">
        <f>SUMIF(計算!$C$10:$C$117,'56'!$B18,計算!AI$10:AI$117)</f>
        <v>0</v>
      </c>
    </row>
    <row r="19" spans="2:32" x14ac:dyDescent="0.15">
      <c r="B19" s="520" t="s">
        <v>592</v>
      </c>
      <c r="C19" s="696" t="s">
        <v>593</v>
      </c>
      <c r="D19" s="696">
        <f>SUMIF(計算!$C$10:$C$117,'56'!$B19,計算!G$10:G$117)</f>
        <v>0</v>
      </c>
      <c r="E19" s="696">
        <f>SUMIF(計算!$C$10:$C$117,'56'!$B19,計算!H$10:H$117)</f>
        <v>0</v>
      </c>
      <c r="F19" s="696">
        <f>SUMIF(計算!$C$10:$C$117,'56'!$B19,計算!I$10:I$117)</f>
        <v>0</v>
      </c>
      <c r="G19" s="696">
        <f>SUMIF(計算!$C$10:$C$117,'56'!$B19,計算!J$10:J$117)</f>
        <v>0</v>
      </c>
      <c r="H19" s="696">
        <f>SUMIF(計算!$C$10:$C$118,'56'!$B19,計算!K$10:K$118)</f>
        <v>0</v>
      </c>
      <c r="I19" s="696">
        <f>SUMIF(計算!$C$10:$C$118,'56'!$B19,計算!L$10:L$118)</f>
        <v>0</v>
      </c>
      <c r="J19" s="696">
        <f>SUMIF(計算!$C$10:$C$118,'56'!$B19,計算!M$10:M$118)</f>
        <v>0</v>
      </c>
      <c r="K19" s="696">
        <f>SUMIF(計算!$C$10:$C$117,'56'!$B19,計算!N$10:N$117)</f>
        <v>0</v>
      </c>
      <c r="L19" s="696">
        <f>SUMIF(計算!$C$10:$C$117,'56'!$B19,計算!O$10:O$117)</f>
        <v>0</v>
      </c>
      <c r="M19" s="696">
        <f>SUMIF(計算!$C$10:$C$117,'56'!$B19,計算!P$10:P$117)</f>
        <v>0</v>
      </c>
      <c r="N19" s="696"/>
      <c r="O19" s="696"/>
      <c r="P19" s="696">
        <f>SUMIF(計算!$C$10:$C$118,'56'!$B19,計算!S$10:S$118)</f>
        <v>0</v>
      </c>
      <c r="Q19" s="696">
        <f>SUMIF(計算!$C$10:$C$118,'56'!$B19,計算!T$10:T$118)</f>
        <v>0</v>
      </c>
      <c r="R19" s="696">
        <f>SUMIF(計算!$C$10:$C$118,'56'!$B19,計算!U$10:U$118)</f>
        <v>0</v>
      </c>
      <c r="S19" s="696">
        <f>SUMIF(計算!$C$10:$C$117,'56'!$B19,計算!V$10:V$117)</f>
        <v>0</v>
      </c>
      <c r="T19" s="696">
        <f>SUMIF(計算!$C$10:$C$117,'56'!$B19,計算!W$10:W$117)</f>
        <v>0</v>
      </c>
      <c r="U19" s="696">
        <f>SUMIF(計算!$C$10:$C$117,'56'!$B19,計算!X$10:X$117)</f>
        <v>0</v>
      </c>
      <c r="V19" s="696">
        <f>SUMIF(計算!$C$10:$C$117,'56'!$B19,計算!Y$10:Y$117)</f>
        <v>0</v>
      </c>
      <c r="W19" s="696">
        <f>SUMIF(計算!$C$10:$C$117,'56'!$B19,計算!Z$10:Z$117)</f>
        <v>0</v>
      </c>
      <c r="X19" s="696">
        <f>SUMIF(計算!$C$10:$C$117,'56'!$B19,計算!AA$10:AA$117)</f>
        <v>0</v>
      </c>
      <c r="Y19" s="696">
        <f>SUMIF(計算!$C$10:$C$118,'56'!$B19,計算!AB$10:AB$118)</f>
        <v>0</v>
      </c>
      <c r="Z19" s="696">
        <f>SUMIF(計算!$C$10:$C$118,'56'!$B19,計算!AC$10:AC$118)</f>
        <v>0</v>
      </c>
      <c r="AA19" s="696">
        <f>SUMIF(計算!$C$10:$C$118,'56'!$B19,計算!AD$10:AD$118)</f>
        <v>0</v>
      </c>
      <c r="AB19" s="696">
        <f>SUMIF(計算!$C$10:$C$117,'56'!$B19,計算!AE$10:AE$117)</f>
        <v>0</v>
      </c>
      <c r="AC19" s="696">
        <f>SUMIF(計算!$C$10:$C$118,'56'!$B19,計算!AF$10:AF$118)</f>
        <v>0</v>
      </c>
      <c r="AD19" s="696">
        <f>SUMIF(計算!$C$10:$C$118,'56'!$B19,計算!AG$10:AG$118)</f>
        <v>0</v>
      </c>
      <c r="AE19" s="696">
        <f>SUMIF(計算!$C$10:$C$118,'56'!$B19,計算!AH$10:AH$118)</f>
        <v>0</v>
      </c>
      <c r="AF19" s="696">
        <f>SUMIF(計算!$C$10:$C$117,'56'!$B19,計算!AI$10:AI$117)</f>
        <v>0</v>
      </c>
    </row>
    <row r="20" spans="2:32" x14ac:dyDescent="0.15">
      <c r="B20" s="520" t="s">
        <v>594</v>
      </c>
      <c r="C20" s="696" t="s">
        <v>595</v>
      </c>
      <c r="D20" s="696">
        <f>SUMIF(計算!$C$10:$C$117,'56'!$B20,計算!G$10:G$117)</f>
        <v>0</v>
      </c>
      <c r="E20" s="696">
        <f>SUMIF(計算!$C$10:$C$117,'56'!$B20,計算!H$10:H$117)</f>
        <v>0</v>
      </c>
      <c r="F20" s="696">
        <f>SUMIF(計算!$C$10:$C$117,'56'!$B20,計算!I$10:I$117)</f>
        <v>0</v>
      </c>
      <c r="G20" s="696">
        <f>SUMIF(計算!$C$10:$C$117,'56'!$B20,計算!J$10:J$117)</f>
        <v>0</v>
      </c>
      <c r="H20" s="696">
        <f>SUMIF(計算!$C$10:$C$118,'56'!$B20,計算!K$10:K$118)</f>
        <v>0</v>
      </c>
      <c r="I20" s="696">
        <f>SUMIF(計算!$C$10:$C$118,'56'!$B20,計算!L$10:L$118)</f>
        <v>0</v>
      </c>
      <c r="J20" s="696">
        <f>SUMIF(計算!$C$10:$C$118,'56'!$B20,計算!M$10:M$118)</f>
        <v>0</v>
      </c>
      <c r="K20" s="696">
        <f>SUMIF(計算!$C$10:$C$117,'56'!$B20,計算!N$10:N$117)</f>
        <v>0</v>
      </c>
      <c r="L20" s="696">
        <f>SUMIF(計算!$C$10:$C$117,'56'!$B20,計算!O$10:O$117)</f>
        <v>0</v>
      </c>
      <c r="M20" s="696">
        <f>SUMIF(計算!$C$10:$C$117,'56'!$B20,計算!P$10:P$117)</f>
        <v>0</v>
      </c>
      <c r="N20" s="696"/>
      <c r="O20" s="696"/>
      <c r="P20" s="696">
        <f>SUMIF(計算!$C$10:$C$118,'56'!$B20,計算!S$10:S$118)</f>
        <v>0</v>
      </c>
      <c r="Q20" s="696">
        <f>SUMIF(計算!$C$10:$C$118,'56'!$B20,計算!T$10:T$118)</f>
        <v>0</v>
      </c>
      <c r="R20" s="696">
        <f>SUMIF(計算!$C$10:$C$118,'56'!$B20,計算!U$10:U$118)</f>
        <v>0</v>
      </c>
      <c r="S20" s="696">
        <f>SUMIF(計算!$C$10:$C$117,'56'!$B20,計算!V$10:V$117)</f>
        <v>0</v>
      </c>
      <c r="T20" s="696">
        <f>SUMIF(計算!$C$10:$C$117,'56'!$B20,計算!W$10:W$117)</f>
        <v>0</v>
      </c>
      <c r="U20" s="696">
        <f>SUMIF(計算!$C$10:$C$117,'56'!$B20,計算!X$10:X$117)</f>
        <v>0</v>
      </c>
      <c r="V20" s="696">
        <f>SUMIF(計算!$C$10:$C$117,'56'!$B20,計算!Y$10:Y$117)</f>
        <v>0</v>
      </c>
      <c r="W20" s="696">
        <f>SUMIF(計算!$C$10:$C$117,'56'!$B20,計算!Z$10:Z$117)</f>
        <v>0</v>
      </c>
      <c r="X20" s="696">
        <f>SUMIF(計算!$C$10:$C$117,'56'!$B20,計算!AA$10:AA$117)</f>
        <v>0</v>
      </c>
      <c r="Y20" s="696">
        <f>SUMIF(計算!$C$10:$C$118,'56'!$B20,計算!AB$10:AB$118)</f>
        <v>0</v>
      </c>
      <c r="Z20" s="696">
        <f>SUMIF(計算!$C$10:$C$118,'56'!$B20,計算!AC$10:AC$118)</f>
        <v>0</v>
      </c>
      <c r="AA20" s="696">
        <f>SUMIF(計算!$C$10:$C$118,'56'!$B20,計算!AD$10:AD$118)</f>
        <v>0</v>
      </c>
      <c r="AB20" s="696">
        <f>SUMIF(計算!$C$10:$C$117,'56'!$B20,計算!AE$10:AE$117)</f>
        <v>0</v>
      </c>
      <c r="AC20" s="696">
        <f>SUMIF(計算!$C$10:$C$118,'56'!$B20,計算!AF$10:AF$118)</f>
        <v>0</v>
      </c>
      <c r="AD20" s="696">
        <f>SUMIF(計算!$C$10:$C$118,'56'!$B20,計算!AG$10:AG$118)</f>
        <v>0</v>
      </c>
      <c r="AE20" s="696">
        <f>SUMIF(計算!$C$10:$C$118,'56'!$B20,計算!AH$10:AH$118)</f>
        <v>0</v>
      </c>
      <c r="AF20" s="696">
        <f>SUMIF(計算!$C$10:$C$117,'56'!$B20,計算!AI$10:AI$117)</f>
        <v>0</v>
      </c>
    </row>
    <row r="21" spans="2:32" x14ac:dyDescent="0.15">
      <c r="B21" s="520" t="s">
        <v>596</v>
      </c>
      <c r="C21" s="696" t="s">
        <v>597</v>
      </c>
      <c r="D21" s="696">
        <f>SUMIF(計算!$C$10:$C$117,'56'!$B21,計算!G$10:G$117)</f>
        <v>0</v>
      </c>
      <c r="E21" s="696">
        <f>SUMIF(計算!$C$10:$C$117,'56'!$B21,計算!H$10:H$117)</f>
        <v>0</v>
      </c>
      <c r="F21" s="696">
        <f>SUMIF(計算!$C$10:$C$117,'56'!$B21,計算!I$10:I$117)</f>
        <v>0</v>
      </c>
      <c r="G21" s="696">
        <f>SUMIF(計算!$C$10:$C$117,'56'!$B21,計算!J$10:J$117)</f>
        <v>0</v>
      </c>
      <c r="H21" s="696">
        <f>SUMIF(計算!$C$10:$C$118,'56'!$B21,計算!K$10:K$118)</f>
        <v>0</v>
      </c>
      <c r="I21" s="696">
        <f>SUMIF(計算!$C$10:$C$118,'56'!$B21,計算!L$10:L$118)</f>
        <v>0</v>
      </c>
      <c r="J21" s="696">
        <f>SUMIF(計算!$C$10:$C$118,'56'!$B21,計算!M$10:M$118)</f>
        <v>0</v>
      </c>
      <c r="K21" s="696">
        <f>SUMIF(計算!$C$10:$C$117,'56'!$B21,計算!N$10:N$117)</f>
        <v>0</v>
      </c>
      <c r="L21" s="696">
        <f>SUMIF(計算!$C$10:$C$117,'56'!$B21,計算!O$10:O$117)</f>
        <v>0</v>
      </c>
      <c r="M21" s="696">
        <f>SUMIF(計算!$C$10:$C$117,'56'!$B21,計算!P$10:P$117)</f>
        <v>0</v>
      </c>
      <c r="N21" s="696"/>
      <c r="O21" s="696"/>
      <c r="P21" s="696">
        <f>SUMIF(計算!$C$10:$C$118,'56'!$B21,計算!S$10:S$118)</f>
        <v>0</v>
      </c>
      <c r="Q21" s="696">
        <f>SUMIF(計算!$C$10:$C$118,'56'!$B21,計算!T$10:T$118)</f>
        <v>0</v>
      </c>
      <c r="R21" s="696">
        <f>SUMIF(計算!$C$10:$C$118,'56'!$B21,計算!U$10:U$118)</f>
        <v>0</v>
      </c>
      <c r="S21" s="696">
        <f>SUMIF(計算!$C$10:$C$117,'56'!$B21,計算!V$10:V$117)</f>
        <v>0</v>
      </c>
      <c r="T21" s="696">
        <f>SUMIF(計算!$C$10:$C$117,'56'!$B21,計算!W$10:W$117)</f>
        <v>0</v>
      </c>
      <c r="U21" s="696">
        <f>SUMIF(計算!$C$10:$C$117,'56'!$B21,計算!X$10:X$117)</f>
        <v>0</v>
      </c>
      <c r="V21" s="696">
        <f>SUMIF(計算!$C$10:$C$117,'56'!$B21,計算!Y$10:Y$117)</f>
        <v>0</v>
      </c>
      <c r="W21" s="696">
        <f>SUMIF(計算!$C$10:$C$117,'56'!$B21,計算!Z$10:Z$117)</f>
        <v>0</v>
      </c>
      <c r="X21" s="696">
        <f>SUMIF(計算!$C$10:$C$117,'56'!$B21,計算!AA$10:AA$117)</f>
        <v>0</v>
      </c>
      <c r="Y21" s="696">
        <f>SUMIF(計算!$C$10:$C$118,'56'!$B21,計算!AB$10:AB$118)</f>
        <v>0</v>
      </c>
      <c r="Z21" s="696">
        <f>SUMIF(計算!$C$10:$C$118,'56'!$B21,計算!AC$10:AC$118)</f>
        <v>0</v>
      </c>
      <c r="AA21" s="696">
        <f>SUMIF(計算!$C$10:$C$118,'56'!$B21,計算!AD$10:AD$118)</f>
        <v>0</v>
      </c>
      <c r="AB21" s="696">
        <f>SUMIF(計算!$C$10:$C$117,'56'!$B21,計算!AE$10:AE$117)</f>
        <v>0</v>
      </c>
      <c r="AC21" s="696">
        <f>SUMIF(計算!$C$10:$C$118,'56'!$B21,計算!AF$10:AF$118)</f>
        <v>0</v>
      </c>
      <c r="AD21" s="696">
        <f>SUMIF(計算!$C$10:$C$118,'56'!$B21,計算!AG$10:AG$118)</f>
        <v>0</v>
      </c>
      <c r="AE21" s="696">
        <f>SUMIF(計算!$C$10:$C$118,'56'!$B21,計算!AH$10:AH$118)</f>
        <v>0</v>
      </c>
      <c r="AF21" s="696">
        <f>SUMIF(計算!$C$10:$C$117,'56'!$B21,計算!AI$10:AI$117)</f>
        <v>0</v>
      </c>
    </row>
    <row r="22" spans="2:32" x14ac:dyDescent="0.15">
      <c r="B22" s="520" t="s">
        <v>598</v>
      </c>
      <c r="C22" s="696" t="s">
        <v>599</v>
      </c>
      <c r="D22" s="696">
        <f>SUMIF(計算!$C$10:$C$117,'56'!$B22,計算!G$10:G$117)</f>
        <v>0</v>
      </c>
      <c r="E22" s="696">
        <f>SUMIF(計算!$C$10:$C$117,'56'!$B22,計算!H$10:H$117)</f>
        <v>0</v>
      </c>
      <c r="F22" s="696">
        <f>SUMIF(計算!$C$10:$C$117,'56'!$B22,計算!I$10:I$117)</f>
        <v>0</v>
      </c>
      <c r="G22" s="696">
        <f>SUMIF(計算!$C$10:$C$117,'56'!$B22,計算!J$10:J$117)</f>
        <v>0</v>
      </c>
      <c r="H22" s="696">
        <f>SUMIF(計算!$C$10:$C$118,'56'!$B22,計算!K$10:K$118)</f>
        <v>0</v>
      </c>
      <c r="I22" s="696">
        <f>SUMIF(計算!$C$10:$C$118,'56'!$B22,計算!L$10:L$118)</f>
        <v>0</v>
      </c>
      <c r="J22" s="696">
        <f>SUMIF(計算!$C$10:$C$118,'56'!$B22,計算!M$10:M$118)</f>
        <v>0</v>
      </c>
      <c r="K22" s="696">
        <f>SUMIF(計算!$C$10:$C$117,'56'!$B22,計算!N$10:N$117)</f>
        <v>0</v>
      </c>
      <c r="L22" s="696">
        <f>SUMIF(計算!$C$10:$C$117,'56'!$B22,計算!O$10:O$117)</f>
        <v>0</v>
      </c>
      <c r="M22" s="696">
        <f>SUMIF(計算!$C$10:$C$117,'56'!$B22,計算!P$10:P$117)</f>
        <v>0</v>
      </c>
      <c r="N22" s="696"/>
      <c r="O22" s="696"/>
      <c r="P22" s="696">
        <f>SUMIF(計算!$C$10:$C$118,'56'!$B22,計算!S$10:S$118)</f>
        <v>0</v>
      </c>
      <c r="Q22" s="696">
        <f>SUMIF(計算!$C$10:$C$118,'56'!$B22,計算!T$10:T$118)</f>
        <v>0</v>
      </c>
      <c r="R22" s="696">
        <f>SUMIF(計算!$C$10:$C$118,'56'!$B22,計算!U$10:U$118)</f>
        <v>0</v>
      </c>
      <c r="S22" s="696">
        <f>SUMIF(計算!$C$10:$C$117,'56'!$B22,計算!V$10:V$117)</f>
        <v>0</v>
      </c>
      <c r="T22" s="696">
        <f>SUMIF(計算!$C$10:$C$117,'56'!$B22,計算!W$10:W$117)</f>
        <v>0</v>
      </c>
      <c r="U22" s="696">
        <f>SUMIF(計算!$C$10:$C$117,'56'!$B22,計算!X$10:X$117)</f>
        <v>0</v>
      </c>
      <c r="V22" s="696">
        <f>SUMIF(計算!$C$10:$C$117,'56'!$B22,計算!Y$10:Y$117)</f>
        <v>0</v>
      </c>
      <c r="W22" s="696">
        <f>SUMIF(計算!$C$10:$C$117,'56'!$B22,計算!Z$10:Z$117)</f>
        <v>0</v>
      </c>
      <c r="X22" s="696">
        <f>SUMIF(計算!$C$10:$C$117,'56'!$B22,計算!AA$10:AA$117)</f>
        <v>0</v>
      </c>
      <c r="Y22" s="696">
        <f>SUMIF(計算!$C$10:$C$118,'56'!$B22,計算!AB$10:AB$118)</f>
        <v>0</v>
      </c>
      <c r="Z22" s="696">
        <f>SUMIF(計算!$C$10:$C$118,'56'!$B22,計算!AC$10:AC$118)</f>
        <v>0</v>
      </c>
      <c r="AA22" s="696">
        <f>SUMIF(計算!$C$10:$C$118,'56'!$B22,計算!AD$10:AD$118)</f>
        <v>0</v>
      </c>
      <c r="AB22" s="696">
        <f>SUMIF(計算!$C$10:$C$117,'56'!$B22,計算!AE$10:AE$117)</f>
        <v>0</v>
      </c>
      <c r="AC22" s="696">
        <f>SUMIF(計算!$C$10:$C$118,'56'!$B22,計算!AF$10:AF$118)</f>
        <v>0</v>
      </c>
      <c r="AD22" s="696">
        <f>SUMIF(計算!$C$10:$C$118,'56'!$B22,計算!AG$10:AG$118)</f>
        <v>0</v>
      </c>
      <c r="AE22" s="696">
        <f>SUMIF(計算!$C$10:$C$118,'56'!$B22,計算!AH$10:AH$118)</f>
        <v>0</v>
      </c>
      <c r="AF22" s="696">
        <f>SUMIF(計算!$C$10:$C$117,'56'!$B22,計算!AI$10:AI$117)</f>
        <v>0</v>
      </c>
    </row>
    <row r="23" spans="2:32" x14ac:dyDescent="0.15">
      <c r="B23" s="521" t="s">
        <v>600</v>
      </c>
      <c r="C23" s="696" t="s">
        <v>601</v>
      </c>
      <c r="D23" s="696">
        <f>SUMIF(計算!$C$10:$C$117,'56'!$B23,計算!G$10:G$117)</f>
        <v>0</v>
      </c>
      <c r="E23" s="696">
        <f>SUMIF(計算!$C$10:$C$117,'56'!$B23,計算!H$10:H$117)</f>
        <v>0</v>
      </c>
      <c r="F23" s="696">
        <f>SUMIF(計算!$C$10:$C$117,'56'!$B23,計算!I$10:I$117)</f>
        <v>0</v>
      </c>
      <c r="G23" s="696">
        <f>SUMIF(計算!$C$10:$C$117,'56'!$B23,計算!J$10:J$117)</f>
        <v>0</v>
      </c>
      <c r="H23" s="696">
        <f>SUMIF(計算!$C$10:$C$118,'56'!$B23,計算!K$10:K$118)</f>
        <v>0</v>
      </c>
      <c r="I23" s="696">
        <f>SUMIF(計算!$C$10:$C$118,'56'!$B23,計算!L$10:L$118)</f>
        <v>0</v>
      </c>
      <c r="J23" s="696">
        <f>SUMIF(計算!$C$10:$C$118,'56'!$B23,計算!M$10:M$118)</f>
        <v>0</v>
      </c>
      <c r="K23" s="696">
        <f>SUMIF(計算!$C$10:$C$117,'56'!$B23,計算!N$10:N$117)</f>
        <v>0</v>
      </c>
      <c r="L23" s="696">
        <f>SUMIF(計算!$C$10:$C$117,'56'!$B23,計算!O$10:O$117)</f>
        <v>0</v>
      </c>
      <c r="M23" s="696">
        <f>SUMIF(計算!$C$10:$C$117,'56'!$B23,計算!P$10:P$117)</f>
        <v>0</v>
      </c>
      <c r="N23" s="696"/>
      <c r="O23" s="696"/>
      <c r="P23" s="696">
        <f>SUMIF(計算!$C$10:$C$118,'56'!$B23,計算!S$10:S$118)</f>
        <v>0</v>
      </c>
      <c r="Q23" s="696">
        <f>SUMIF(計算!$C$10:$C$118,'56'!$B23,計算!T$10:T$118)</f>
        <v>0</v>
      </c>
      <c r="R23" s="696">
        <f>SUMIF(計算!$C$10:$C$118,'56'!$B23,計算!U$10:U$118)</f>
        <v>0</v>
      </c>
      <c r="S23" s="696">
        <f>SUMIF(計算!$C$10:$C$117,'56'!$B23,計算!V$10:V$117)</f>
        <v>0</v>
      </c>
      <c r="T23" s="696">
        <f>SUMIF(計算!$C$10:$C$117,'56'!$B23,計算!W$10:W$117)</f>
        <v>0</v>
      </c>
      <c r="U23" s="696">
        <f>SUMIF(計算!$C$10:$C$117,'56'!$B23,計算!X$10:X$117)</f>
        <v>0</v>
      </c>
      <c r="V23" s="696">
        <f>SUMIF(計算!$C$10:$C$117,'56'!$B23,計算!Y$10:Y$117)</f>
        <v>0</v>
      </c>
      <c r="W23" s="696">
        <f>SUMIF(計算!$C$10:$C$117,'56'!$B23,計算!Z$10:Z$117)</f>
        <v>0</v>
      </c>
      <c r="X23" s="696">
        <f>SUMIF(計算!$C$10:$C$117,'56'!$B23,計算!AA$10:AA$117)</f>
        <v>0</v>
      </c>
      <c r="Y23" s="696">
        <f>SUMIF(計算!$C$10:$C$118,'56'!$B23,計算!AB$10:AB$118)</f>
        <v>0</v>
      </c>
      <c r="Z23" s="696">
        <f>SUMIF(計算!$C$10:$C$118,'56'!$B23,計算!AC$10:AC$118)</f>
        <v>0</v>
      </c>
      <c r="AA23" s="696">
        <f>SUMIF(計算!$C$10:$C$118,'56'!$B23,計算!AD$10:AD$118)</f>
        <v>0</v>
      </c>
      <c r="AB23" s="696">
        <f>SUMIF(計算!$C$10:$C$117,'56'!$B23,計算!AE$10:AE$117)</f>
        <v>0</v>
      </c>
      <c r="AC23" s="696">
        <f>SUMIF(計算!$C$10:$C$118,'56'!$B23,計算!AF$10:AF$118)</f>
        <v>0</v>
      </c>
      <c r="AD23" s="696">
        <f>SUMIF(計算!$C$10:$C$118,'56'!$B23,計算!AG$10:AG$118)</f>
        <v>0</v>
      </c>
      <c r="AE23" s="696">
        <f>SUMIF(計算!$C$10:$C$118,'56'!$B23,計算!AH$10:AH$118)</f>
        <v>0</v>
      </c>
      <c r="AF23" s="696">
        <f>SUMIF(計算!$C$10:$C$117,'56'!$B23,計算!AI$10:AI$117)</f>
        <v>0</v>
      </c>
    </row>
    <row r="24" spans="2:32" x14ac:dyDescent="0.15">
      <c r="B24" s="520" t="s">
        <v>602</v>
      </c>
      <c r="C24" s="686" t="s">
        <v>603</v>
      </c>
      <c r="D24" s="686">
        <f>SUMIF(計算!$C$10:$C$117,'56'!$B24,計算!G$10:G$117)</f>
        <v>0</v>
      </c>
      <c r="E24" s="686">
        <f>SUMIF(計算!$C$10:$C$117,'56'!$B24,計算!H$10:H$117)</f>
        <v>0</v>
      </c>
      <c r="F24" s="686">
        <f>SUMIF(計算!$C$10:$C$117,'56'!$B24,計算!I$10:I$117)</f>
        <v>0</v>
      </c>
      <c r="G24" s="686">
        <f>SUMIF(計算!$C$10:$C$117,'56'!$B24,計算!J$10:J$117)</f>
        <v>0</v>
      </c>
      <c r="H24" s="686">
        <f>SUMIF(計算!$C$10:$C$118,'56'!$B24,計算!K$10:K$118)</f>
        <v>0</v>
      </c>
      <c r="I24" s="686">
        <f>SUMIF(計算!$C$10:$C$118,'56'!$B24,計算!L$10:L$118)</f>
        <v>0</v>
      </c>
      <c r="J24" s="686">
        <f>SUMIF(計算!$C$10:$C$118,'56'!$B24,計算!M$10:M$118)</f>
        <v>0</v>
      </c>
      <c r="K24" s="686">
        <f>SUMIF(計算!$C$10:$C$117,'56'!$B24,計算!N$10:N$117)</f>
        <v>0</v>
      </c>
      <c r="L24" s="686">
        <f>SUMIF(計算!$C$10:$C$117,'56'!$B24,計算!O$10:O$117)</f>
        <v>0</v>
      </c>
      <c r="M24" s="686">
        <f>SUMIF(計算!$C$10:$C$117,'56'!$B24,計算!P$10:P$117)</f>
        <v>0</v>
      </c>
      <c r="N24" s="686"/>
      <c r="O24" s="686"/>
      <c r="P24" s="686">
        <f>SUMIF(計算!$C$10:$C$118,'56'!$B24,計算!S$10:S$118)</f>
        <v>0</v>
      </c>
      <c r="Q24" s="686">
        <f>SUMIF(計算!$C$10:$C$118,'56'!$B24,計算!T$10:T$118)</f>
        <v>0</v>
      </c>
      <c r="R24" s="686">
        <f>SUMIF(計算!$C$10:$C$118,'56'!$B24,計算!U$10:U$118)</f>
        <v>0</v>
      </c>
      <c r="S24" s="686">
        <f>SUMIF(計算!$C$10:$C$117,'56'!$B24,計算!V$10:V$117)</f>
        <v>0</v>
      </c>
      <c r="T24" s="686">
        <f>SUMIF(計算!$C$10:$C$117,'56'!$B24,計算!W$10:W$117)</f>
        <v>0</v>
      </c>
      <c r="U24" s="686">
        <f>SUMIF(計算!$C$10:$C$117,'56'!$B24,計算!X$10:X$117)</f>
        <v>0</v>
      </c>
      <c r="V24" s="686">
        <f>SUMIF(計算!$C$10:$C$117,'56'!$B24,計算!Y$10:Y$117)</f>
        <v>0</v>
      </c>
      <c r="W24" s="686">
        <f>SUMIF(計算!$C$10:$C$117,'56'!$B24,計算!Z$10:Z$117)</f>
        <v>0</v>
      </c>
      <c r="X24" s="686">
        <f>SUMIF(計算!$C$10:$C$117,'56'!$B24,計算!AA$10:AA$117)</f>
        <v>0</v>
      </c>
      <c r="Y24" s="686">
        <f>SUMIF(計算!$C$10:$C$118,'56'!$B24,計算!AB$10:AB$118)</f>
        <v>0</v>
      </c>
      <c r="Z24" s="686">
        <f>SUMIF(計算!$C$10:$C$118,'56'!$B24,計算!AC$10:AC$118)</f>
        <v>0</v>
      </c>
      <c r="AA24" s="686">
        <f>SUMIF(計算!$C$10:$C$118,'56'!$B24,計算!AD$10:AD$118)</f>
        <v>0</v>
      </c>
      <c r="AB24" s="686">
        <f>SUMIF(計算!$C$10:$C$117,'56'!$B24,計算!AE$10:AE$117)</f>
        <v>0</v>
      </c>
      <c r="AC24" s="686">
        <f>SUMIF(計算!$C$10:$C$118,'56'!$B24,計算!AF$10:AF$118)</f>
        <v>0</v>
      </c>
      <c r="AD24" s="686">
        <f>SUMIF(計算!$C$10:$C$118,'56'!$B24,計算!AG$10:AG$118)</f>
        <v>0</v>
      </c>
      <c r="AE24" s="686">
        <f>SUMIF(計算!$C$10:$C$118,'56'!$B24,計算!AH$10:AH$118)</f>
        <v>0</v>
      </c>
      <c r="AF24" s="686">
        <f>SUMIF(計算!$C$10:$C$117,'56'!$B24,計算!AI$10:AI$117)</f>
        <v>0</v>
      </c>
    </row>
    <row r="25" spans="2:32" x14ac:dyDescent="0.15">
      <c r="B25" s="520" t="s">
        <v>604</v>
      </c>
      <c r="C25" s="696" t="s">
        <v>605</v>
      </c>
      <c r="D25" s="696">
        <f>SUMIF(計算!$C$10:$C$117,'56'!$B25,計算!G$10:G$117)</f>
        <v>0</v>
      </c>
      <c r="E25" s="696">
        <f>SUMIF(計算!$C$10:$C$117,'56'!$B25,計算!H$10:H$117)</f>
        <v>0</v>
      </c>
      <c r="F25" s="696">
        <f>SUMIF(計算!$C$10:$C$117,'56'!$B25,計算!I$10:I$117)</f>
        <v>0</v>
      </c>
      <c r="G25" s="696">
        <f>SUMIF(計算!$C$10:$C$117,'56'!$B25,計算!J$10:J$117)</f>
        <v>0</v>
      </c>
      <c r="H25" s="696">
        <f>SUMIF(計算!$C$10:$C$118,'56'!$B25,計算!K$10:K$118)</f>
        <v>0</v>
      </c>
      <c r="I25" s="696">
        <f>SUMIF(計算!$C$10:$C$118,'56'!$B25,計算!L$10:L$118)</f>
        <v>0</v>
      </c>
      <c r="J25" s="696">
        <f>SUMIF(計算!$C$10:$C$118,'56'!$B25,計算!M$10:M$118)</f>
        <v>0</v>
      </c>
      <c r="K25" s="696">
        <f>SUMIF(計算!$C$10:$C$117,'56'!$B25,計算!N$10:N$117)</f>
        <v>0</v>
      </c>
      <c r="L25" s="696">
        <f>SUMIF(計算!$C$10:$C$117,'56'!$B25,計算!O$10:O$117)</f>
        <v>0</v>
      </c>
      <c r="M25" s="696">
        <f>SUMIF(計算!$C$10:$C$117,'56'!$B25,計算!P$10:P$117)</f>
        <v>0</v>
      </c>
      <c r="N25" s="696"/>
      <c r="O25" s="696"/>
      <c r="P25" s="696">
        <f>SUMIF(計算!$C$10:$C$118,'56'!$B25,計算!S$10:S$118)</f>
        <v>0</v>
      </c>
      <c r="Q25" s="696">
        <f>SUMIF(計算!$C$10:$C$118,'56'!$B25,計算!T$10:T$118)</f>
        <v>0</v>
      </c>
      <c r="R25" s="696">
        <f>SUMIF(計算!$C$10:$C$118,'56'!$B25,計算!U$10:U$118)</f>
        <v>0</v>
      </c>
      <c r="S25" s="696">
        <f>SUMIF(計算!$C$10:$C$117,'56'!$B25,計算!V$10:V$117)</f>
        <v>0</v>
      </c>
      <c r="T25" s="696">
        <f>SUMIF(計算!$C$10:$C$117,'56'!$B25,計算!W$10:W$117)</f>
        <v>0</v>
      </c>
      <c r="U25" s="696">
        <f>SUMIF(計算!$C$10:$C$117,'56'!$B25,計算!X$10:X$117)</f>
        <v>0</v>
      </c>
      <c r="V25" s="696">
        <f>SUMIF(計算!$C$10:$C$117,'56'!$B25,計算!Y$10:Y$117)</f>
        <v>0</v>
      </c>
      <c r="W25" s="696">
        <f>SUMIF(計算!$C$10:$C$117,'56'!$B25,計算!Z$10:Z$117)</f>
        <v>0</v>
      </c>
      <c r="X25" s="696">
        <f>SUMIF(計算!$C$10:$C$117,'56'!$B25,計算!AA$10:AA$117)</f>
        <v>0</v>
      </c>
      <c r="Y25" s="696">
        <f>SUMIF(計算!$C$10:$C$118,'56'!$B25,計算!AB$10:AB$118)</f>
        <v>0</v>
      </c>
      <c r="Z25" s="696">
        <f>SUMIF(計算!$C$10:$C$118,'56'!$B25,計算!AC$10:AC$118)</f>
        <v>0</v>
      </c>
      <c r="AA25" s="696">
        <f>SUMIF(計算!$C$10:$C$118,'56'!$B25,計算!AD$10:AD$118)</f>
        <v>0</v>
      </c>
      <c r="AB25" s="696">
        <f>SUMIF(計算!$C$10:$C$117,'56'!$B25,計算!AE$10:AE$117)</f>
        <v>0</v>
      </c>
      <c r="AC25" s="696">
        <f>SUMIF(計算!$C$10:$C$118,'56'!$B25,計算!AF$10:AF$118)</f>
        <v>0</v>
      </c>
      <c r="AD25" s="696">
        <f>SUMIF(計算!$C$10:$C$118,'56'!$B25,計算!AG$10:AG$118)</f>
        <v>0</v>
      </c>
      <c r="AE25" s="696">
        <f>SUMIF(計算!$C$10:$C$118,'56'!$B25,計算!AH$10:AH$118)</f>
        <v>0</v>
      </c>
      <c r="AF25" s="696">
        <f>SUMIF(計算!$C$10:$C$117,'56'!$B25,計算!AI$10:AI$117)</f>
        <v>0</v>
      </c>
    </row>
    <row r="26" spans="2:32" x14ac:dyDescent="0.15">
      <c r="B26" s="520" t="s">
        <v>606</v>
      </c>
      <c r="C26" s="696" t="s">
        <v>607</v>
      </c>
      <c r="D26" s="696">
        <f>SUMIF(計算!$C$10:$C$117,'56'!$B26,計算!G$10:G$117)</f>
        <v>0</v>
      </c>
      <c r="E26" s="696">
        <f>SUMIF(計算!$C$10:$C$117,'56'!$B26,計算!H$10:H$117)</f>
        <v>0</v>
      </c>
      <c r="F26" s="696">
        <f>SUMIF(計算!$C$10:$C$117,'56'!$B26,計算!I$10:I$117)</f>
        <v>0</v>
      </c>
      <c r="G26" s="696">
        <f>SUMIF(計算!$C$10:$C$117,'56'!$B26,計算!J$10:J$117)</f>
        <v>0</v>
      </c>
      <c r="H26" s="696">
        <f>SUMIF(計算!$C$10:$C$118,'56'!$B26,計算!K$10:K$118)</f>
        <v>0</v>
      </c>
      <c r="I26" s="696">
        <f>SUMIF(計算!$C$10:$C$118,'56'!$B26,計算!L$10:L$118)</f>
        <v>0</v>
      </c>
      <c r="J26" s="696">
        <f>SUMIF(計算!$C$10:$C$118,'56'!$B26,計算!M$10:M$118)</f>
        <v>0</v>
      </c>
      <c r="K26" s="696">
        <f>SUMIF(計算!$C$10:$C$117,'56'!$B26,計算!N$10:N$117)</f>
        <v>0</v>
      </c>
      <c r="L26" s="696">
        <f>SUMIF(計算!$C$10:$C$117,'56'!$B26,計算!O$10:O$117)</f>
        <v>0</v>
      </c>
      <c r="M26" s="696">
        <f>SUMIF(計算!$C$10:$C$117,'56'!$B26,計算!P$10:P$117)</f>
        <v>0</v>
      </c>
      <c r="N26" s="696"/>
      <c r="O26" s="696"/>
      <c r="P26" s="696">
        <f>SUMIF(計算!$C$10:$C$118,'56'!$B26,計算!S$10:S$118)</f>
        <v>0</v>
      </c>
      <c r="Q26" s="696">
        <f>SUMIF(計算!$C$10:$C$118,'56'!$B26,計算!T$10:T$118)</f>
        <v>0</v>
      </c>
      <c r="R26" s="696">
        <f>SUMIF(計算!$C$10:$C$118,'56'!$B26,計算!U$10:U$118)</f>
        <v>0</v>
      </c>
      <c r="S26" s="696">
        <f>SUMIF(計算!$C$10:$C$117,'56'!$B26,計算!V$10:V$117)</f>
        <v>0</v>
      </c>
      <c r="T26" s="696">
        <f>SUMIF(計算!$C$10:$C$117,'56'!$B26,計算!W$10:W$117)</f>
        <v>0</v>
      </c>
      <c r="U26" s="696">
        <f>SUMIF(計算!$C$10:$C$117,'56'!$B26,計算!X$10:X$117)</f>
        <v>0</v>
      </c>
      <c r="V26" s="696">
        <f>SUMIF(計算!$C$10:$C$117,'56'!$B26,計算!Y$10:Y$117)</f>
        <v>0</v>
      </c>
      <c r="W26" s="696">
        <f>SUMIF(計算!$C$10:$C$117,'56'!$B26,計算!Z$10:Z$117)</f>
        <v>0</v>
      </c>
      <c r="X26" s="696">
        <f>SUMIF(計算!$C$10:$C$117,'56'!$B26,計算!AA$10:AA$117)</f>
        <v>0</v>
      </c>
      <c r="Y26" s="696">
        <f>SUMIF(計算!$C$10:$C$118,'56'!$B26,計算!AB$10:AB$118)</f>
        <v>0</v>
      </c>
      <c r="Z26" s="696">
        <f>SUMIF(計算!$C$10:$C$118,'56'!$B26,計算!AC$10:AC$118)</f>
        <v>0</v>
      </c>
      <c r="AA26" s="696">
        <f>SUMIF(計算!$C$10:$C$118,'56'!$B26,計算!AD$10:AD$118)</f>
        <v>0</v>
      </c>
      <c r="AB26" s="696">
        <f>SUMIF(計算!$C$10:$C$117,'56'!$B26,計算!AE$10:AE$117)</f>
        <v>0</v>
      </c>
      <c r="AC26" s="696">
        <f>SUMIF(計算!$C$10:$C$118,'56'!$B26,計算!AF$10:AF$118)</f>
        <v>0</v>
      </c>
      <c r="AD26" s="696">
        <f>SUMIF(計算!$C$10:$C$118,'56'!$B26,計算!AG$10:AG$118)</f>
        <v>0</v>
      </c>
      <c r="AE26" s="696">
        <f>SUMIF(計算!$C$10:$C$118,'56'!$B26,計算!AH$10:AH$118)</f>
        <v>0</v>
      </c>
      <c r="AF26" s="696">
        <f>SUMIF(計算!$C$10:$C$117,'56'!$B26,計算!AI$10:AI$117)</f>
        <v>0</v>
      </c>
    </row>
    <row r="27" spans="2:32" x14ac:dyDescent="0.15">
      <c r="B27" s="520" t="s">
        <v>608</v>
      </c>
      <c r="C27" s="696" t="s">
        <v>609</v>
      </c>
      <c r="D27" s="696">
        <f>SUMIF(計算!$C$10:$C$117,'56'!$B27,計算!G$10:G$117)</f>
        <v>0</v>
      </c>
      <c r="E27" s="696">
        <f>SUMIF(計算!$C$10:$C$117,'56'!$B27,計算!H$10:H$117)</f>
        <v>0</v>
      </c>
      <c r="F27" s="696">
        <f>SUMIF(計算!$C$10:$C$117,'56'!$B27,計算!I$10:I$117)</f>
        <v>0</v>
      </c>
      <c r="G27" s="696">
        <f>SUMIF(計算!$C$10:$C$117,'56'!$B27,計算!J$10:J$117)</f>
        <v>0</v>
      </c>
      <c r="H27" s="696">
        <f>SUMIF(計算!$C$10:$C$118,'56'!$B27,計算!K$10:K$118)</f>
        <v>0</v>
      </c>
      <c r="I27" s="696">
        <f>SUMIF(計算!$C$10:$C$118,'56'!$B27,計算!L$10:L$118)</f>
        <v>0</v>
      </c>
      <c r="J27" s="696">
        <f>SUMIF(計算!$C$10:$C$118,'56'!$B27,計算!M$10:M$118)</f>
        <v>0</v>
      </c>
      <c r="K27" s="696">
        <f>SUMIF(計算!$C$10:$C$117,'56'!$B27,計算!N$10:N$117)</f>
        <v>0</v>
      </c>
      <c r="L27" s="696">
        <f>SUMIF(計算!$C$10:$C$117,'56'!$B27,計算!O$10:O$117)</f>
        <v>0</v>
      </c>
      <c r="M27" s="696">
        <f>SUMIF(計算!$C$10:$C$117,'56'!$B27,計算!P$10:P$117)</f>
        <v>0</v>
      </c>
      <c r="N27" s="696"/>
      <c r="O27" s="696"/>
      <c r="P27" s="696">
        <f>SUMIF(計算!$C$10:$C$118,'56'!$B27,計算!S$10:S$118)</f>
        <v>0</v>
      </c>
      <c r="Q27" s="696">
        <f>SUMIF(計算!$C$10:$C$118,'56'!$B27,計算!T$10:T$118)</f>
        <v>0</v>
      </c>
      <c r="R27" s="696">
        <f>SUMIF(計算!$C$10:$C$118,'56'!$B27,計算!U$10:U$118)</f>
        <v>0</v>
      </c>
      <c r="S27" s="696">
        <f>SUMIF(計算!$C$10:$C$117,'56'!$B27,計算!V$10:V$117)</f>
        <v>0</v>
      </c>
      <c r="T27" s="696">
        <f>SUMIF(計算!$C$10:$C$117,'56'!$B27,計算!W$10:W$117)</f>
        <v>0</v>
      </c>
      <c r="U27" s="696">
        <f>SUMIF(計算!$C$10:$C$117,'56'!$B27,計算!X$10:X$117)</f>
        <v>0</v>
      </c>
      <c r="V27" s="696">
        <f>SUMIF(計算!$C$10:$C$117,'56'!$B27,計算!Y$10:Y$117)</f>
        <v>0</v>
      </c>
      <c r="W27" s="696">
        <f>SUMIF(計算!$C$10:$C$117,'56'!$B27,計算!Z$10:Z$117)</f>
        <v>0</v>
      </c>
      <c r="X27" s="696">
        <f>SUMIF(計算!$C$10:$C$117,'56'!$B27,計算!AA$10:AA$117)</f>
        <v>0</v>
      </c>
      <c r="Y27" s="696">
        <f>SUMIF(計算!$C$10:$C$118,'56'!$B27,計算!AB$10:AB$118)</f>
        <v>0</v>
      </c>
      <c r="Z27" s="696">
        <f>SUMIF(計算!$C$10:$C$118,'56'!$B27,計算!AC$10:AC$118)</f>
        <v>0</v>
      </c>
      <c r="AA27" s="696">
        <f>SUMIF(計算!$C$10:$C$118,'56'!$B27,計算!AD$10:AD$118)</f>
        <v>0</v>
      </c>
      <c r="AB27" s="696">
        <f>SUMIF(計算!$C$10:$C$117,'56'!$B27,計算!AE$10:AE$117)</f>
        <v>0</v>
      </c>
      <c r="AC27" s="696">
        <f>SUMIF(計算!$C$10:$C$118,'56'!$B27,計算!AF$10:AF$118)</f>
        <v>0</v>
      </c>
      <c r="AD27" s="696">
        <f>SUMIF(計算!$C$10:$C$118,'56'!$B27,計算!AG$10:AG$118)</f>
        <v>0</v>
      </c>
      <c r="AE27" s="696">
        <f>SUMIF(計算!$C$10:$C$118,'56'!$B27,計算!AH$10:AH$118)</f>
        <v>0</v>
      </c>
      <c r="AF27" s="696">
        <f>SUMIF(計算!$C$10:$C$117,'56'!$B27,計算!AI$10:AI$117)</f>
        <v>0</v>
      </c>
    </row>
    <row r="28" spans="2:32" x14ac:dyDescent="0.15">
      <c r="B28" s="521" t="s">
        <v>610</v>
      </c>
      <c r="C28" s="694" t="s">
        <v>611</v>
      </c>
      <c r="D28" s="694">
        <f>SUMIF(計算!$C$10:$C$117,'56'!$B28,計算!G$10:G$117)</f>
        <v>0</v>
      </c>
      <c r="E28" s="694">
        <f>SUMIF(計算!$C$10:$C$117,'56'!$B28,計算!H$10:H$117)</f>
        <v>0</v>
      </c>
      <c r="F28" s="694">
        <f>SUMIF(計算!$C$10:$C$117,'56'!$B28,計算!I$10:I$117)</f>
        <v>0</v>
      </c>
      <c r="G28" s="694">
        <f>SUMIF(計算!$C$10:$C$117,'56'!$B28,計算!J$10:J$117)</f>
        <v>0</v>
      </c>
      <c r="H28" s="694">
        <f>SUMIF(計算!$C$10:$C$118,'56'!$B28,計算!K$10:K$118)</f>
        <v>0</v>
      </c>
      <c r="I28" s="694">
        <f>SUMIF(計算!$C$10:$C$118,'56'!$B28,計算!L$10:L$118)</f>
        <v>0</v>
      </c>
      <c r="J28" s="694">
        <f>SUMIF(計算!$C$10:$C$118,'56'!$B28,計算!M$10:M$118)</f>
        <v>0</v>
      </c>
      <c r="K28" s="694">
        <f>SUMIF(計算!$C$10:$C$117,'56'!$B28,計算!N$10:N$117)</f>
        <v>0</v>
      </c>
      <c r="L28" s="694">
        <f>SUMIF(計算!$C$10:$C$117,'56'!$B28,計算!O$10:O$117)</f>
        <v>0</v>
      </c>
      <c r="M28" s="694">
        <f>SUMIF(計算!$C$10:$C$117,'56'!$B28,計算!P$10:P$117)</f>
        <v>0</v>
      </c>
      <c r="N28" s="694"/>
      <c r="O28" s="694"/>
      <c r="P28" s="694">
        <f>SUMIF(計算!$C$10:$C$118,'56'!$B28,計算!S$10:S$118)</f>
        <v>0</v>
      </c>
      <c r="Q28" s="694">
        <f>SUMIF(計算!$C$10:$C$118,'56'!$B28,計算!T$10:T$118)</f>
        <v>0</v>
      </c>
      <c r="R28" s="694">
        <f>SUMIF(計算!$C$10:$C$118,'56'!$B28,計算!U$10:U$118)</f>
        <v>0</v>
      </c>
      <c r="S28" s="694">
        <f>SUMIF(計算!$C$10:$C$117,'56'!$B28,計算!V$10:V$117)</f>
        <v>0</v>
      </c>
      <c r="T28" s="694">
        <f>SUMIF(計算!$C$10:$C$117,'56'!$B28,計算!W$10:W$117)</f>
        <v>0</v>
      </c>
      <c r="U28" s="694">
        <f>SUMIF(計算!$C$10:$C$117,'56'!$B28,計算!X$10:X$117)</f>
        <v>0</v>
      </c>
      <c r="V28" s="694">
        <f>SUMIF(計算!$C$10:$C$117,'56'!$B28,計算!Y$10:Y$117)</f>
        <v>0</v>
      </c>
      <c r="W28" s="694">
        <f>SUMIF(計算!$C$10:$C$117,'56'!$B28,計算!Z$10:Z$117)</f>
        <v>0</v>
      </c>
      <c r="X28" s="694">
        <f>SUMIF(計算!$C$10:$C$117,'56'!$B28,計算!AA$10:AA$117)</f>
        <v>0</v>
      </c>
      <c r="Y28" s="694">
        <f>SUMIF(計算!$C$10:$C$118,'56'!$B28,計算!AB$10:AB$118)</f>
        <v>0</v>
      </c>
      <c r="Z28" s="694">
        <f>SUMIF(計算!$C$10:$C$118,'56'!$B28,計算!AC$10:AC$118)</f>
        <v>0</v>
      </c>
      <c r="AA28" s="694">
        <f>SUMIF(計算!$C$10:$C$118,'56'!$B28,計算!AD$10:AD$118)</f>
        <v>0</v>
      </c>
      <c r="AB28" s="694">
        <f>SUMIF(計算!$C$10:$C$117,'56'!$B28,計算!AE$10:AE$117)</f>
        <v>0</v>
      </c>
      <c r="AC28" s="694">
        <f>SUMIF(計算!$C$10:$C$118,'56'!$B28,計算!AF$10:AF$118)</f>
        <v>0</v>
      </c>
      <c r="AD28" s="694">
        <f>SUMIF(計算!$C$10:$C$118,'56'!$B28,計算!AG$10:AG$118)</f>
        <v>0</v>
      </c>
      <c r="AE28" s="694">
        <f>SUMIF(計算!$C$10:$C$118,'56'!$B28,計算!AH$10:AH$118)</f>
        <v>0</v>
      </c>
      <c r="AF28" s="694">
        <f>SUMIF(計算!$C$10:$C$117,'56'!$B28,計算!AI$10:AI$117)</f>
        <v>0</v>
      </c>
    </row>
    <row r="29" spans="2:32" x14ac:dyDescent="0.15">
      <c r="B29" s="520" t="s">
        <v>612</v>
      </c>
      <c r="C29" s="696" t="s">
        <v>613</v>
      </c>
      <c r="D29" s="696">
        <f>SUMIF(計算!$C$10:$C$117,'56'!$B29,計算!G$10:G$117)</f>
        <v>0</v>
      </c>
      <c r="E29" s="696">
        <f>SUMIF(計算!$C$10:$C$117,'56'!$B29,計算!H$10:H$117)</f>
        <v>0</v>
      </c>
      <c r="F29" s="696">
        <f>SUMIF(計算!$C$10:$C$117,'56'!$B29,計算!I$10:I$117)</f>
        <v>0</v>
      </c>
      <c r="G29" s="696">
        <f>SUMIF(計算!$C$10:$C$117,'56'!$B29,計算!J$10:J$117)</f>
        <v>0</v>
      </c>
      <c r="H29" s="696">
        <f>SUMIF(計算!$C$10:$C$118,'56'!$B29,計算!K$10:K$118)</f>
        <v>0</v>
      </c>
      <c r="I29" s="696">
        <f>SUMIF(計算!$C$10:$C$118,'56'!$B29,計算!L$10:L$118)</f>
        <v>0</v>
      </c>
      <c r="J29" s="696">
        <f>SUMIF(計算!$C$10:$C$118,'56'!$B29,計算!M$10:M$118)</f>
        <v>0</v>
      </c>
      <c r="K29" s="696">
        <f>SUMIF(計算!$C$10:$C$117,'56'!$B29,計算!N$10:N$117)</f>
        <v>0</v>
      </c>
      <c r="L29" s="696">
        <f>SUMIF(計算!$C$10:$C$117,'56'!$B29,計算!O$10:O$117)</f>
        <v>0</v>
      </c>
      <c r="M29" s="696">
        <f>SUMIF(計算!$C$10:$C$117,'56'!$B29,計算!P$10:P$117)</f>
        <v>0</v>
      </c>
      <c r="N29" s="696"/>
      <c r="O29" s="696"/>
      <c r="P29" s="696">
        <f>SUMIF(計算!$C$10:$C$118,'56'!$B29,計算!S$10:S$118)</f>
        <v>0</v>
      </c>
      <c r="Q29" s="696">
        <f>SUMIF(計算!$C$10:$C$118,'56'!$B29,計算!T$10:T$118)</f>
        <v>0</v>
      </c>
      <c r="R29" s="696">
        <f>SUMIF(計算!$C$10:$C$118,'56'!$B29,計算!U$10:U$118)</f>
        <v>0</v>
      </c>
      <c r="S29" s="696">
        <f>SUMIF(計算!$C$10:$C$117,'56'!$B29,計算!V$10:V$117)</f>
        <v>0</v>
      </c>
      <c r="T29" s="696">
        <f>SUMIF(計算!$C$10:$C$117,'56'!$B29,計算!W$10:W$117)</f>
        <v>0</v>
      </c>
      <c r="U29" s="696">
        <f>SUMIF(計算!$C$10:$C$117,'56'!$B29,計算!X$10:X$117)</f>
        <v>0</v>
      </c>
      <c r="V29" s="696">
        <f>SUMIF(計算!$C$10:$C$117,'56'!$B29,計算!Y$10:Y$117)</f>
        <v>0</v>
      </c>
      <c r="W29" s="696">
        <f>SUMIF(計算!$C$10:$C$117,'56'!$B29,計算!Z$10:Z$117)</f>
        <v>0</v>
      </c>
      <c r="X29" s="696">
        <f>SUMIF(計算!$C$10:$C$117,'56'!$B29,計算!AA$10:AA$117)</f>
        <v>0</v>
      </c>
      <c r="Y29" s="696">
        <f>SUMIF(計算!$C$10:$C$118,'56'!$B29,計算!AB$10:AB$118)</f>
        <v>0</v>
      </c>
      <c r="Z29" s="696">
        <f>SUMIF(計算!$C$10:$C$118,'56'!$B29,計算!AC$10:AC$118)</f>
        <v>0</v>
      </c>
      <c r="AA29" s="696">
        <f>SUMIF(計算!$C$10:$C$118,'56'!$B29,計算!AD$10:AD$118)</f>
        <v>0</v>
      </c>
      <c r="AB29" s="696">
        <f>SUMIF(計算!$C$10:$C$117,'56'!$B29,計算!AE$10:AE$117)</f>
        <v>0</v>
      </c>
      <c r="AC29" s="696">
        <f>SUMIF(計算!$C$10:$C$118,'56'!$B29,計算!AF$10:AF$118)</f>
        <v>0</v>
      </c>
      <c r="AD29" s="696">
        <f>SUMIF(計算!$C$10:$C$118,'56'!$B29,計算!AG$10:AG$118)</f>
        <v>0</v>
      </c>
      <c r="AE29" s="696">
        <f>SUMIF(計算!$C$10:$C$118,'56'!$B29,計算!AH$10:AH$118)</f>
        <v>0</v>
      </c>
      <c r="AF29" s="696">
        <f>SUMIF(計算!$C$10:$C$117,'56'!$B29,計算!AI$10:AI$117)</f>
        <v>0</v>
      </c>
    </row>
    <row r="30" spans="2:32" x14ac:dyDescent="0.15">
      <c r="B30" s="520" t="s">
        <v>614</v>
      </c>
      <c r="C30" s="696" t="s">
        <v>615</v>
      </c>
      <c r="D30" s="696">
        <f>SUMIF(計算!$C$10:$C$117,'56'!$B30,計算!G$10:G$117)</f>
        <v>0</v>
      </c>
      <c r="E30" s="696">
        <f>SUMIF(計算!$C$10:$C$117,'56'!$B30,計算!H$10:H$117)</f>
        <v>0</v>
      </c>
      <c r="F30" s="696">
        <f>SUMIF(計算!$C$10:$C$117,'56'!$B30,計算!I$10:I$117)</f>
        <v>0</v>
      </c>
      <c r="G30" s="696">
        <f>SUMIF(計算!$C$10:$C$117,'56'!$B30,計算!J$10:J$117)</f>
        <v>0</v>
      </c>
      <c r="H30" s="696">
        <f>SUMIF(計算!$C$10:$C$118,'56'!$B30,計算!K$10:K$118)</f>
        <v>0</v>
      </c>
      <c r="I30" s="696">
        <f>SUMIF(計算!$C$10:$C$118,'56'!$B30,計算!L$10:L$118)</f>
        <v>0</v>
      </c>
      <c r="J30" s="696">
        <f>SUMIF(計算!$C$10:$C$118,'56'!$B30,計算!M$10:M$118)</f>
        <v>0</v>
      </c>
      <c r="K30" s="696">
        <f>SUMIF(計算!$C$10:$C$117,'56'!$B30,計算!N$10:N$117)</f>
        <v>0</v>
      </c>
      <c r="L30" s="696">
        <f>SUMIF(計算!$C$10:$C$117,'56'!$B30,計算!O$10:O$117)</f>
        <v>0</v>
      </c>
      <c r="M30" s="696">
        <f>SUMIF(計算!$C$10:$C$117,'56'!$B30,計算!P$10:P$117)</f>
        <v>0</v>
      </c>
      <c r="N30" s="696"/>
      <c r="O30" s="696"/>
      <c r="P30" s="696">
        <f>SUMIF(計算!$C$10:$C$118,'56'!$B30,計算!S$10:S$118)</f>
        <v>0</v>
      </c>
      <c r="Q30" s="696">
        <f>SUMIF(計算!$C$10:$C$118,'56'!$B30,計算!T$10:T$118)</f>
        <v>0</v>
      </c>
      <c r="R30" s="696">
        <f>SUMIF(計算!$C$10:$C$118,'56'!$B30,計算!U$10:U$118)</f>
        <v>0</v>
      </c>
      <c r="S30" s="696">
        <f>SUMIF(計算!$C$10:$C$117,'56'!$B30,計算!V$10:V$117)</f>
        <v>0</v>
      </c>
      <c r="T30" s="696">
        <f>SUMIF(計算!$C$10:$C$117,'56'!$B30,計算!W$10:W$117)</f>
        <v>0</v>
      </c>
      <c r="U30" s="696">
        <f>SUMIF(計算!$C$10:$C$117,'56'!$B30,計算!X$10:X$117)</f>
        <v>0</v>
      </c>
      <c r="V30" s="696">
        <f>SUMIF(計算!$C$10:$C$117,'56'!$B30,計算!Y$10:Y$117)</f>
        <v>0</v>
      </c>
      <c r="W30" s="696">
        <f>SUMIF(計算!$C$10:$C$117,'56'!$B30,計算!Z$10:Z$117)</f>
        <v>0</v>
      </c>
      <c r="X30" s="696">
        <f>SUMIF(計算!$C$10:$C$117,'56'!$B30,計算!AA$10:AA$117)</f>
        <v>0</v>
      </c>
      <c r="Y30" s="696">
        <f>SUMIF(計算!$C$10:$C$118,'56'!$B30,計算!AB$10:AB$118)</f>
        <v>0</v>
      </c>
      <c r="Z30" s="696">
        <f>SUMIF(計算!$C$10:$C$118,'56'!$B30,計算!AC$10:AC$118)</f>
        <v>0</v>
      </c>
      <c r="AA30" s="696">
        <f>SUMIF(計算!$C$10:$C$118,'56'!$B30,計算!AD$10:AD$118)</f>
        <v>0</v>
      </c>
      <c r="AB30" s="696">
        <f>SUMIF(計算!$C$10:$C$117,'56'!$B30,計算!AE$10:AE$117)</f>
        <v>0</v>
      </c>
      <c r="AC30" s="696">
        <f>SUMIF(計算!$C$10:$C$118,'56'!$B30,計算!AF$10:AF$118)</f>
        <v>0</v>
      </c>
      <c r="AD30" s="696">
        <f>SUMIF(計算!$C$10:$C$118,'56'!$B30,計算!AG$10:AG$118)</f>
        <v>0</v>
      </c>
      <c r="AE30" s="696">
        <f>SUMIF(計算!$C$10:$C$118,'56'!$B30,計算!AH$10:AH$118)</f>
        <v>0</v>
      </c>
      <c r="AF30" s="696">
        <f>SUMIF(計算!$C$10:$C$117,'56'!$B30,計算!AI$10:AI$117)</f>
        <v>0</v>
      </c>
    </row>
    <row r="31" spans="2:32" x14ac:dyDescent="0.15">
      <c r="B31" s="520" t="s">
        <v>616</v>
      </c>
      <c r="C31" s="696" t="s">
        <v>352</v>
      </c>
      <c r="D31" s="696">
        <f>SUMIF(計算!$C$10:$C$117,'56'!$B31,計算!G$10:G$117)</f>
        <v>0</v>
      </c>
      <c r="E31" s="696">
        <f>SUMIF(計算!$C$10:$C$117,'56'!$B31,計算!H$10:H$117)</f>
        <v>0</v>
      </c>
      <c r="F31" s="696">
        <f>SUMIF(計算!$C$10:$C$117,'56'!$B31,計算!I$10:I$117)</f>
        <v>0</v>
      </c>
      <c r="G31" s="696">
        <f>SUMIF(計算!$C$10:$C$117,'56'!$B31,計算!J$10:J$117)</f>
        <v>0</v>
      </c>
      <c r="H31" s="696">
        <f>SUMIF(計算!$C$10:$C$118,'56'!$B31,計算!K$10:K$118)</f>
        <v>0</v>
      </c>
      <c r="I31" s="696">
        <f>SUMIF(計算!$C$10:$C$118,'56'!$B31,計算!L$10:L$118)</f>
        <v>0</v>
      </c>
      <c r="J31" s="696">
        <f>SUMIF(計算!$C$10:$C$118,'56'!$B31,計算!M$10:M$118)</f>
        <v>0</v>
      </c>
      <c r="K31" s="696">
        <f>SUMIF(計算!$C$10:$C$117,'56'!$B31,計算!N$10:N$117)</f>
        <v>0</v>
      </c>
      <c r="L31" s="696">
        <f>SUMIF(計算!$C$10:$C$117,'56'!$B31,計算!O$10:O$117)</f>
        <v>0</v>
      </c>
      <c r="M31" s="696">
        <f>SUMIF(計算!$C$10:$C$117,'56'!$B31,計算!P$10:P$117)</f>
        <v>0</v>
      </c>
      <c r="N31" s="696"/>
      <c r="O31" s="696"/>
      <c r="P31" s="696">
        <f>SUMIF(計算!$C$10:$C$118,'56'!$B31,計算!S$10:S$118)</f>
        <v>0</v>
      </c>
      <c r="Q31" s="696">
        <f>SUMIF(計算!$C$10:$C$118,'56'!$B31,計算!T$10:T$118)</f>
        <v>0</v>
      </c>
      <c r="R31" s="696">
        <f>SUMIF(計算!$C$10:$C$118,'56'!$B31,計算!U$10:U$118)</f>
        <v>0</v>
      </c>
      <c r="S31" s="696">
        <f>SUMIF(計算!$C$10:$C$117,'56'!$B31,計算!V$10:V$117)</f>
        <v>0</v>
      </c>
      <c r="T31" s="696">
        <f>SUMIF(計算!$C$10:$C$117,'56'!$B31,計算!W$10:W$117)</f>
        <v>0</v>
      </c>
      <c r="U31" s="696">
        <f>SUMIF(計算!$C$10:$C$117,'56'!$B31,計算!X$10:X$117)</f>
        <v>0</v>
      </c>
      <c r="V31" s="696">
        <f>SUMIF(計算!$C$10:$C$117,'56'!$B31,計算!Y$10:Y$117)</f>
        <v>0</v>
      </c>
      <c r="W31" s="696">
        <f>SUMIF(計算!$C$10:$C$117,'56'!$B31,計算!Z$10:Z$117)</f>
        <v>0</v>
      </c>
      <c r="X31" s="696">
        <f>SUMIF(計算!$C$10:$C$117,'56'!$B31,計算!AA$10:AA$117)</f>
        <v>0</v>
      </c>
      <c r="Y31" s="696">
        <f>SUMIF(計算!$C$10:$C$118,'56'!$B31,計算!AB$10:AB$118)</f>
        <v>0</v>
      </c>
      <c r="Z31" s="696">
        <f>SUMIF(計算!$C$10:$C$118,'56'!$B31,計算!AC$10:AC$118)</f>
        <v>0</v>
      </c>
      <c r="AA31" s="696">
        <f>SUMIF(計算!$C$10:$C$118,'56'!$B31,計算!AD$10:AD$118)</f>
        <v>0</v>
      </c>
      <c r="AB31" s="696">
        <f>SUMIF(計算!$C$10:$C$117,'56'!$B31,計算!AE$10:AE$117)</f>
        <v>0</v>
      </c>
      <c r="AC31" s="696">
        <f>SUMIF(計算!$C$10:$C$118,'56'!$B31,計算!AF$10:AF$118)</f>
        <v>0</v>
      </c>
      <c r="AD31" s="696">
        <f>SUMIF(計算!$C$10:$C$118,'56'!$B31,計算!AG$10:AG$118)</f>
        <v>0</v>
      </c>
      <c r="AE31" s="696">
        <f>SUMIF(計算!$C$10:$C$118,'56'!$B31,計算!AH$10:AH$118)</f>
        <v>0</v>
      </c>
      <c r="AF31" s="696">
        <f>SUMIF(計算!$C$10:$C$117,'56'!$B31,計算!AI$10:AI$117)</f>
        <v>0</v>
      </c>
    </row>
    <row r="32" spans="2:32" x14ac:dyDescent="0.15">
      <c r="B32" s="520" t="s">
        <v>617</v>
      </c>
      <c r="C32" s="696" t="s">
        <v>618</v>
      </c>
      <c r="D32" s="696">
        <f>SUMIF(計算!$C$10:$C$117,'56'!$B32,計算!G$10:G$117)</f>
        <v>0</v>
      </c>
      <c r="E32" s="696">
        <f>SUMIF(計算!$C$10:$C$117,'56'!$B32,計算!H$10:H$117)</f>
        <v>0</v>
      </c>
      <c r="F32" s="696">
        <f>SUMIF(計算!$C$10:$C$117,'56'!$B32,計算!I$10:I$117)</f>
        <v>0</v>
      </c>
      <c r="G32" s="696">
        <f>SUMIF(計算!$C$10:$C$117,'56'!$B32,計算!J$10:J$117)</f>
        <v>0</v>
      </c>
      <c r="H32" s="696">
        <f>SUMIF(計算!$C$10:$C$118,'56'!$B32,計算!K$10:K$118)</f>
        <v>0</v>
      </c>
      <c r="I32" s="696">
        <f>SUMIF(計算!$C$10:$C$118,'56'!$B32,計算!L$10:L$118)</f>
        <v>0</v>
      </c>
      <c r="J32" s="696">
        <f>SUMIF(計算!$C$10:$C$118,'56'!$B32,計算!M$10:M$118)</f>
        <v>0</v>
      </c>
      <c r="K32" s="696">
        <f>SUMIF(計算!$C$10:$C$117,'56'!$B32,計算!N$10:N$117)</f>
        <v>0</v>
      </c>
      <c r="L32" s="696">
        <f>SUMIF(計算!$C$10:$C$117,'56'!$B32,計算!O$10:O$117)</f>
        <v>0</v>
      </c>
      <c r="M32" s="696">
        <f>SUMIF(計算!$C$10:$C$117,'56'!$B32,計算!P$10:P$117)</f>
        <v>0</v>
      </c>
      <c r="N32" s="696"/>
      <c r="O32" s="696"/>
      <c r="P32" s="696">
        <f>SUMIF(計算!$C$10:$C$118,'56'!$B32,計算!S$10:S$118)</f>
        <v>0</v>
      </c>
      <c r="Q32" s="696">
        <f>SUMIF(計算!$C$10:$C$118,'56'!$B32,計算!T$10:T$118)</f>
        <v>0</v>
      </c>
      <c r="R32" s="696">
        <f>SUMIF(計算!$C$10:$C$118,'56'!$B32,計算!U$10:U$118)</f>
        <v>0</v>
      </c>
      <c r="S32" s="696">
        <f>SUMIF(計算!$C$10:$C$117,'56'!$B32,計算!V$10:V$117)</f>
        <v>0</v>
      </c>
      <c r="T32" s="696">
        <f>SUMIF(計算!$C$10:$C$117,'56'!$B32,計算!W$10:W$117)</f>
        <v>0</v>
      </c>
      <c r="U32" s="696">
        <f>SUMIF(計算!$C$10:$C$117,'56'!$B32,計算!X$10:X$117)</f>
        <v>0</v>
      </c>
      <c r="V32" s="696">
        <f>SUMIF(計算!$C$10:$C$117,'56'!$B32,計算!Y$10:Y$117)</f>
        <v>0</v>
      </c>
      <c r="W32" s="696">
        <f>SUMIF(計算!$C$10:$C$117,'56'!$B32,計算!Z$10:Z$117)</f>
        <v>0</v>
      </c>
      <c r="X32" s="696">
        <f>SUMIF(計算!$C$10:$C$117,'56'!$B32,計算!AA$10:AA$117)</f>
        <v>0</v>
      </c>
      <c r="Y32" s="696">
        <f>SUMIF(計算!$C$10:$C$118,'56'!$B32,計算!AB$10:AB$118)</f>
        <v>0</v>
      </c>
      <c r="Z32" s="696">
        <f>SUMIF(計算!$C$10:$C$118,'56'!$B32,計算!AC$10:AC$118)</f>
        <v>0</v>
      </c>
      <c r="AA32" s="696">
        <f>SUMIF(計算!$C$10:$C$118,'56'!$B32,計算!AD$10:AD$118)</f>
        <v>0</v>
      </c>
      <c r="AB32" s="696">
        <f>SUMIF(計算!$C$10:$C$117,'56'!$B32,計算!AE$10:AE$117)</f>
        <v>0</v>
      </c>
      <c r="AC32" s="696">
        <f>SUMIF(計算!$C$10:$C$118,'56'!$B32,計算!AF$10:AF$118)</f>
        <v>0</v>
      </c>
      <c r="AD32" s="696">
        <f>SUMIF(計算!$C$10:$C$118,'56'!$B32,計算!AG$10:AG$118)</f>
        <v>0</v>
      </c>
      <c r="AE32" s="696">
        <f>SUMIF(計算!$C$10:$C$118,'56'!$B32,計算!AH$10:AH$118)</f>
        <v>0</v>
      </c>
      <c r="AF32" s="696">
        <f>SUMIF(計算!$C$10:$C$117,'56'!$B32,計算!AI$10:AI$117)</f>
        <v>0</v>
      </c>
    </row>
    <row r="33" spans="2:32" x14ac:dyDescent="0.15">
      <c r="B33" s="521" t="s">
        <v>619</v>
      </c>
      <c r="C33" s="696" t="s">
        <v>620</v>
      </c>
      <c r="D33" s="696">
        <f>SUMIF(計算!$C$10:$C$117,'56'!$B33,計算!G$10:G$117)</f>
        <v>0</v>
      </c>
      <c r="E33" s="696">
        <f>SUMIF(計算!$C$10:$C$117,'56'!$B33,計算!H$10:H$117)</f>
        <v>0</v>
      </c>
      <c r="F33" s="696">
        <f>SUMIF(計算!$C$10:$C$117,'56'!$B33,計算!I$10:I$117)</f>
        <v>0</v>
      </c>
      <c r="G33" s="696">
        <f>SUMIF(計算!$C$10:$C$117,'56'!$B33,計算!J$10:J$117)</f>
        <v>0</v>
      </c>
      <c r="H33" s="696">
        <f>SUMIF(計算!$C$10:$C$118,'56'!$B33,計算!K$10:K$118)</f>
        <v>0</v>
      </c>
      <c r="I33" s="696">
        <f>SUMIF(計算!$C$10:$C$118,'56'!$B33,計算!L$10:L$118)</f>
        <v>0</v>
      </c>
      <c r="J33" s="696">
        <f>SUMIF(計算!$C$10:$C$118,'56'!$B33,計算!M$10:M$118)</f>
        <v>0</v>
      </c>
      <c r="K33" s="696">
        <f>SUMIF(計算!$C$10:$C$117,'56'!$B33,計算!N$10:N$117)</f>
        <v>0</v>
      </c>
      <c r="L33" s="696">
        <f>SUMIF(計算!$C$10:$C$117,'56'!$B33,計算!O$10:O$117)</f>
        <v>0</v>
      </c>
      <c r="M33" s="696">
        <f>SUMIF(計算!$C$10:$C$117,'56'!$B33,計算!P$10:P$117)</f>
        <v>0</v>
      </c>
      <c r="N33" s="696"/>
      <c r="O33" s="696"/>
      <c r="P33" s="696">
        <f>SUMIF(計算!$C$10:$C$118,'56'!$B33,計算!S$10:S$118)</f>
        <v>0</v>
      </c>
      <c r="Q33" s="696">
        <f>SUMIF(計算!$C$10:$C$118,'56'!$B33,計算!T$10:T$118)</f>
        <v>0</v>
      </c>
      <c r="R33" s="696">
        <f>SUMIF(計算!$C$10:$C$118,'56'!$B33,計算!U$10:U$118)</f>
        <v>0</v>
      </c>
      <c r="S33" s="696">
        <f>SUMIF(計算!$C$10:$C$117,'56'!$B33,計算!V$10:V$117)</f>
        <v>0</v>
      </c>
      <c r="T33" s="696">
        <f>SUMIF(計算!$C$10:$C$117,'56'!$B33,計算!W$10:W$117)</f>
        <v>0</v>
      </c>
      <c r="U33" s="696">
        <f>SUMIF(計算!$C$10:$C$117,'56'!$B33,計算!X$10:X$117)</f>
        <v>0</v>
      </c>
      <c r="V33" s="696">
        <f>SUMIF(計算!$C$10:$C$117,'56'!$B33,計算!Y$10:Y$117)</f>
        <v>0</v>
      </c>
      <c r="W33" s="696">
        <f>SUMIF(計算!$C$10:$C$117,'56'!$B33,計算!Z$10:Z$117)</f>
        <v>0</v>
      </c>
      <c r="X33" s="696">
        <f>SUMIF(計算!$C$10:$C$117,'56'!$B33,計算!AA$10:AA$117)</f>
        <v>0</v>
      </c>
      <c r="Y33" s="696">
        <f>SUMIF(計算!$C$10:$C$118,'56'!$B33,計算!AB$10:AB$118)</f>
        <v>0</v>
      </c>
      <c r="Z33" s="696">
        <f>SUMIF(計算!$C$10:$C$118,'56'!$B33,計算!AC$10:AC$118)</f>
        <v>0</v>
      </c>
      <c r="AA33" s="696">
        <f>SUMIF(計算!$C$10:$C$118,'56'!$B33,計算!AD$10:AD$118)</f>
        <v>0</v>
      </c>
      <c r="AB33" s="696">
        <f>SUMIF(計算!$C$10:$C$117,'56'!$B33,計算!AE$10:AE$117)</f>
        <v>0</v>
      </c>
      <c r="AC33" s="696">
        <f>SUMIF(計算!$C$10:$C$118,'56'!$B33,計算!AF$10:AF$118)</f>
        <v>0</v>
      </c>
      <c r="AD33" s="696">
        <f>SUMIF(計算!$C$10:$C$118,'56'!$B33,計算!AG$10:AG$118)</f>
        <v>0</v>
      </c>
      <c r="AE33" s="696">
        <f>SUMIF(計算!$C$10:$C$118,'56'!$B33,計算!AH$10:AH$118)</f>
        <v>0</v>
      </c>
      <c r="AF33" s="696">
        <f>SUMIF(計算!$C$10:$C$117,'56'!$B33,計算!AI$10:AI$117)</f>
        <v>0</v>
      </c>
    </row>
    <row r="34" spans="2:32" x14ac:dyDescent="0.15">
      <c r="B34" s="520" t="s">
        <v>621</v>
      </c>
      <c r="C34" s="686" t="s">
        <v>622</v>
      </c>
      <c r="D34" s="686">
        <f>SUMIF(計算!$C$10:$C$117,'56'!$B34,計算!G$10:G$117)</f>
        <v>0</v>
      </c>
      <c r="E34" s="686">
        <f>SUMIF(計算!$C$10:$C$117,'56'!$B34,計算!H$10:H$117)</f>
        <v>0</v>
      </c>
      <c r="F34" s="686">
        <f>SUMIF(計算!$C$10:$C$117,'56'!$B34,計算!I$10:I$117)</f>
        <v>0</v>
      </c>
      <c r="G34" s="686">
        <f>SUMIF(計算!$C$10:$C$117,'56'!$B34,計算!J$10:J$117)</f>
        <v>0</v>
      </c>
      <c r="H34" s="686">
        <f>SUMIF(計算!$C$10:$C$118,'56'!$B34,計算!K$10:K$118)</f>
        <v>0</v>
      </c>
      <c r="I34" s="686">
        <f>SUMIF(計算!$C$10:$C$118,'56'!$B34,計算!L$10:L$118)</f>
        <v>0</v>
      </c>
      <c r="J34" s="686">
        <f>SUMIF(計算!$C$10:$C$118,'56'!$B34,計算!M$10:M$118)</f>
        <v>0</v>
      </c>
      <c r="K34" s="686">
        <f>SUMIF(計算!$C$10:$C$117,'56'!$B34,計算!N$10:N$117)</f>
        <v>0</v>
      </c>
      <c r="L34" s="686">
        <f>SUMIF(計算!$C$10:$C$117,'56'!$B34,計算!O$10:O$117)</f>
        <v>0</v>
      </c>
      <c r="M34" s="686">
        <f>SUMIF(計算!$C$10:$C$117,'56'!$B34,計算!P$10:P$117)</f>
        <v>0</v>
      </c>
      <c r="N34" s="686"/>
      <c r="O34" s="686"/>
      <c r="P34" s="686">
        <f>SUMIF(計算!$C$10:$C$118,'56'!$B34,計算!S$10:S$118)</f>
        <v>0</v>
      </c>
      <c r="Q34" s="686">
        <f>SUMIF(計算!$C$10:$C$118,'56'!$B34,計算!T$10:T$118)</f>
        <v>0</v>
      </c>
      <c r="R34" s="686">
        <f>SUMIF(計算!$C$10:$C$118,'56'!$B34,計算!U$10:U$118)</f>
        <v>0</v>
      </c>
      <c r="S34" s="686">
        <f>SUMIF(計算!$C$10:$C$117,'56'!$B34,計算!V$10:V$117)</f>
        <v>0</v>
      </c>
      <c r="T34" s="686">
        <f>SUMIF(計算!$C$10:$C$117,'56'!$B34,計算!W$10:W$117)</f>
        <v>0</v>
      </c>
      <c r="U34" s="686">
        <f>SUMIF(計算!$C$10:$C$117,'56'!$B34,計算!X$10:X$117)</f>
        <v>0</v>
      </c>
      <c r="V34" s="686">
        <f>SUMIF(計算!$C$10:$C$117,'56'!$B34,計算!Y$10:Y$117)</f>
        <v>0</v>
      </c>
      <c r="W34" s="686">
        <f>SUMIF(計算!$C$10:$C$117,'56'!$B34,計算!Z$10:Z$117)</f>
        <v>0</v>
      </c>
      <c r="X34" s="686">
        <f>SUMIF(計算!$C$10:$C$117,'56'!$B34,計算!AA$10:AA$117)</f>
        <v>0</v>
      </c>
      <c r="Y34" s="686">
        <f>SUMIF(計算!$C$10:$C$118,'56'!$B34,計算!AB$10:AB$118)</f>
        <v>0</v>
      </c>
      <c r="Z34" s="686">
        <f>SUMIF(計算!$C$10:$C$118,'56'!$B34,計算!AC$10:AC$118)</f>
        <v>0</v>
      </c>
      <c r="AA34" s="686">
        <f>SUMIF(計算!$C$10:$C$118,'56'!$B34,計算!AD$10:AD$118)</f>
        <v>0</v>
      </c>
      <c r="AB34" s="686">
        <f>SUMIF(計算!$C$10:$C$117,'56'!$B34,計算!AE$10:AE$117)</f>
        <v>0</v>
      </c>
      <c r="AC34" s="686">
        <f>SUMIF(計算!$C$10:$C$118,'56'!$B34,計算!AF$10:AF$118)</f>
        <v>0</v>
      </c>
      <c r="AD34" s="686">
        <f>SUMIF(計算!$C$10:$C$118,'56'!$B34,計算!AG$10:AG$118)</f>
        <v>0</v>
      </c>
      <c r="AE34" s="686">
        <f>SUMIF(計算!$C$10:$C$118,'56'!$B34,計算!AH$10:AH$118)</f>
        <v>0</v>
      </c>
      <c r="AF34" s="686">
        <f>SUMIF(計算!$C$10:$C$117,'56'!$B34,計算!AI$10:AI$117)</f>
        <v>0</v>
      </c>
    </row>
    <row r="35" spans="2:32" x14ac:dyDescent="0.15">
      <c r="B35" s="520" t="s">
        <v>623</v>
      </c>
      <c r="C35" s="696" t="s">
        <v>624</v>
      </c>
      <c r="D35" s="696">
        <f>SUMIF(計算!$C$10:$C$117,'56'!$B35,計算!G$10:G$117)</f>
        <v>0</v>
      </c>
      <c r="E35" s="696">
        <f>SUMIF(計算!$C$10:$C$117,'56'!$B35,計算!H$10:H$117)</f>
        <v>0</v>
      </c>
      <c r="F35" s="696">
        <f>SUMIF(計算!$C$10:$C$117,'56'!$B35,計算!I$10:I$117)</f>
        <v>0</v>
      </c>
      <c r="G35" s="696">
        <f>SUMIF(計算!$C$10:$C$117,'56'!$B35,計算!J$10:J$117)</f>
        <v>0</v>
      </c>
      <c r="H35" s="696">
        <f>SUMIF(計算!$C$10:$C$118,'56'!$B35,計算!K$10:K$118)</f>
        <v>0</v>
      </c>
      <c r="I35" s="696">
        <f>SUMIF(計算!$C$10:$C$118,'56'!$B35,計算!L$10:L$118)</f>
        <v>0</v>
      </c>
      <c r="J35" s="696">
        <f>SUMIF(計算!$C$10:$C$118,'56'!$B35,計算!M$10:M$118)</f>
        <v>0</v>
      </c>
      <c r="K35" s="696">
        <f>SUMIF(計算!$C$10:$C$117,'56'!$B35,計算!N$10:N$117)</f>
        <v>0</v>
      </c>
      <c r="L35" s="696">
        <f>SUMIF(計算!$C$10:$C$117,'56'!$B35,計算!O$10:O$117)</f>
        <v>0</v>
      </c>
      <c r="M35" s="696">
        <f>SUMIF(計算!$C$10:$C$117,'56'!$B35,計算!P$10:P$117)</f>
        <v>0</v>
      </c>
      <c r="N35" s="696"/>
      <c r="O35" s="696"/>
      <c r="P35" s="696">
        <f>SUMIF(計算!$C$10:$C$118,'56'!$B35,計算!S$10:S$118)</f>
        <v>0</v>
      </c>
      <c r="Q35" s="696">
        <f>SUMIF(計算!$C$10:$C$118,'56'!$B35,計算!T$10:T$118)</f>
        <v>0</v>
      </c>
      <c r="R35" s="696">
        <f>SUMIF(計算!$C$10:$C$118,'56'!$B35,計算!U$10:U$118)</f>
        <v>0</v>
      </c>
      <c r="S35" s="696">
        <f>SUMIF(計算!$C$10:$C$117,'56'!$B35,計算!V$10:V$117)</f>
        <v>0</v>
      </c>
      <c r="T35" s="696">
        <f>SUMIF(計算!$C$10:$C$117,'56'!$B35,計算!W$10:W$117)</f>
        <v>0</v>
      </c>
      <c r="U35" s="696">
        <f>SUMIF(計算!$C$10:$C$117,'56'!$B35,計算!X$10:X$117)</f>
        <v>0</v>
      </c>
      <c r="V35" s="696">
        <f>SUMIF(計算!$C$10:$C$117,'56'!$B35,計算!Y$10:Y$117)</f>
        <v>0</v>
      </c>
      <c r="W35" s="696">
        <f>SUMIF(計算!$C$10:$C$117,'56'!$B35,計算!Z$10:Z$117)</f>
        <v>0</v>
      </c>
      <c r="X35" s="696">
        <f>SUMIF(計算!$C$10:$C$117,'56'!$B35,計算!AA$10:AA$117)</f>
        <v>0</v>
      </c>
      <c r="Y35" s="696">
        <f>SUMIF(計算!$C$10:$C$118,'56'!$B35,計算!AB$10:AB$118)</f>
        <v>0</v>
      </c>
      <c r="Z35" s="696">
        <f>SUMIF(計算!$C$10:$C$118,'56'!$B35,計算!AC$10:AC$118)</f>
        <v>0</v>
      </c>
      <c r="AA35" s="696">
        <f>SUMIF(計算!$C$10:$C$118,'56'!$B35,計算!AD$10:AD$118)</f>
        <v>0</v>
      </c>
      <c r="AB35" s="696">
        <f>SUMIF(計算!$C$10:$C$117,'56'!$B35,計算!AE$10:AE$117)</f>
        <v>0</v>
      </c>
      <c r="AC35" s="696">
        <f>SUMIF(計算!$C$10:$C$118,'56'!$B35,計算!AF$10:AF$118)</f>
        <v>0</v>
      </c>
      <c r="AD35" s="696">
        <f>SUMIF(計算!$C$10:$C$118,'56'!$B35,計算!AG$10:AG$118)</f>
        <v>0</v>
      </c>
      <c r="AE35" s="696">
        <f>SUMIF(計算!$C$10:$C$118,'56'!$B35,計算!AH$10:AH$118)</f>
        <v>0</v>
      </c>
      <c r="AF35" s="696">
        <f>SUMIF(計算!$C$10:$C$117,'56'!$B35,計算!AI$10:AI$117)</f>
        <v>0</v>
      </c>
    </row>
    <row r="36" spans="2:32" x14ac:dyDescent="0.15">
      <c r="B36" s="520" t="s">
        <v>625</v>
      </c>
      <c r="C36" s="696" t="s">
        <v>376</v>
      </c>
      <c r="D36" s="696">
        <f>SUMIF(計算!$C$10:$C$117,'56'!$B36,計算!G$10:G$117)</f>
        <v>0</v>
      </c>
      <c r="E36" s="696">
        <f>SUMIF(計算!$C$10:$C$117,'56'!$B36,計算!H$10:H$117)</f>
        <v>0</v>
      </c>
      <c r="F36" s="696">
        <f>SUMIF(計算!$C$10:$C$117,'56'!$B36,計算!I$10:I$117)</f>
        <v>0</v>
      </c>
      <c r="G36" s="696">
        <f>SUMIF(計算!$C$10:$C$117,'56'!$B36,計算!J$10:J$117)</f>
        <v>0</v>
      </c>
      <c r="H36" s="696">
        <f>SUMIF(計算!$C$10:$C$118,'56'!$B36,計算!K$10:K$118)</f>
        <v>0</v>
      </c>
      <c r="I36" s="696">
        <f>SUMIF(計算!$C$10:$C$118,'56'!$B36,計算!L$10:L$118)</f>
        <v>0</v>
      </c>
      <c r="J36" s="696">
        <f>SUMIF(計算!$C$10:$C$118,'56'!$B36,計算!M$10:M$118)</f>
        <v>0</v>
      </c>
      <c r="K36" s="696">
        <f>SUMIF(計算!$C$10:$C$117,'56'!$B36,計算!N$10:N$117)</f>
        <v>0</v>
      </c>
      <c r="L36" s="696">
        <f>SUMIF(計算!$C$10:$C$117,'56'!$B36,計算!O$10:O$117)</f>
        <v>0</v>
      </c>
      <c r="M36" s="696">
        <f>SUMIF(計算!$C$10:$C$117,'56'!$B36,計算!P$10:P$117)</f>
        <v>0</v>
      </c>
      <c r="N36" s="696"/>
      <c r="O36" s="696"/>
      <c r="P36" s="696">
        <f>SUMIF(計算!$C$10:$C$118,'56'!$B36,計算!S$10:S$118)</f>
        <v>0</v>
      </c>
      <c r="Q36" s="696">
        <f>SUMIF(計算!$C$10:$C$118,'56'!$B36,計算!T$10:T$118)</f>
        <v>0</v>
      </c>
      <c r="R36" s="696">
        <f>SUMIF(計算!$C$10:$C$118,'56'!$B36,計算!U$10:U$118)</f>
        <v>0</v>
      </c>
      <c r="S36" s="696">
        <f>SUMIF(計算!$C$10:$C$117,'56'!$B36,計算!V$10:V$117)</f>
        <v>0</v>
      </c>
      <c r="T36" s="696">
        <f>SUMIF(計算!$C$10:$C$117,'56'!$B36,計算!W$10:W$117)</f>
        <v>0</v>
      </c>
      <c r="U36" s="696">
        <f>SUMIF(計算!$C$10:$C$117,'56'!$B36,計算!X$10:X$117)</f>
        <v>0</v>
      </c>
      <c r="V36" s="696">
        <f>SUMIF(計算!$C$10:$C$117,'56'!$B36,計算!Y$10:Y$117)</f>
        <v>0</v>
      </c>
      <c r="W36" s="696">
        <f>SUMIF(計算!$C$10:$C$117,'56'!$B36,計算!Z$10:Z$117)</f>
        <v>0</v>
      </c>
      <c r="X36" s="696">
        <f>SUMIF(計算!$C$10:$C$117,'56'!$B36,計算!AA$10:AA$117)</f>
        <v>0</v>
      </c>
      <c r="Y36" s="696">
        <f>SUMIF(計算!$C$10:$C$118,'56'!$B36,計算!AB$10:AB$118)</f>
        <v>0</v>
      </c>
      <c r="Z36" s="696">
        <f>SUMIF(計算!$C$10:$C$118,'56'!$B36,計算!AC$10:AC$118)</f>
        <v>0</v>
      </c>
      <c r="AA36" s="696">
        <f>SUMIF(計算!$C$10:$C$118,'56'!$B36,計算!AD$10:AD$118)</f>
        <v>0</v>
      </c>
      <c r="AB36" s="696">
        <f>SUMIF(計算!$C$10:$C$117,'56'!$B36,計算!AE$10:AE$117)</f>
        <v>0</v>
      </c>
      <c r="AC36" s="696">
        <f>SUMIF(計算!$C$10:$C$118,'56'!$B36,計算!AF$10:AF$118)</f>
        <v>0</v>
      </c>
      <c r="AD36" s="696">
        <f>SUMIF(計算!$C$10:$C$118,'56'!$B36,計算!AG$10:AG$118)</f>
        <v>0</v>
      </c>
      <c r="AE36" s="696">
        <f>SUMIF(計算!$C$10:$C$118,'56'!$B36,計算!AH$10:AH$118)</f>
        <v>0</v>
      </c>
      <c r="AF36" s="696">
        <f>SUMIF(計算!$C$10:$C$117,'56'!$B36,計算!AI$10:AI$117)</f>
        <v>0</v>
      </c>
    </row>
    <row r="37" spans="2:32" x14ac:dyDescent="0.15">
      <c r="B37" s="520" t="s">
        <v>626</v>
      </c>
      <c r="C37" s="696" t="s">
        <v>627</v>
      </c>
      <c r="D37" s="696">
        <f>SUMIF(計算!$C$10:$C$117,'56'!$B37,計算!G$10:G$117)</f>
        <v>0</v>
      </c>
      <c r="E37" s="696">
        <f>SUMIF(計算!$C$10:$C$117,'56'!$B37,計算!H$10:H$117)</f>
        <v>0</v>
      </c>
      <c r="F37" s="696">
        <f>SUMIF(計算!$C$10:$C$117,'56'!$B37,計算!I$10:I$117)</f>
        <v>0</v>
      </c>
      <c r="G37" s="696">
        <f>SUMIF(計算!$C$10:$C$117,'56'!$B37,計算!J$10:J$117)</f>
        <v>0</v>
      </c>
      <c r="H37" s="696">
        <f>SUMIF(計算!$C$10:$C$118,'56'!$B37,計算!K$10:K$118)</f>
        <v>0</v>
      </c>
      <c r="I37" s="696">
        <f>SUMIF(計算!$C$10:$C$118,'56'!$B37,計算!L$10:L$118)</f>
        <v>0</v>
      </c>
      <c r="J37" s="696">
        <f>SUMIF(計算!$C$10:$C$118,'56'!$B37,計算!M$10:M$118)</f>
        <v>0</v>
      </c>
      <c r="K37" s="696">
        <f>SUMIF(計算!$C$10:$C$117,'56'!$B37,計算!N$10:N$117)</f>
        <v>0</v>
      </c>
      <c r="L37" s="696">
        <f>SUMIF(計算!$C$10:$C$117,'56'!$B37,計算!O$10:O$117)</f>
        <v>0</v>
      </c>
      <c r="M37" s="696">
        <f>SUMIF(計算!$C$10:$C$117,'56'!$B37,計算!P$10:P$117)</f>
        <v>0</v>
      </c>
      <c r="N37" s="696"/>
      <c r="O37" s="696"/>
      <c r="P37" s="696">
        <f>SUMIF(計算!$C$10:$C$118,'56'!$B37,計算!S$10:S$118)</f>
        <v>0</v>
      </c>
      <c r="Q37" s="696">
        <f>SUMIF(計算!$C$10:$C$118,'56'!$B37,計算!T$10:T$118)</f>
        <v>0</v>
      </c>
      <c r="R37" s="696">
        <f>SUMIF(計算!$C$10:$C$118,'56'!$B37,計算!U$10:U$118)</f>
        <v>0</v>
      </c>
      <c r="S37" s="696">
        <f>SUMIF(計算!$C$10:$C$117,'56'!$B37,計算!V$10:V$117)</f>
        <v>0</v>
      </c>
      <c r="T37" s="696">
        <f>SUMIF(計算!$C$10:$C$117,'56'!$B37,計算!W$10:W$117)</f>
        <v>0</v>
      </c>
      <c r="U37" s="696">
        <f>SUMIF(計算!$C$10:$C$117,'56'!$B37,計算!X$10:X$117)</f>
        <v>0</v>
      </c>
      <c r="V37" s="696">
        <f>SUMIF(計算!$C$10:$C$117,'56'!$B37,計算!Y$10:Y$117)</f>
        <v>0</v>
      </c>
      <c r="W37" s="696">
        <f>SUMIF(計算!$C$10:$C$117,'56'!$B37,計算!Z$10:Z$117)</f>
        <v>0</v>
      </c>
      <c r="X37" s="696">
        <f>SUMIF(計算!$C$10:$C$117,'56'!$B37,計算!AA$10:AA$117)</f>
        <v>0</v>
      </c>
      <c r="Y37" s="696">
        <f>SUMIF(計算!$C$10:$C$118,'56'!$B37,計算!AB$10:AB$118)</f>
        <v>0</v>
      </c>
      <c r="Z37" s="696">
        <f>SUMIF(計算!$C$10:$C$118,'56'!$B37,計算!AC$10:AC$118)</f>
        <v>0</v>
      </c>
      <c r="AA37" s="696">
        <f>SUMIF(計算!$C$10:$C$118,'56'!$B37,計算!AD$10:AD$118)</f>
        <v>0</v>
      </c>
      <c r="AB37" s="696">
        <f>SUMIF(計算!$C$10:$C$117,'56'!$B37,計算!AE$10:AE$117)</f>
        <v>0</v>
      </c>
      <c r="AC37" s="696">
        <f>SUMIF(計算!$C$10:$C$118,'56'!$B37,計算!AF$10:AF$118)</f>
        <v>0</v>
      </c>
      <c r="AD37" s="696">
        <f>SUMIF(計算!$C$10:$C$118,'56'!$B37,計算!AG$10:AG$118)</f>
        <v>0</v>
      </c>
      <c r="AE37" s="696">
        <f>SUMIF(計算!$C$10:$C$118,'56'!$B37,計算!AH$10:AH$118)</f>
        <v>0</v>
      </c>
      <c r="AF37" s="696">
        <f>SUMIF(計算!$C$10:$C$117,'56'!$B37,計算!AI$10:AI$117)</f>
        <v>0</v>
      </c>
    </row>
    <row r="38" spans="2:32" x14ac:dyDescent="0.15">
      <c r="B38" s="521" t="s">
        <v>628</v>
      </c>
      <c r="C38" s="694" t="s">
        <v>629</v>
      </c>
      <c r="D38" s="694">
        <f>SUMIF(計算!$C$10:$C$117,'56'!$B38,計算!G$10:G$117)</f>
        <v>0</v>
      </c>
      <c r="E38" s="694">
        <f>SUMIF(計算!$C$10:$C$117,'56'!$B38,計算!H$10:H$117)</f>
        <v>0</v>
      </c>
      <c r="F38" s="694">
        <f>SUMIF(計算!$C$10:$C$117,'56'!$B38,計算!I$10:I$117)</f>
        <v>0</v>
      </c>
      <c r="G38" s="694">
        <f>SUMIF(計算!$C$10:$C$117,'56'!$B38,計算!J$10:J$117)</f>
        <v>0</v>
      </c>
      <c r="H38" s="694">
        <f>SUMIF(計算!$C$10:$C$118,'56'!$B38,計算!K$10:K$118)</f>
        <v>0</v>
      </c>
      <c r="I38" s="694">
        <f>SUMIF(計算!$C$10:$C$118,'56'!$B38,計算!L$10:L$118)</f>
        <v>0</v>
      </c>
      <c r="J38" s="694">
        <f>SUMIF(計算!$C$10:$C$118,'56'!$B38,計算!M$10:M$118)</f>
        <v>0</v>
      </c>
      <c r="K38" s="694">
        <f>SUMIF(計算!$C$10:$C$117,'56'!$B38,計算!N$10:N$117)</f>
        <v>0</v>
      </c>
      <c r="L38" s="694">
        <f>SUMIF(計算!$C$10:$C$117,'56'!$B38,計算!O$10:O$117)</f>
        <v>0</v>
      </c>
      <c r="M38" s="694">
        <f>SUMIF(計算!$C$10:$C$117,'56'!$B38,計算!P$10:P$117)</f>
        <v>0</v>
      </c>
      <c r="N38" s="694"/>
      <c r="O38" s="694"/>
      <c r="P38" s="694">
        <f>SUMIF(計算!$C$10:$C$118,'56'!$B38,計算!S$10:S$118)</f>
        <v>0</v>
      </c>
      <c r="Q38" s="694">
        <f>SUMIF(計算!$C$10:$C$118,'56'!$B38,計算!T$10:T$118)</f>
        <v>0</v>
      </c>
      <c r="R38" s="694">
        <f>SUMIF(計算!$C$10:$C$118,'56'!$B38,計算!U$10:U$118)</f>
        <v>0</v>
      </c>
      <c r="S38" s="694">
        <f>SUMIF(計算!$C$10:$C$117,'56'!$B38,計算!V$10:V$117)</f>
        <v>0</v>
      </c>
      <c r="T38" s="694">
        <f>SUMIF(計算!$C$10:$C$117,'56'!$B38,計算!W$10:W$117)</f>
        <v>0</v>
      </c>
      <c r="U38" s="694">
        <f>SUMIF(計算!$C$10:$C$117,'56'!$B38,計算!X$10:X$117)</f>
        <v>0</v>
      </c>
      <c r="V38" s="694">
        <f>SUMIF(計算!$C$10:$C$117,'56'!$B38,計算!Y$10:Y$117)</f>
        <v>0</v>
      </c>
      <c r="W38" s="694">
        <f>SUMIF(計算!$C$10:$C$117,'56'!$B38,計算!Z$10:Z$117)</f>
        <v>0</v>
      </c>
      <c r="X38" s="694">
        <f>SUMIF(計算!$C$10:$C$117,'56'!$B38,計算!AA$10:AA$117)</f>
        <v>0</v>
      </c>
      <c r="Y38" s="694">
        <f>SUMIF(計算!$C$10:$C$118,'56'!$B38,計算!AB$10:AB$118)</f>
        <v>0</v>
      </c>
      <c r="Z38" s="694">
        <f>SUMIF(計算!$C$10:$C$118,'56'!$B38,計算!AC$10:AC$118)</f>
        <v>0</v>
      </c>
      <c r="AA38" s="694">
        <f>SUMIF(計算!$C$10:$C$118,'56'!$B38,計算!AD$10:AD$118)</f>
        <v>0</v>
      </c>
      <c r="AB38" s="694">
        <f>SUMIF(計算!$C$10:$C$117,'56'!$B38,計算!AE$10:AE$117)</f>
        <v>0</v>
      </c>
      <c r="AC38" s="694">
        <f>SUMIF(計算!$C$10:$C$118,'56'!$B38,計算!AF$10:AF$118)</f>
        <v>0</v>
      </c>
      <c r="AD38" s="694">
        <f>SUMIF(計算!$C$10:$C$118,'56'!$B38,計算!AG$10:AG$118)</f>
        <v>0</v>
      </c>
      <c r="AE38" s="694">
        <f>SUMIF(計算!$C$10:$C$118,'56'!$B38,計算!AH$10:AH$118)</f>
        <v>0</v>
      </c>
      <c r="AF38" s="694">
        <f>SUMIF(計算!$C$10:$C$117,'56'!$B38,計算!AI$10:AI$117)</f>
        <v>0</v>
      </c>
    </row>
    <row r="39" spans="2:32" x14ac:dyDescent="0.15">
      <c r="B39" s="520" t="s">
        <v>630</v>
      </c>
      <c r="C39" s="696" t="s">
        <v>631</v>
      </c>
      <c r="D39" s="696">
        <f>SUMIF(計算!$C$10:$C$117,'56'!$B39,計算!G$10:G$117)</f>
        <v>0</v>
      </c>
      <c r="E39" s="696">
        <f>SUMIF(計算!$C$10:$C$117,'56'!$B39,計算!H$10:H$117)</f>
        <v>0</v>
      </c>
      <c r="F39" s="696">
        <f>SUMIF(計算!$C$10:$C$117,'56'!$B39,計算!I$10:I$117)</f>
        <v>0</v>
      </c>
      <c r="G39" s="696">
        <f>SUMIF(計算!$C$10:$C$117,'56'!$B39,計算!J$10:J$117)</f>
        <v>0</v>
      </c>
      <c r="H39" s="696">
        <f>SUMIF(計算!$C$10:$C$118,'56'!$B39,計算!K$10:K$118)</f>
        <v>0</v>
      </c>
      <c r="I39" s="696">
        <f>SUMIF(計算!$C$10:$C$118,'56'!$B39,計算!L$10:L$118)</f>
        <v>0</v>
      </c>
      <c r="J39" s="696">
        <f>SUMIF(計算!$C$10:$C$118,'56'!$B39,計算!M$10:M$118)</f>
        <v>0</v>
      </c>
      <c r="K39" s="696">
        <f>SUMIF(計算!$C$10:$C$117,'56'!$B39,計算!N$10:N$117)</f>
        <v>0</v>
      </c>
      <c r="L39" s="696">
        <f>SUMIF(計算!$C$10:$C$117,'56'!$B39,計算!O$10:O$117)</f>
        <v>0</v>
      </c>
      <c r="M39" s="696">
        <f>SUMIF(計算!$C$10:$C$117,'56'!$B39,計算!P$10:P$117)</f>
        <v>0</v>
      </c>
      <c r="N39" s="696"/>
      <c r="O39" s="696"/>
      <c r="P39" s="696">
        <f>SUMIF(計算!$C$10:$C$118,'56'!$B39,計算!S$10:S$118)</f>
        <v>0</v>
      </c>
      <c r="Q39" s="696">
        <f>SUMIF(計算!$C$10:$C$118,'56'!$B39,計算!T$10:T$118)</f>
        <v>0</v>
      </c>
      <c r="R39" s="696">
        <f>SUMIF(計算!$C$10:$C$118,'56'!$B39,計算!U$10:U$118)</f>
        <v>0</v>
      </c>
      <c r="S39" s="696">
        <f>SUMIF(計算!$C$10:$C$117,'56'!$B39,計算!V$10:V$117)</f>
        <v>0</v>
      </c>
      <c r="T39" s="696">
        <f>SUMIF(計算!$C$10:$C$117,'56'!$B39,計算!W$10:W$117)</f>
        <v>0</v>
      </c>
      <c r="U39" s="696">
        <f>SUMIF(計算!$C$10:$C$117,'56'!$B39,計算!X$10:X$117)</f>
        <v>0</v>
      </c>
      <c r="V39" s="696">
        <f>SUMIF(計算!$C$10:$C$117,'56'!$B39,計算!Y$10:Y$117)</f>
        <v>0</v>
      </c>
      <c r="W39" s="696">
        <f>SUMIF(計算!$C$10:$C$117,'56'!$B39,計算!Z$10:Z$117)</f>
        <v>0</v>
      </c>
      <c r="X39" s="696">
        <f>SUMIF(計算!$C$10:$C$117,'56'!$B39,計算!AA$10:AA$117)</f>
        <v>0</v>
      </c>
      <c r="Y39" s="696">
        <f>SUMIF(計算!$C$10:$C$118,'56'!$B39,計算!AB$10:AB$118)</f>
        <v>0</v>
      </c>
      <c r="Z39" s="696">
        <f>SUMIF(計算!$C$10:$C$118,'56'!$B39,計算!AC$10:AC$118)</f>
        <v>0</v>
      </c>
      <c r="AA39" s="696">
        <f>SUMIF(計算!$C$10:$C$118,'56'!$B39,計算!AD$10:AD$118)</f>
        <v>0</v>
      </c>
      <c r="AB39" s="696">
        <f>SUMIF(計算!$C$10:$C$117,'56'!$B39,計算!AE$10:AE$117)</f>
        <v>0</v>
      </c>
      <c r="AC39" s="696">
        <f>SUMIF(計算!$C$10:$C$118,'56'!$B39,計算!AF$10:AF$118)</f>
        <v>0</v>
      </c>
      <c r="AD39" s="696">
        <f>SUMIF(計算!$C$10:$C$118,'56'!$B39,計算!AG$10:AG$118)</f>
        <v>0</v>
      </c>
      <c r="AE39" s="696">
        <f>SUMIF(計算!$C$10:$C$118,'56'!$B39,計算!AH$10:AH$118)</f>
        <v>0</v>
      </c>
      <c r="AF39" s="696">
        <f>SUMIF(計算!$C$10:$C$117,'56'!$B39,計算!AI$10:AI$117)</f>
        <v>0</v>
      </c>
    </row>
    <row r="40" spans="2:32" x14ac:dyDescent="0.15">
      <c r="B40" s="520" t="s">
        <v>632</v>
      </c>
      <c r="C40" s="696" t="s">
        <v>633</v>
      </c>
      <c r="D40" s="696">
        <f>SUMIF(計算!$C$10:$C$117,'56'!$B40,計算!G$10:G$117)</f>
        <v>0</v>
      </c>
      <c r="E40" s="696">
        <f>SUMIF(計算!$C$10:$C$117,'56'!$B40,計算!H$10:H$117)</f>
        <v>0</v>
      </c>
      <c r="F40" s="696">
        <f>SUMIF(計算!$C$10:$C$117,'56'!$B40,計算!I$10:I$117)</f>
        <v>0</v>
      </c>
      <c r="G40" s="696">
        <f>SUMIF(計算!$C$10:$C$117,'56'!$B40,計算!J$10:J$117)</f>
        <v>0</v>
      </c>
      <c r="H40" s="696">
        <f>SUMIF(計算!$C$10:$C$118,'56'!$B40,計算!K$10:K$118)</f>
        <v>0</v>
      </c>
      <c r="I40" s="696">
        <f>SUMIF(計算!$C$10:$C$118,'56'!$B40,計算!L$10:L$118)</f>
        <v>0</v>
      </c>
      <c r="J40" s="696">
        <f>SUMIF(計算!$C$10:$C$118,'56'!$B40,計算!M$10:M$118)</f>
        <v>0</v>
      </c>
      <c r="K40" s="696">
        <f>SUMIF(計算!$C$10:$C$117,'56'!$B40,計算!N$10:N$117)</f>
        <v>0</v>
      </c>
      <c r="L40" s="696">
        <f>SUMIF(計算!$C$10:$C$117,'56'!$B40,計算!O$10:O$117)</f>
        <v>0</v>
      </c>
      <c r="M40" s="696">
        <f>SUMIF(計算!$C$10:$C$117,'56'!$B40,計算!P$10:P$117)</f>
        <v>0</v>
      </c>
      <c r="N40" s="696"/>
      <c r="O40" s="696"/>
      <c r="P40" s="696">
        <f>SUMIF(計算!$C$10:$C$118,'56'!$B40,計算!S$10:S$118)</f>
        <v>0</v>
      </c>
      <c r="Q40" s="696">
        <f>SUMIF(計算!$C$10:$C$118,'56'!$B40,計算!T$10:T$118)</f>
        <v>0</v>
      </c>
      <c r="R40" s="696">
        <f>SUMIF(計算!$C$10:$C$118,'56'!$B40,計算!U$10:U$118)</f>
        <v>0</v>
      </c>
      <c r="S40" s="696">
        <f>SUMIF(計算!$C$10:$C$117,'56'!$B40,計算!V$10:V$117)</f>
        <v>0</v>
      </c>
      <c r="T40" s="696">
        <f>SUMIF(計算!$C$10:$C$117,'56'!$B40,計算!W$10:W$117)</f>
        <v>0</v>
      </c>
      <c r="U40" s="696">
        <f>SUMIF(計算!$C$10:$C$117,'56'!$B40,計算!X$10:X$117)</f>
        <v>0</v>
      </c>
      <c r="V40" s="696">
        <f>SUMIF(計算!$C$10:$C$117,'56'!$B40,計算!Y$10:Y$117)</f>
        <v>0</v>
      </c>
      <c r="W40" s="696">
        <f>SUMIF(計算!$C$10:$C$117,'56'!$B40,計算!Z$10:Z$117)</f>
        <v>0</v>
      </c>
      <c r="X40" s="696">
        <f>SUMIF(計算!$C$10:$C$117,'56'!$B40,計算!AA$10:AA$117)</f>
        <v>0</v>
      </c>
      <c r="Y40" s="696">
        <f>SUMIF(計算!$C$10:$C$118,'56'!$B40,計算!AB$10:AB$118)</f>
        <v>0</v>
      </c>
      <c r="Z40" s="696">
        <f>SUMIF(計算!$C$10:$C$118,'56'!$B40,計算!AC$10:AC$118)</f>
        <v>0</v>
      </c>
      <c r="AA40" s="696">
        <f>SUMIF(計算!$C$10:$C$118,'56'!$B40,計算!AD$10:AD$118)</f>
        <v>0</v>
      </c>
      <c r="AB40" s="696">
        <f>SUMIF(計算!$C$10:$C$117,'56'!$B40,計算!AE$10:AE$117)</f>
        <v>0</v>
      </c>
      <c r="AC40" s="696">
        <f>SUMIF(計算!$C$10:$C$118,'56'!$B40,計算!AF$10:AF$118)</f>
        <v>0</v>
      </c>
      <c r="AD40" s="696">
        <f>SUMIF(計算!$C$10:$C$118,'56'!$B40,計算!AG$10:AG$118)</f>
        <v>0</v>
      </c>
      <c r="AE40" s="696">
        <f>SUMIF(計算!$C$10:$C$118,'56'!$B40,計算!AH$10:AH$118)</f>
        <v>0</v>
      </c>
      <c r="AF40" s="696">
        <f>SUMIF(計算!$C$10:$C$117,'56'!$B40,計算!AI$10:AI$117)</f>
        <v>0</v>
      </c>
    </row>
    <row r="41" spans="2:32" x14ac:dyDescent="0.15">
      <c r="B41" s="520" t="s">
        <v>634</v>
      </c>
      <c r="C41" s="696" t="s">
        <v>399</v>
      </c>
      <c r="D41" s="696">
        <f>SUMIF(計算!$C$10:$C$117,'56'!$B41,計算!G$10:G$117)</f>
        <v>0</v>
      </c>
      <c r="E41" s="696">
        <f>SUMIF(計算!$C$10:$C$117,'56'!$B41,計算!H$10:H$117)</f>
        <v>0</v>
      </c>
      <c r="F41" s="696">
        <f>SUMIF(計算!$C$10:$C$117,'56'!$B41,計算!I$10:I$117)</f>
        <v>0</v>
      </c>
      <c r="G41" s="696">
        <f>SUMIF(計算!$C$10:$C$117,'56'!$B41,計算!J$10:J$117)</f>
        <v>0</v>
      </c>
      <c r="H41" s="696">
        <f>SUMIF(計算!$C$10:$C$118,'56'!$B41,計算!K$10:K$118)</f>
        <v>0</v>
      </c>
      <c r="I41" s="696">
        <f>SUMIF(計算!$C$10:$C$118,'56'!$B41,計算!L$10:L$118)</f>
        <v>0</v>
      </c>
      <c r="J41" s="696">
        <f>SUMIF(計算!$C$10:$C$118,'56'!$B41,計算!M$10:M$118)</f>
        <v>0</v>
      </c>
      <c r="K41" s="696">
        <f>SUMIF(計算!$C$10:$C$117,'56'!$B41,計算!N$10:N$117)</f>
        <v>0</v>
      </c>
      <c r="L41" s="696">
        <f>SUMIF(計算!$C$10:$C$117,'56'!$B41,計算!O$10:O$117)</f>
        <v>0</v>
      </c>
      <c r="M41" s="696">
        <f>SUMIF(計算!$C$10:$C$117,'56'!$B41,計算!P$10:P$117)</f>
        <v>0</v>
      </c>
      <c r="N41" s="696"/>
      <c r="O41" s="696"/>
      <c r="P41" s="696">
        <f>SUMIF(計算!$C$10:$C$118,'56'!$B41,計算!S$10:S$118)</f>
        <v>0</v>
      </c>
      <c r="Q41" s="696">
        <f>SUMIF(計算!$C$10:$C$118,'56'!$B41,計算!T$10:T$118)</f>
        <v>0</v>
      </c>
      <c r="R41" s="696">
        <f>SUMIF(計算!$C$10:$C$118,'56'!$B41,計算!U$10:U$118)</f>
        <v>0</v>
      </c>
      <c r="S41" s="696">
        <f>SUMIF(計算!$C$10:$C$117,'56'!$B41,計算!V$10:V$117)</f>
        <v>0</v>
      </c>
      <c r="T41" s="696">
        <f>SUMIF(計算!$C$10:$C$117,'56'!$B41,計算!W$10:W$117)</f>
        <v>0</v>
      </c>
      <c r="U41" s="696">
        <f>SUMIF(計算!$C$10:$C$117,'56'!$B41,計算!X$10:X$117)</f>
        <v>0</v>
      </c>
      <c r="V41" s="696">
        <f>SUMIF(計算!$C$10:$C$117,'56'!$B41,計算!Y$10:Y$117)</f>
        <v>0</v>
      </c>
      <c r="W41" s="696">
        <f>SUMIF(計算!$C$10:$C$117,'56'!$B41,計算!Z$10:Z$117)</f>
        <v>0</v>
      </c>
      <c r="X41" s="696">
        <f>SUMIF(計算!$C$10:$C$117,'56'!$B41,計算!AA$10:AA$117)</f>
        <v>0</v>
      </c>
      <c r="Y41" s="696">
        <f>SUMIF(計算!$C$10:$C$118,'56'!$B41,計算!AB$10:AB$118)</f>
        <v>0</v>
      </c>
      <c r="Z41" s="696">
        <f>SUMIF(計算!$C$10:$C$118,'56'!$B41,計算!AC$10:AC$118)</f>
        <v>0</v>
      </c>
      <c r="AA41" s="696">
        <f>SUMIF(計算!$C$10:$C$118,'56'!$B41,計算!AD$10:AD$118)</f>
        <v>0</v>
      </c>
      <c r="AB41" s="696">
        <f>SUMIF(計算!$C$10:$C$117,'56'!$B41,計算!AE$10:AE$117)</f>
        <v>0</v>
      </c>
      <c r="AC41" s="696">
        <f>SUMIF(計算!$C$10:$C$118,'56'!$B41,計算!AF$10:AF$118)</f>
        <v>0</v>
      </c>
      <c r="AD41" s="696">
        <f>SUMIF(計算!$C$10:$C$118,'56'!$B41,計算!AG$10:AG$118)</f>
        <v>0</v>
      </c>
      <c r="AE41" s="696">
        <f>SUMIF(計算!$C$10:$C$118,'56'!$B41,計算!AH$10:AH$118)</f>
        <v>0</v>
      </c>
      <c r="AF41" s="696">
        <f>SUMIF(計算!$C$10:$C$117,'56'!$B41,計算!AI$10:AI$117)</f>
        <v>0</v>
      </c>
    </row>
    <row r="42" spans="2:32" x14ac:dyDescent="0.15">
      <c r="B42" s="520" t="s">
        <v>635</v>
      </c>
      <c r="C42" s="696" t="s">
        <v>636</v>
      </c>
      <c r="D42" s="696">
        <f>SUMIF(計算!$C$10:$C$117,'56'!$B42,計算!G$10:G$117)</f>
        <v>0</v>
      </c>
      <c r="E42" s="696">
        <f>SUMIF(計算!$C$10:$C$117,'56'!$B42,計算!H$10:H$117)</f>
        <v>0</v>
      </c>
      <c r="F42" s="696">
        <f>SUMIF(計算!$C$10:$C$117,'56'!$B42,計算!I$10:I$117)</f>
        <v>0</v>
      </c>
      <c r="G42" s="696">
        <f>SUMIF(計算!$C$10:$C$117,'56'!$B42,計算!J$10:J$117)</f>
        <v>0</v>
      </c>
      <c r="H42" s="696">
        <f>SUMIF(計算!$C$10:$C$118,'56'!$B42,計算!K$10:K$118)</f>
        <v>0</v>
      </c>
      <c r="I42" s="696">
        <f>SUMIF(計算!$C$10:$C$118,'56'!$B42,計算!L$10:L$118)</f>
        <v>0</v>
      </c>
      <c r="J42" s="696">
        <f>SUMIF(計算!$C$10:$C$118,'56'!$B42,計算!M$10:M$118)</f>
        <v>0</v>
      </c>
      <c r="K42" s="696">
        <f>SUMIF(計算!$C$10:$C$117,'56'!$B42,計算!N$10:N$117)</f>
        <v>0</v>
      </c>
      <c r="L42" s="696">
        <f>SUMIF(計算!$C$10:$C$117,'56'!$B42,計算!O$10:O$117)</f>
        <v>0</v>
      </c>
      <c r="M42" s="696">
        <f>SUMIF(計算!$C$10:$C$117,'56'!$B42,計算!P$10:P$117)</f>
        <v>0</v>
      </c>
      <c r="N42" s="696"/>
      <c r="O42" s="696"/>
      <c r="P42" s="696">
        <f>SUMIF(計算!$C$10:$C$118,'56'!$B42,計算!S$10:S$118)</f>
        <v>0</v>
      </c>
      <c r="Q42" s="696">
        <f>SUMIF(計算!$C$10:$C$118,'56'!$B42,計算!T$10:T$118)</f>
        <v>0</v>
      </c>
      <c r="R42" s="696">
        <f>SUMIF(計算!$C$10:$C$118,'56'!$B42,計算!U$10:U$118)</f>
        <v>0</v>
      </c>
      <c r="S42" s="696">
        <f>SUMIF(計算!$C$10:$C$117,'56'!$B42,計算!V$10:V$117)</f>
        <v>0</v>
      </c>
      <c r="T42" s="696">
        <f>SUMIF(計算!$C$10:$C$117,'56'!$B42,計算!W$10:W$117)</f>
        <v>0</v>
      </c>
      <c r="U42" s="696">
        <f>SUMIF(計算!$C$10:$C$117,'56'!$B42,計算!X$10:X$117)</f>
        <v>0</v>
      </c>
      <c r="V42" s="696">
        <f>SUMIF(計算!$C$10:$C$117,'56'!$B42,計算!Y$10:Y$117)</f>
        <v>0</v>
      </c>
      <c r="W42" s="696">
        <f>SUMIF(計算!$C$10:$C$117,'56'!$B42,計算!Z$10:Z$117)</f>
        <v>0</v>
      </c>
      <c r="X42" s="696">
        <f>SUMIF(計算!$C$10:$C$117,'56'!$B42,計算!AA$10:AA$117)</f>
        <v>0</v>
      </c>
      <c r="Y42" s="696">
        <f>SUMIF(計算!$C$10:$C$118,'56'!$B42,計算!AB$10:AB$118)</f>
        <v>0</v>
      </c>
      <c r="Z42" s="696">
        <f>SUMIF(計算!$C$10:$C$118,'56'!$B42,計算!AC$10:AC$118)</f>
        <v>0</v>
      </c>
      <c r="AA42" s="696">
        <f>SUMIF(計算!$C$10:$C$118,'56'!$B42,計算!AD$10:AD$118)</f>
        <v>0</v>
      </c>
      <c r="AB42" s="696">
        <f>SUMIF(計算!$C$10:$C$117,'56'!$B42,計算!AE$10:AE$117)</f>
        <v>0</v>
      </c>
      <c r="AC42" s="696">
        <f>SUMIF(計算!$C$10:$C$118,'56'!$B42,計算!AF$10:AF$118)</f>
        <v>0</v>
      </c>
      <c r="AD42" s="696">
        <f>SUMIF(計算!$C$10:$C$118,'56'!$B42,計算!AG$10:AG$118)</f>
        <v>0</v>
      </c>
      <c r="AE42" s="696">
        <f>SUMIF(計算!$C$10:$C$118,'56'!$B42,計算!AH$10:AH$118)</f>
        <v>0</v>
      </c>
      <c r="AF42" s="696">
        <f>SUMIF(計算!$C$10:$C$117,'56'!$B42,計算!AI$10:AI$117)</f>
        <v>0</v>
      </c>
    </row>
    <row r="43" spans="2:32" x14ac:dyDescent="0.15">
      <c r="B43" s="521" t="s">
        <v>637</v>
      </c>
      <c r="C43" s="696" t="s">
        <v>405</v>
      </c>
      <c r="D43" s="696">
        <f>SUMIF(計算!$C$10:$C$117,'56'!$B43,計算!G$10:G$117)</f>
        <v>0</v>
      </c>
      <c r="E43" s="696">
        <f>SUMIF(計算!$C$10:$C$117,'56'!$B43,計算!H$10:H$117)</f>
        <v>0</v>
      </c>
      <c r="F43" s="696">
        <f>SUMIF(計算!$C$10:$C$117,'56'!$B43,計算!I$10:I$117)</f>
        <v>0</v>
      </c>
      <c r="G43" s="696">
        <f>SUMIF(計算!$C$10:$C$117,'56'!$B43,計算!J$10:J$117)</f>
        <v>0</v>
      </c>
      <c r="H43" s="696">
        <f>SUMIF(計算!$C$10:$C$118,'56'!$B43,計算!K$10:K$118)</f>
        <v>0</v>
      </c>
      <c r="I43" s="696">
        <f>SUMIF(計算!$C$10:$C$118,'56'!$B43,計算!L$10:L$118)</f>
        <v>0</v>
      </c>
      <c r="J43" s="696">
        <f>SUMIF(計算!$C$10:$C$118,'56'!$B43,計算!M$10:M$118)</f>
        <v>0</v>
      </c>
      <c r="K43" s="696">
        <f>SUMIF(計算!$C$10:$C$117,'56'!$B43,計算!N$10:N$117)</f>
        <v>0</v>
      </c>
      <c r="L43" s="696">
        <f>SUMIF(計算!$C$10:$C$117,'56'!$B43,計算!O$10:O$117)</f>
        <v>0</v>
      </c>
      <c r="M43" s="696">
        <f>SUMIF(計算!$C$10:$C$117,'56'!$B43,計算!P$10:P$117)</f>
        <v>0</v>
      </c>
      <c r="N43" s="696"/>
      <c r="O43" s="696"/>
      <c r="P43" s="696">
        <f>SUMIF(計算!$C$10:$C$118,'56'!$B43,計算!S$10:S$118)</f>
        <v>0</v>
      </c>
      <c r="Q43" s="696">
        <f>SUMIF(計算!$C$10:$C$118,'56'!$B43,計算!T$10:T$118)</f>
        <v>0</v>
      </c>
      <c r="R43" s="696">
        <f>SUMIF(計算!$C$10:$C$118,'56'!$B43,計算!U$10:U$118)</f>
        <v>0</v>
      </c>
      <c r="S43" s="696">
        <f>SUMIF(計算!$C$10:$C$117,'56'!$B43,計算!V$10:V$117)</f>
        <v>0</v>
      </c>
      <c r="T43" s="696">
        <f>SUMIF(計算!$C$10:$C$117,'56'!$B43,計算!W$10:W$117)</f>
        <v>0</v>
      </c>
      <c r="U43" s="696">
        <f>SUMIF(計算!$C$10:$C$117,'56'!$B43,計算!X$10:X$117)</f>
        <v>0</v>
      </c>
      <c r="V43" s="696">
        <f>SUMIF(計算!$C$10:$C$117,'56'!$B43,計算!Y$10:Y$117)</f>
        <v>0</v>
      </c>
      <c r="W43" s="696">
        <f>SUMIF(計算!$C$10:$C$117,'56'!$B43,計算!Z$10:Z$117)</f>
        <v>0</v>
      </c>
      <c r="X43" s="696">
        <f>SUMIF(計算!$C$10:$C$117,'56'!$B43,計算!AA$10:AA$117)</f>
        <v>0</v>
      </c>
      <c r="Y43" s="696">
        <f>SUMIF(計算!$C$10:$C$118,'56'!$B43,計算!AB$10:AB$118)</f>
        <v>0</v>
      </c>
      <c r="Z43" s="696">
        <f>SUMIF(計算!$C$10:$C$118,'56'!$B43,計算!AC$10:AC$118)</f>
        <v>0</v>
      </c>
      <c r="AA43" s="696">
        <f>SUMIF(計算!$C$10:$C$118,'56'!$B43,計算!AD$10:AD$118)</f>
        <v>0</v>
      </c>
      <c r="AB43" s="696">
        <f>SUMIF(計算!$C$10:$C$117,'56'!$B43,計算!AE$10:AE$117)</f>
        <v>0</v>
      </c>
      <c r="AC43" s="696">
        <f>SUMIF(計算!$C$10:$C$118,'56'!$B43,計算!AF$10:AF$118)</f>
        <v>0</v>
      </c>
      <c r="AD43" s="696">
        <f>SUMIF(計算!$C$10:$C$118,'56'!$B43,計算!AG$10:AG$118)</f>
        <v>0</v>
      </c>
      <c r="AE43" s="696">
        <f>SUMIF(計算!$C$10:$C$118,'56'!$B43,計算!AH$10:AH$118)</f>
        <v>0</v>
      </c>
      <c r="AF43" s="696">
        <f>SUMIF(計算!$C$10:$C$117,'56'!$B43,計算!AI$10:AI$117)</f>
        <v>0</v>
      </c>
    </row>
    <row r="44" spans="2:32" x14ac:dyDescent="0.15">
      <c r="B44" s="520" t="s">
        <v>638</v>
      </c>
      <c r="C44" s="686" t="s">
        <v>408</v>
      </c>
      <c r="D44" s="686">
        <f>SUMIF(計算!$C$10:$C$117,'56'!$B44,計算!G$10:G$117)</f>
        <v>0</v>
      </c>
      <c r="E44" s="686">
        <f>SUMIF(計算!$C$10:$C$117,'56'!$B44,計算!H$10:H$117)</f>
        <v>0</v>
      </c>
      <c r="F44" s="686">
        <f>SUMIF(計算!$C$10:$C$117,'56'!$B44,計算!I$10:I$117)</f>
        <v>0</v>
      </c>
      <c r="G44" s="686">
        <f>SUMIF(計算!$C$10:$C$117,'56'!$B44,計算!J$10:J$117)</f>
        <v>0</v>
      </c>
      <c r="H44" s="686">
        <f>SUMIF(計算!$C$10:$C$118,'56'!$B44,計算!K$10:K$118)</f>
        <v>0</v>
      </c>
      <c r="I44" s="686">
        <f>SUMIF(計算!$C$10:$C$118,'56'!$B44,計算!L$10:L$118)</f>
        <v>0</v>
      </c>
      <c r="J44" s="686">
        <f>SUMIF(計算!$C$10:$C$118,'56'!$B44,計算!M$10:M$118)</f>
        <v>0</v>
      </c>
      <c r="K44" s="686">
        <f>SUMIF(計算!$C$10:$C$117,'56'!$B44,計算!N$10:N$117)</f>
        <v>0</v>
      </c>
      <c r="L44" s="686">
        <f>SUMIF(計算!$C$10:$C$117,'56'!$B44,計算!O$10:O$117)</f>
        <v>0</v>
      </c>
      <c r="M44" s="686">
        <f>SUMIF(計算!$C$10:$C$117,'56'!$B44,計算!P$10:P$117)</f>
        <v>0</v>
      </c>
      <c r="N44" s="686"/>
      <c r="O44" s="686"/>
      <c r="P44" s="686">
        <f>SUMIF(計算!$C$10:$C$118,'56'!$B44,計算!S$10:S$118)</f>
        <v>0</v>
      </c>
      <c r="Q44" s="686">
        <f>SUMIF(計算!$C$10:$C$118,'56'!$B44,計算!T$10:T$118)</f>
        <v>0</v>
      </c>
      <c r="R44" s="686">
        <f>SUMIF(計算!$C$10:$C$118,'56'!$B44,計算!U$10:U$118)</f>
        <v>0</v>
      </c>
      <c r="S44" s="686">
        <f>SUMIF(計算!$C$10:$C$117,'56'!$B44,計算!V$10:V$117)</f>
        <v>0</v>
      </c>
      <c r="T44" s="686">
        <f>SUMIF(計算!$C$10:$C$117,'56'!$B44,計算!W$10:W$117)</f>
        <v>0</v>
      </c>
      <c r="U44" s="686">
        <f>SUMIF(計算!$C$10:$C$117,'56'!$B44,計算!X$10:X$117)</f>
        <v>0</v>
      </c>
      <c r="V44" s="686">
        <f>SUMIF(計算!$C$10:$C$117,'56'!$B44,計算!Y$10:Y$117)</f>
        <v>0</v>
      </c>
      <c r="W44" s="686">
        <f>SUMIF(計算!$C$10:$C$117,'56'!$B44,計算!Z$10:Z$117)</f>
        <v>0</v>
      </c>
      <c r="X44" s="686">
        <f>SUMIF(計算!$C$10:$C$117,'56'!$B44,計算!AA$10:AA$117)</f>
        <v>0</v>
      </c>
      <c r="Y44" s="686">
        <f>SUMIF(計算!$C$10:$C$118,'56'!$B44,計算!AB$10:AB$118)</f>
        <v>0</v>
      </c>
      <c r="Z44" s="686">
        <f>SUMIF(計算!$C$10:$C$118,'56'!$B44,計算!AC$10:AC$118)</f>
        <v>0</v>
      </c>
      <c r="AA44" s="686">
        <f>SUMIF(計算!$C$10:$C$118,'56'!$B44,計算!AD$10:AD$118)</f>
        <v>0</v>
      </c>
      <c r="AB44" s="686">
        <f>SUMIF(計算!$C$10:$C$117,'56'!$B44,計算!AE$10:AE$117)</f>
        <v>0</v>
      </c>
      <c r="AC44" s="686">
        <f>SUMIF(計算!$C$10:$C$118,'56'!$B44,計算!AF$10:AF$118)</f>
        <v>0</v>
      </c>
      <c r="AD44" s="686">
        <f>SUMIF(計算!$C$10:$C$118,'56'!$B44,計算!AG$10:AG$118)</f>
        <v>0</v>
      </c>
      <c r="AE44" s="686">
        <f>SUMIF(計算!$C$10:$C$118,'56'!$B44,計算!AH$10:AH$118)</f>
        <v>0</v>
      </c>
      <c r="AF44" s="686">
        <f>SUMIF(計算!$C$10:$C$117,'56'!$B44,計算!AI$10:AI$117)</f>
        <v>0</v>
      </c>
    </row>
    <row r="45" spans="2:32" x14ac:dyDescent="0.15">
      <c r="B45" s="520" t="s">
        <v>639</v>
      </c>
      <c r="C45" s="696" t="s">
        <v>411</v>
      </c>
      <c r="D45" s="696">
        <f>SUMIF(計算!$C$10:$C$117,'56'!$B45,計算!G$10:G$117)</f>
        <v>0</v>
      </c>
      <c r="E45" s="696">
        <f>SUMIF(計算!$C$10:$C$117,'56'!$B45,計算!H$10:H$117)</f>
        <v>0</v>
      </c>
      <c r="F45" s="696">
        <f>SUMIF(計算!$C$10:$C$117,'56'!$B45,計算!I$10:I$117)</f>
        <v>0</v>
      </c>
      <c r="G45" s="696">
        <f>SUMIF(計算!$C$10:$C$117,'56'!$B45,計算!J$10:J$117)</f>
        <v>0</v>
      </c>
      <c r="H45" s="696">
        <f>SUMIF(計算!$C$10:$C$118,'56'!$B45,計算!K$10:K$118)</f>
        <v>0</v>
      </c>
      <c r="I45" s="696">
        <f>SUMIF(計算!$C$10:$C$118,'56'!$B45,計算!L$10:L$118)</f>
        <v>0</v>
      </c>
      <c r="J45" s="696">
        <f>SUMIF(計算!$C$10:$C$118,'56'!$B45,計算!M$10:M$118)</f>
        <v>0</v>
      </c>
      <c r="K45" s="696">
        <f>SUMIF(計算!$C$10:$C$117,'56'!$B45,計算!N$10:N$117)</f>
        <v>0</v>
      </c>
      <c r="L45" s="696">
        <f>SUMIF(計算!$C$10:$C$117,'56'!$B45,計算!O$10:O$117)</f>
        <v>0</v>
      </c>
      <c r="M45" s="696">
        <f>SUMIF(計算!$C$10:$C$117,'56'!$B45,計算!P$10:P$117)</f>
        <v>0</v>
      </c>
      <c r="N45" s="696"/>
      <c r="O45" s="696"/>
      <c r="P45" s="696">
        <f>SUMIF(計算!$C$10:$C$118,'56'!$B45,計算!S$10:S$118)</f>
        <v>0</v>
      </c>
      <c r="Q45" s="696">
        <f>SUMIF(計算!$C$10:$C$118,'56'!$B45,計算!T$10:T$118)</f>
        <v>0</v>
      </c>
      <c r="R45" s="696">
        <f>SUMIF(計算!$C$10:$C$118,'56'!$B45,計算!U$10:U$118)</f>
        <v>0</v>
      </c>
      <c r="S45" s="696">
        <f>SUMIF(計算!$C$10:$C$117,'56'!$B45,計算!V$10:V$117)</f>
        <v>0</v>
      </c>
      <c r="T45" s="696">
        <f>SUMIF(計算!$C$10:$C$117,'56'!$B45,計算!W$10:W$117)</f>
        <v>0</v>
      </c>
      <c r="U45" s="696">
        <f>SUMIF(計算!$C$10:$C$117,'56'!$B45,計算!X$10:X$117)</f>
        <v>0</v>
      </c>
      <c r="V45" s="696">
        <f>SUMIF(計算!$C$10:$C$117,'56'!$B45,計算!Y$10:Y$117)</f>
        <v>0</v>
      </c>
      <c r="W45" s="696">
        <f>SUMIF(計算!$C$10:$C$117,'56'!$B45,計算!Z$10:Z$117)</f>
        <v>0</v>
      </c>
      <c r="X45" s="696">
        <f>SUMIF(計算!$C$10:$C$117,'56'!$B45,計算!AA$10:AA$117)</f>
        <v>0</v>
      </c>
      <c r="Y45" s="696">
        <f>SUMIF(計算!$C$10:$C$118,'56'!$B45,計算!AB$10:AB$118)</f>
        <v>0</v>
      </c>
      <c r="Z45" s="696">
        <f>SUMIF(計算!$C$10:$C$118,'56'!$B45,計算!AC$10:AC$118)</f>
        <v>0</v>
      </c>
      <c r="AA45" s="696">
        <f>SUMIF(計算!$C$10:$C$118,'56'!$B45,計算!AD$10:AD$118)</f>
        <v>0</v>
      </c>
      <c r="AB45" s="696">
        <f>SUMIF(計算!$C$10:$C$117,'56'!$B45,計算!AE$10:AE$117)</f>
        <v>0</v>
      </c>
      <c r="AC45" s="696">
        <f>SUMIF(計算!$C$10:$C$118,'56'!$B45,計算!AF$10:AF$118)</f>
        <v>0</v>
      </c>
      <c r="AD45" s="696">
        <f>SUMIF(計算!$C$10:$C$118,'56'!$B45,計算!AG$10:AG$118)</f>
        <v>0</v>
      </c>
      <c r="AE45" s="696">
        <f>SUMIF(計算!$C$10:$C$118,'56'!$B45,計算!AH$10:AH$118)</f>
        <v>0</v>
      </c>
      <c r="AF45" s="696">
        <f>SUMIF(計算!$C$10:$C$117,'56'!$B45,計算!AI$10:AI$117)</f>
        <v>0</v>
      </c>
    </row>
    <row r="46" spans="2:32" x14ac:dyDescent="0.15">
      <c r="B46" s="520" t="s">
        <v>640</v>
      </c>
      <c r="C46" s="697" t="s">
        <v>641</v>
      </c>
      <c r="D46" s="696">
        <f>SUMIF(計算!$C$10:$C$117,'56'!$B46,計算!G$10:G$117)</f>
        <v>0</v>
      </c>
      <c r="E46" s="696">
        <f>SUMIF(計算!$C$10:$C$117,'56'!$B46,計算!H$10:H$117)</f>
        <v>0</v>
      </c>
      <c r="F46" s="696">
        <f>SUMIF(計算!$C$10:$C$117,'56'!$B46,計算!I$10:I$117)</f>
        <v>0</v>
      </c>
      <c r="G46" s="696">
        <f>SUMIF(計算!$C$10:$C$117,'56'!$B46,計算!J$10:J$117)</f>
        <v>0</v>
      </c>
      <c r="H46" s="696">
        <f>SUMIF(計算!$C$10:$C$118,'56'!$B46,計算!K$10:K$118)</f>
        <v>0</v>
      </c>
      <c r="I46" s="696">
        <f>SUMIF(計算!$C$10:$C$118,'56'!$B46,計算!L$10:L$118)</f>
        <v>0</v>
      </c>
      <c r="J46" s="696">
        <f>SUMIF(計算!$C$10:$C$118,'56'!$B46,計算!M$10:M$118)</f>
        <v>0</v>
      </c>
      <c r="K46" s="696">
        <f>SUMIF(計算!$C$10:$C$117,'56'!$B46,計算!N$10:N$117)</f>
        <v>0</v>
      </c>
      <c r="L46" s="696">
        <f>SUMIF(計算!$C$10:$C$117,'56'!$B46,計算!O$10:O$117)</f>
        <v>0</v>
      </c>
      <c r="M46" s="696">
        <f>SUMIF(計算!$C$10:$C$117,'56'!$B46,計算!P$10:P$117)</f>
        <v>0</v>
      </c>
      <c r="N46" s="696"/>
      <c r="O46" s="696"/>
      <c r="P46" s="696">
        <f>SUMIF(計算!$C$10:$C$118,'56'!$B46,計算!S$10:S$118)</f>
        <v>0</v>
      </c>
      <c r="Q46" s="696">
        <f>SUMIF(計算!$C$10:$C$118,'56'!$B46,計算!T$10:T$118)</f>
        <v>0</v>
      </c>
      <c r="R46" s="696">
        <f>SUMIF(計算!$C$10:$C$118,'56'!$B46,計算!U$10:U$118)</f>
        <v>0</v>
      </c>
      <c r="S46" s="696">
        <f>SUMIF(計算!$C$10:$C$117,'56'!$B46,計算!V$10:V$117)</f>
        <v>0</v>
      </c>
      <c r="T46" s="696">
        <f>SUMIF(計算!$C$10:$C$117,'56'!$B46,計算!W$10:W$117)</f>
        <v>0</v>
      </c>
      <c r="U46" s="696">
        <f>SUMIF(計算!$C$10:$C$117,'56'!$B46,計算!X$10:X$117)</f>
        <v>0</v>
      </c>
      <c r="V46" s="696">
        <f>SUMIF(計算!$C$10:$C$117,'56'!$B46,計算!Y$10:Y$117)</f>
        <v>0</v>
      </c>
      <c r="W46" s="696">
        <f>SUMIF(計算!$C$10:$C$117,'56'!$B46,計算!Z$10:Z$117)</f>
        <v>0</v>
      </c>
      <c r="X46" s="696">
        <f>SUMIF(計算!$C$10:$C$117,'56'!$B46,計算!AA$10:AA$117)</f>
        <v>0</v>
      </c>
      <c r="Y46" s="696">
        <f>SUMIF(計算!$C$10:$C$118,'56'!$B46,計算!AB$10:AB$118)</f>
        <v>0</v>
      </c>
      <c r="Z46" s="696">
        <f>SUMIF(計算!$C$10:$C$118,'56'!$B46,計算!AC$10:AC$118)</f>
        <v>0</v>
      </c>
      <c r="AA46" s="696">
        <f>SUMIF(計算!$C$10:$C$118,'56'!$B46,計算!AD$10:AD$118)</f>
        <v>0</v>
      </c>
      <c r="AB46" s="696">
        <f>SUMIF(計算!$C$10:$C$117,'56'!$B46,計算!AE$10:AE$117)</f>
        <v>0</v>
      </c>
      <c r="AC46" s="696">
        <f>SUMIF(計算!$C$10:$C$118,'56'!$B46,計算!AF$10:AF$118)</f>
        <v>0</v>
      </c>
      <c r="AD46" s="696">
        <f>SUMIF(計算!$C$10:$C$118,'56'!$B46,計算!AG$10:AG$118)</f>
        <v>0</v>
      </c>
      <c r="AE46" s="696">
        <f>SUMIF(計算!$C$10:$C$118,'56'!$B46,計算!AH$10:AH$118)</f>
        <v>0</v>
      </c>
      <c r="AF46" s="696">
        <f>SUMIF(計算!$C$10:$C$117,'56'!$B46,計算!AI$10:AI$117)</f>
        <v>0</v>
      </c>
    </row>
    <row r="47" spans="2:32" x14ac:dyDescent="0.15">
      <c r="B47" s="520" t="s">
        <v>642</v>
      </c>
      <c r="C47" s="696" t="s">
        <v>418</v>
      </c>
      <c r="D47" s="696">
        <f>SUMIF(計算!$C$10:$C$117,'56'!$B47,計算!G$10:G$117)</f>
        <v>0</v>
      </c>
      <c r="E47" s="696">
        <f>SUMIF(計算!$C$10:$C$117,'56'!$B47,計算!H$10:H$117)</f>
        <v>0</v>
      </c>
      <c r="F47" s="696">
        <f>SUMIF(計算!$C$10:$C$117,'56'!$B47,計算!I$10:I$117)</f>
        <v>0</v>
      </c>
      <c r="G47" s="696">
        <f>SUMIF(計算!$C$10:$C$117,'56'!$B47,計算!J$10:J$117)</f>
        <v>0</v>
      </c>
      <c r="H47" s="696">
        <f>SUMIF(計算!$C$10:$C$118,'56'!$B47,計算!K$10:K$118)</f>
        <v>0</v>
      </c>
      <c r="I47" s="696">
        <f>SUMIF(計算!$C$10:$C$118,'56'!$B47,計算!L$10:L$118)</f>
        <v>0</v>
      </c>
      <c r="J47" s="696">
        <f>SUMIF(計算!$C$10:$C$118,'56'!$B47,計算!M$10:M$118)</f>
        <v>0</v>
      </c>
      <c r="K47" s="696">
        <f>SUMIF(計算!$C$10:$C$117,'56'!$B47,計算!N$10:N$117)</f>
        <v>0</v>
      </c>
      <c r="L47" s="696">
        <f>SUMIF(計算!$C$10:$C$117,'56'!$B47,計算!O$10:O$117)</f>
        <v>0</v>
      </c>
      <c r="M47" s="696">
        <f>SUMIF(計算!$C$10:$C$117,'56'!$B47,計算!P$10:P$117)</f>
        <v>0</v>
      </c>
      <c r="N47" s="696"/>
      <c r="O47" s="696"/>
      <c r="P47" s="696">
        <f>SUMIF(計算!$C$10:$C$118,'56'!$B47,計算!S$10:S$118)</f>
        <v>0</v>
      </c>
      <c r="Q47" s="696">
        <f>SUMIF(計算!$C$10:$C$118,'56'!$B47,計算!T$10:T$118)</f>
        <v>0</v>
      </c>
      <c r="R47" s="696">
        <f>SUMIF(計算!$C$10:$C$118,'56'!$B47,計算!U$10:U$118)</f>
        <v>0</v>
      </c>
      <c r="S47" s="696">
        <f>SUMIF(計算!$C$10:$C$117,'56'!$B47,計算!V$10:V$117)</f>
        <v>0</v>
      </c>
      <c r="T47" s="696">
        <f>SUMIF(計算!$C$10:$C$117,'56'!$B47,計算!W$10:W$117)</f>
        <v>0</v>
      </c>
      <c r="U47" s="696">
        <f>SUMIF(計算!$C$10:$C$117,'56'!$B47,計算!X$10:X$117)</f>
        <v>0</v>
      </c>
      <c r="V47" s="696">
        <f>SUMIF(計算!$C$10:$C$117,'56'!$B47,計算!Y$10:Y$117)</f>
        <v>0</v>
      </c>
      <c r="W47" s="696">
        <f>SUMIF(計算!$C$10:$C$117,'56'!$B47,計算!Z$10:Z$117)</f>
        <v>0</v>
      </c>
      <c r="X47" s="696">
        <f>SUMIF(計算!$C$10:$C$117,'56'!$B47,計算!AA$10:AA$117)</f>
        <v>0</v>
      </c>
      <c r="Y47" s="696">
        <f>SUMIF(計算!$C$10:$C$118,'56'!$B47,計算!AB$10:AB$118)</f>
        <v>0</v>
      </c>
      <c r="Z47" s="696">
        <f>SUMIF(計算!$C$10:$C$118,'56'!$B47,計算!AC$10:AC$118)</f>
        <v>0</v>
      </c>
      <c r="AA47" s="696">
        <f>SUMIF(計算!$C$10:$C$118,'56'!$B47,計算!AD$10:AD$118)</f>
        <v>0</v>
      </c>
      <c r="AB47" s="696">
        <f>SUMIF(計算!$C$10:$C$117,'56'!$B47,計算!AE$10:AE$117)</f>
        <v>0</v>
      </c>
      <c r="AC47" s="696">
        <f>SUMIF(計算!$C$10:$C$118,'56'!$B47,計算!AF$10:AF$118)</f>
        <v>0</v>
      </c>
      <c r="AD47" s="696">
        <f>SUMIF(計算!$C$10:$C$118,'56'!$B47,計算!AG$10:AG$118)</f>
        <v>0</v>
      </c>
      <c r="AE47" s="696">
        <f>SUMIF(計算!$C$10:$C$118,'56'!$B47,計算!AH$10:AH$118)</f>
        <v>0</v>
      </c>
      <c r="AF47" s="696">
        <f>SUMIF(計算!$C$10:$C$117,'56'!$B47,計算!AI$10:AI$117)</f>
        <v>0</v>
      </c>
    </row>
    <row r="48" spans="2:32" x14ac:dyDescent="0.15">
      <c r="B48" s="521" t="s">
        <v>643</v>
      </c>
      <c r="C48" s="694" t="s">
        <v>644</v>
      </c>
      <c r="D48" s="694">
        <f>SUMIF(計算!$C$10:$C$117,'56'!$B48,計算!G$10:G$117)</f>
        <v>0</v>
      </c>
      <c r="E48" s="694">
        <f>SUMIF(計算!$C$10:$C$117,'56'!$B48,計算!H$10:H$117)</f>
        <v>0</v>
      </c>
      <c r="F48" s="694">
        <f>SUMIF(計算!$C$10:$C$117,'56'!$B48,計算!I$10:I$117)</f>
        <v>0</v>
      </c>
      <c r="G48" s="694">
        <f>SUMIF(計算!$C$10:$C$117,'56'!$B48,計算!J$10:J$117)</f>
        <v>0</v>
      </c>
      <c r="H48" s="694">
        <f>SUMIF(計算!$C$10:$C$118,'56'!$B48,計算!K$10:K$118)</f>
        <v>0</v>
      </c>
      <c r="I48" s="694">
        <f>SUMIF(計算!$C$10:$C$118,'56'!$B48,計算!L$10:L$118)</f>
        <v>0</v>
      </c>
      <c r="J48" s="694">
        <f>SUMIF(計算!$C$10:$C$118,'56'!$B48,計算!M$10:M$118)</f>
        <v>0</v>
      </c>
      <c r="K48" s="694">
        <f>SUMIF(計算!$C$10:$C$117,'56'!$B48,計算!N$10:N$117)</f>
        <v>0</v>
      </c>
      <c r="L48" s="694">
        <f>SUMIF(計算!$C$10:$C$117,'56'!$B48,計算!O$10:O$117)</f>
        <v>0</v>
      </c>
      <c r="M48" s="694">
        <f>SUMIF(計算!$C$10:$C$117,'56'!$B48,計算!P$10:P$117)</f>
        <v>0</v>
      </c>
      <c r="N48" s="694"/>
      <c r="O48" s="694"/>
      <c r="P48" s="694">
        <f>SUMIF(計算!$C$10:$C$118,'56'!$B48,計算!S$10:S$118)</f>
        <v>0</v>
      </c>
      <c r="Q48" s="694">
        <f>SUMIF(計算!$C$10:$C$118,'56'!$B48,計算!T$10:T$118)</f>
        <v>0</v>
      </c>
      <c r="R48" s="694">
        <f>SUMIF(計算!$C$10:$C$118,'56'!$B48,計算!U$10:U$118)</f>
        <v>0</v>
      </c>
      <c r="S48" s="694">
        <f>SUMIF(計算!$C$10:$C$117,'56'!$B48,計算!V$10:V$117)</f>
        <v>0</v>
      </c>
      <c r="T48" s="694">
        <f>SUMIF(計算!$C$10:$C$117,'56'!$B48,計算!W$10:W$117)</f>
        <v>0</v>
      </c>
      <c r="U48" s="694">
        <f>SUMIF(計算!$C$10:$C$117,'56'!$B48,計算!X$10:X$117)</f>
        <v>0</v>
      </c>
      <c r="V48" s="694">
        <f>SUMIF(計算!$C$10:$C$117,'56'!$B48,計算!Y$10:Y$117)</f>
        <v>0</v>
      </c>
      <c r="W48" s="694">
        <f>SUMIF(計算!$C$10:$C$117,'56'!$B48,計算!Z$10:Z$117)</f>
        <v>0</v>
      </c>
      <c r="X48" s="694">
        <f>SUMIF(計算!$C$10:$C$117,'56'!$B48,計算!AA$10:AA$117)</f>
        <v>0</v>
      </c>
      <c r="Y48" s="694">
        <f>SUMIF(計算!$C$10:$C$118,'56'!$B48,計算!AB$10:AB$118)</f>
        <v>0</v>
      </c>
      <c r="Z48" s="694">
        <f>SUMIF(計算!$C$10:$C$118,'56'!$B48,計算!AC$10:AC$118)</f>
        <v>0</v>
      </c>
      <c r="AA48" s="694">
        <f>SUMIF(計算!$C$10:$C$118,'56'!$B48,計算!AD$10:AD$118)</f>
        <v>0</v>
      </c>
      <c r="AB48" s="694">
        <f>SUMIF(計算!$C$10:$C$117,'56'!$B48,計算!AE$10:AE$117)</f>
        <v>0</v>
      </c>
      <c r="AC48" s="694">
        <f>SUMIF(計算!$C$10:$C$118,'56'!$B48,計算!AF$10:AF$118)</f>
        <v>0</v>
      </c>
      <c r="AD48" s="694">
        <f>SUMIF(計算!$C$10:$C$118,'56'!$B48,計算!AG$10:AG$118)</f>
        <v>0</v>
      </c>
      <c r="AE48" s="694">
        <f>SUMIF(計算!$C$10:$C$118,'56'!$B48,計算!AH$10:AH$118)</f>
        <v>0</v>
      </c>
      <c r="AF48" s="694">
        <f>SUMIF(計算!$C$10:$C$117,'56'!$B48,計算!AI$10:AI$117)</f>
        <v>0</v>
      </c>
    </row>
    <row r="49" spans="2:32" x14ac:dyDescent="0.15">
      <c r="B49" s="520" t="s">
        <v>645</v>
      </c>
      <c r="C49" s="696" t="s">
        <v>646</v>
      </c>
      <c r="D49" s="696">
        <f>SUMIF(計算!$C$10:$C$117,'56'!$B49,計算!G$10:G$117)</f>
        <v>0</v>
      </c>
      <c r="E49" s="696">
        <f>SUMIF(計算!$C$10:$C$117,'56'!$B49,計算!H$10:H$117)</f>
        <v>0</v>
      </c>
      <c r="F49" s="696">
        <f>SUMIF(計算!$C$10:$C$117,'56'!$B49,計算!I$10:I$117)</f>
        <v>0</v>
      </c>
      <c r="G49" s="696">
        <f>SUMIF(計算!$C$10:$C$117,'56'!$B49,計算!J$10:J$117)</f>
        <v>0</v>
      </c>
      <c r="H49" s="696">
        <f>SUMIF(計算!$C$10:$C$118,'56'!$B49,計算!K$10:K$118)</f>
        <v>0</v>
      </c>
      <c r="I49" s="696">
        <f>SUMIF(計算!$C$10:$C$118,'56'!$B49,計算!L$10:L$118)</f>
        <v>0</v>
      </c>
      <c r="J49" s="696">
        <f>SUMIF(計算!$C$10:$C$118,'56'!$B49,計算!M$10:M$118)</f>
        <v>0</v>
      </c>
      <c r="K49" s="696">
        <f>SUMIF(計算!$C$10:$C$117,'56'!$B49,計算!N$10:N$117)</f>
        <v>0</v>
      </c>
      <c r="L49" s="696">
        <f>SUMIF(計算!$C$10:$C$117,'56'!$B49,計算!O$10:O$117)</f>
        <v>0</v>
      </c>
      <c r="M49" s="696">
        <f>SUMIF(計算!$C$10:$C$117,'56'!$B49,計算!P$10:P$117)</f>
        <v>0</v>
      </c>
      <c r="N49" s="696"/>
      <c r="O49" s="696"/>
      <c r="P49" s="696">
        <f>SUMIF(計算!$C$10:$C$118,'56'!$B49,計算!S$10:S$118)</f>
        <v>0</v>
      </c>
      <c r="Q49" s="696">
        <f>SUMIF(計算!$C$10:$C$118,'56'!$B49,計算!T$10:T$118)</f>
        <v>0</v>
      </c>
      <c r="R49" s="696">
        <f>SUMIF(計算!$C$10:$C$118,'56'!$B49,計算!U$10:U$118)</f>
        <v>0</v>
      </c>
      <c r="S49" s="696">
        <f>SUMIF(計算!$C$10:$C$117,'56'!$B49,計算!V$10:V$117)</f>
        <v>0</v>
      </c>
      <c r="T49" s="696">
        <f>SUMIF(計算!$C$10:$C$117,'56'!$B49,計算!W$10:W$117)</f>
        <v>0</v>
      </c>
      <c r="U49" s="696">
        <f>SUMIF(計算!$C$10:$C$117,'56'!$B49,計算!X$10:X$117)</f>
        <v>0</v>
      </c>
      <c r="V49" s="696">
        <f>SUMIF(計算!$C$10:$C$117,'56'!$B49,計算!Y$10:Y$117)</f>
        <v>0</v>
      </c>
      <c r="W49" s="696">
        <f>SUMIF(計算!$C$10:$C$117,'56'!$B49,計算!Z$10:Z$117)</f>
        <v>0</v>
      </c>
      <c r="X49" s="696">
        <f>SUMIF(計算!$C$10:$C$117,'56'!$B49,計算!AA$10:AA$117)</f>
        <v>0</v>
      </c>
      <c r="Y49" s="696">
        <f>SUMIF(計算!$C$10:$C$118,'56'!$B49,計算!AB$10:AB$118)</f>
        <v>0</v>
      </c>
      <c r="Z49" s="696">
        <f>SUMIF(計算!$C$10:$C$118,'56'!$B49,計算!AC$10:AC$118)</f>
        <v>0</v>
      </c>
      <c r="AA49" s="696">
        <f>SUMIF(計算!$C$10:$C$118,'56'!$B49,計算!AD$10:AD$118)</f>
        <v>0</v>
      </c>
      <c r="AB49" s="696">
        <f>SUMIF(計算!$C$10:$C$117,'56'!$B49,計算!AE$10:AE$117)</f>
        <v>0</v>
      </c>
      <c r="AC49" s="696">
        <f>SUMIF(計算!$C$10:$C$118,'56'!$B49,計算!AF$10:AF$118)</f>
        <v>0</v>
      </c>
      <c r="AD49" s="696">
        <f>SUMIF(計算!$C$10:$C$118,'56'!$B49,計算!AG$10:AG$118)</f>
        <v>0</v>
      </c>
      <c r="AE49" s="696">
        <f>SUMIF(計算!$C$10:$C$118,'56'!$B49,計算!AH$10:AH$118)</f>
        <v>0</v>
      </c>
      <c r="AF49" s="696">
        <f>SUMIF(計算!$C$10:$C$117,'56'!$B49,計算!AI$10:AI$117)</f>
        <v>0</v>
      </c>
    </row>
    <row r="50" spans="2:32" x14ac:dyDescent="0.15">
      <c r="B50" s="520" t="s">
        <v>647</v>
      </c>
      <c r="C50" s="696" t="s">
        <v>648</v>
      </c>
      <c r="D50" s="696">
        <f>SUMIF(計算!$C$10:$C$117,'56'!$B50,計算!G$10:G$117)</f>
        <v>0</v>
      </c>
      <c r="E50" s="696">
        <f>SUMIF(計算!$C$10:$C$117,'56'!$B50,計算!H$10:H$117)</f>
        <v>0</v>
      </c>
      <c r="F50" s="696">
        <f>SUMIF(計算!$C$10:$C$117,'56'!$B50,計算!I$10:I$117)</f>
        <v>0</v>
      </c>
      <c r="G50" s="696">
        <f>SUMIF(計算!$C$10:$C$117,'56'!$B50,計算!J$10:J$117)</f>
        <v>0</v>
      </c>
      <c r="H50" s="696">
        <f>SUMIF(計算!$C$10:$C$118,'56'!$B50,計算!K$10:K$118)</f>
        <v>0</v>
      </c>
      <c r="I50" s="696">
        <f>SUMIF(計算!$C$10:$C$118,'56'!$B50,計算!L$10:L$118)</f>
        <v>0</v>
      </c>
      <c r="J50" s="696">
        <f>SUMIF(計算!$C$10:$C$118,'56'!$B50,計算!M$10:M$118)</f>
        <v>0</v>
      </c>
      <c r="K50" s="696">
        <f>SUMIF(計算!$C$10:$C$117,'56'!$B50,計算!N$10:N$117)</f>
        <v>0</v>
      </c>
      <c r="L50" s="696">
        <f>SUMIF(計算!$C$10:$C$117,'56'!$B50,計算!O$10:O$117)</f>
        <v>0</v>
      </c>
      <c r="M50" s="696">
        <f>SUMIF(計算!$C$10:$C$117,'56'!$B50,計算!P$10:P$117)</f>
        <v>0</v>
      </c>
      <c r="N50" s="696"/>
      <c r="O50" s="696"/>
      <c r="P50" s="696">
        <f>SUMIF(計算!$C$10:$C$118,'56'!$B50,計算!S$10:S$118)</f>
        <v>0</v>
      </c>
      <c r="Q50" s="696">
        <f>SUMIF(計算!$C$10:$C$118,'56'!$B50,計算!T$10:T$118)</f>
        <v>0</v>
      </c>
      <c r="R50" s="696">
        <f>SUMIF(計算!$C$10:$C$118,'56'!$B50,計算!U$10:U$118)</f>
        <v>0</v>
      </c>
      <c r="S50" s="696">
        <f>SUMIF(計算!$C$10:$C$117,'56'!$B50,計算!V$10:V$117)</f>
        <v>0</v>
      </c>
      <c r="T50" s="696">
        <f>SUMIF(計算!$C$10:$C$117,'56'!$B50,計算!W$10:W$117)</f>
        <v>0</v>
      </c>
      <c r="U50" s="696">
        <f>SUMIF(計算!$C$10:$C$117,'56'!$B50,計算!X$10:X$117)</f>
        <v>0</v>
      </c>
      <c r="V50" s="696">
        <f>SUMIF(計算!$C$10:$C$117,'56'!$B50,計算!Y$10:Y$117)</f>
        <v>0</v>
      </c>
      <c r="W50" s="696">
        <f>SUMIF(計算!$C$10:$C$117,'56'!$B50,計算!Z$10:Z$117)</f>
        <v>0</v>
      </c>
      <c r="X50" s="696">
        <f>SUMIF(計算!$C$10:$C$117,'56'!$B50,計算!AA$10:AA$117)</f>
        <v>0</v>
      </c>
      <c r="Y50" s="696">
        <f>SUMIF(計算!$C$10:$C$118,'56'!$B50,計算!AB$10:AB$118)</f>
        <v>0</v>
      </c>
      <c r="Z50" s="696">
        <f>SUMIF(計算!$C$10:$C$118,'56'!$B50,計算!AC$10:AC$118)</f>
        <v>0</v>
      </c>
      <c r="AA50" s="696">
        <f>SUMIF(計算!$C$10:$C$118,'56'!$B50,計算!AD$10:AD$118)</f>
        <v>0</v>
      </c>
      <c r="AB50" s="696">
        <f>SUMIF(計算!$C$10:$C$117,'56'!$B50,計算!AE$10:AE$117)</f>
        <v>0</v>
      </c>
      <c r="AC50" s="696">
        <f>SUMIF(計算!$C$10:$C$118,'56'!$B50,計算!AF$10:AF$118)</f>
        <v>0</v>
      </c>
      <c r="AD50" s="696">
        <f>SUMIF(計算!$C$10:$C$118,'56'!$B50,計算!AG$10:AG$118)</f>
        <v>0</v>
      </c>
      <c r="AE50" s="696">
        <f>SUMIF(計算!$C$10:$C$118,'56'!$B50,計算!AH$10:AH$118)</f>
        <v>0</v>
      </c>
      <c r="AF50" s="696">
        <f>SUMIF(計算!$C$10:$C$117,'56'!$B50,計算!AI$10:AI$117)</f>
        <v>0</v>
      </c>
    </row>
    <row r="51" spans="2:32" x14ac:dyDescent="0.15">
      <c r="B51" s="520" t="s">
        <v>649</v>
      </c>
      <c r="C51" s="696" t="s">
        <v>650</v>
      </c>
      <c r="D51" s="696">
        <f>SUMIF(計算!$C$10:$C$117,'56'!$B51,計算!G$10:G$117)</f>
        <v>0</v>
      </c>
      <c r="E51" s="696">
        <f>SUMIF(計算!$C$10:$C$117,'56'!$B51,計算!H$10:H$117)</f>
        <v>0</v>
      </c>
      <c r="F51" s="696">
        <f>SUMIF(計算!$C$10:$C$117,'56'!$B51,計算!I$10:I$117)</f>
        <v>0</v>
      </c>
      <c r="G51" s="696">
        <f>SUMIF(計算!$C$10:$C$117,'56'!$B51,計算!J$10:J$117)</f>
        <v>0</v>
      </c>
      <c r="H51" s="696">
        <f>SUMIF(計算!$C$10:$C$118,'56'!$B51,計算!K$10:K$118)</f>
        <v>0</v>
      </c>
      <c r="I51" s="696">
        <f>SUMIF(計算!$C$10:$C$118,'56'!$B51,計算!L$10:L$118)</f>
        <v>0</v>
      </c>
      <c r="J51" s="696">
        <f>SUMIF(計算!$C$10:$C$118,'56'!$B51,計算!M$10:M$118)</f>
        <v>0</v>
      </c>
      <c r="K51" s="696">
        <f>SUMIF(計算!$C$10:$C$117,'56'!$B51,計算!N$10:N$117)</f>
        <v>0</v>
      </c>
      <c r="L51" s="696">
        <f>SUMIF(計算!$C$10:$C$117,'56'!$B51,計算!O$10:O$117)</f>
        <v>0</v>
      </c>
      <c r="M51" s="696">
        <f>SUMIF(計算!$C$10:$C$117,'56'!$B51,計算!P$10:P$117)</f>
        <v>0</v>
      </c>
      <c r="N51" s="696"/>
      <c r="O51" s="696"/>
      <c r="P51" s="696">
        <f>SUMIF(計算!$C$10:$C$118,'56'!$B51,計算!S$10:S$118)</f>
        <v>0</v>
      </c>
      <c r="Q51" s="696">
        <f>SUMIF(計算!$C$10:$C$118,'56'!$B51,計算!T$10:T$118)</f>
        <v>0</v>
      </c>
      <c r="R51" s="696">
        <f>SUMIF(計算!$C$10:$C$118,'56'!$B51,計算!U$10:U$118)</f>
        <v>0</v>
      </c>
      <c r="S51" s="696">
        <f>SUMIF(計算!$C$10:$C$117,'56'!$B51,計算!V$10:V$117)</f>
        <v>0</v>
      </c>
      <c r="T51" s="696">
        <f>SUMIF(計算!$C$10:$C$117,'56'!$B51,計算!W$10:W$117)</f>
        <v>0</v>
      </c>
      <c r="U51" s="696">
        <f>SUMIF(計算!$C$10:$C$117,'56'!$B51,計算!X$10:X$117)</f>
        <v>0</v>
      </c>
      <c r="V51" s="696">
        <f>SUMIF(計算!$C$10:$C$117,'56'!$B51,計算!Y$10:Y$117)</f>
        <v>0</v>
      </c>
      <c r="W51" s="696">
        <f>SUMIF(計算!$C$10:$C$117,'56'!$B51,計算!Z$10:Z$117)</f>
        <v>0</v>
      </c>
      <c r="X51" s="696">
        <f>SUMIF(計算!$C$10:$C$117,'56'!$B51,計算!AA$10:AA$117)</f>
        <v>0</v>
      </c>
      <c r="Y51" s="696">
        <f>SUMIF(計算!$C$10:$C$118,'56'!$B51,計算!AB$10:AB$118)</f>
        <v>0</v>
      </c>
      <c r="Z51" s="696">
        <f>SUMIF(計算!$C$10:$C$118,'56'!$B51,計算!AC$10:AC$118)</f>
        <v>0</v>
      </c>
      <c r="AA51" s="696">
        <f>SUMIF(計算!$C$10:$C$118,'56'!$B51,計算!AD$10:AD$118)</f>
        <v>0</v>
      </c>
      <c r="AB51" s="696">
        <f>SUMIF(計算!$C$10:$C$117,'56'!$B51,計算!AE$10:AE$117)</f>
        <v>0</v>
      </c>
      <c r="AC51" s="696">
        <f>SUMIF(計算!$C$10:$C$118,'56'!$B51,計算!AF$10:AF$118)</f>
        <v>0</v>
      </c>
      <c r="AD51" s="696">
        <f>SUMIF(計算!$C$10:$C$118,'56'!$B51,計算!AG$10:AG$118)</f>
        <v>0</v>
      </c>
      <c r="AE51" s="696">
        <f>SUMIF(計算!$C$10:$C$118,'56'!$B51,計算!AH$10:AH$118)</f>
        <v>0</v>
      </c>
      <c r="AF51" s="696">
        <f>SUMIF(計算!$C$10:$C$117,'56'!$B51,計算!AI$10:AI$117)</f>
        <v>0</v>
      </c>
    </row>
    <row r="52" spans="2:32" x14ac:dyDescent="0.15">
      <c r="B52" s="520" t="s">
        <v>651</v>
      </c>
      <c r="C52" s="696" t="s">
        <v>652</v>
      </c>
      <c r="D52" s="696">
        <f>SUMIF(計算!$C$10:$C$117,'56'!$B52,計算!G$10:G$117)</f>
        <v>0</v>
      </c>
      <c r="E52" s="696">
        <f>SUMIF(計算!$C$10:$C$117,'56'!$B52,計算!H$10:H$117)</f>
        <v>0</v>
      </c>
      <c r="F52" s="696">
        <f>SUMIF(計算!$C$10:$C$117,'56'!$B52,計算!I$10:I$117)</f>
        <v>0</v>
      </c>
      <c r="G52" s="696">
        <f>SUMIF(計算!$C$10:$C$117,'56'!$B52,計算!J$10:J$117)</f>
        <v>0</v>
      </c>
      <c r="H52" s="696">
        <f>SUMIF(計算!$C$10:$C$118,'56'!$B52,計算!K$10:K$118)</f>
        <v>0</v>
      </c>
      <c r="I52" s="696">
        <f>SUMIF(計算!$C$10:$C$118,'56'!$B52,計算!L$10:L$118)</f>
        <v>0</v>
      </c>
      <c r="J52" s="696">
        <f>SUMIF(計算!$C$10:$C$118,'56'!$B52,計算!M$10:M$118)</f>
        <v>0</v>
      </c>
      <c r="K52" s="696">
        <f>SUMIF(計算!$C$10:$C$117,'56'!$B52,計算!N$10:N$117)</f>
        <v>0</v>
      </c>
      <c r="L52" s="696">
        <f>SUMIF(計算!$C$10:$C$117,'56'!$B52,計算!O$10:O$117)</f>
        <v>0</v>
      </c>
      <c r="M52" s="696">
        <f>SUMIF(計算!$C$10:$C$117,'56'!$B52,計算!P$10:P$117)</f>
        <v>0</v>
      </c>
      <c r="N52" s="696"/>
      <c r="O52" s="696"/>
      <c r="P52" s="696">
        <f>SUMIF(計算!$C$10:$C$118,'56'!$B52,計算!S$10:S$118)</f>
        <v>0</v>
      </c>
      <c r="Q52" s="696">
        <f>SUMIF(計算!$C$10:$C$118,'56'!$B52,計算!T$10:T$118)</f>
        <v>0</v>
      </c>
      <c r="R52" s="696">
        <f>SUMIF(計算!$C$10:$C$118,'56'!$B52,計算!U$10:U$118)</f>
        <v>0</v>
      </c>
      <c r="S52" s="696">
        <f>SUMIF(計算!$C$10:$C$117,'56'!$B52,計算!V$10:V$117)</f>
        <v>0</v>
      </c>
      <c r="T52" s="696">
        <f>SUMIF(計算!$C$10:$C$117,'56'!$B52,計算!W$10:W$117)</f>
        <v>0</v>
      </c>
      <c r="U52" s="696">
        <f>SUMIF(計算!$C$10:$C$117,'56'!$B52,計算!X$10:X$117)</f>
        <v>0</v>
      </c>
      <c r="V52" s="696">
        <f>SUMIF(計算!$C$10:$C$117,'56'!$B52,計算!Y$10:Y$117)</f>
        <v>0</v>
      </c>
      <c r="W52" s="696">
        <f>SUMIF(計算!$C$10:$C$117,'56'!$B52,計算!Z$10:Z$117)</f>
        <v>0</v>
      </c>
      <c r="X52" s="696">
        <f>SUMIF(計算!$C$10:$C$117,'56'!$B52,計算!AA$10:AA$117)</f>
        <v>0</v>
      </c>
      <c r="Y52" s="696">
        <f>SUMIF(計算!$C$10:$C$118,'56'!$B52,計算!AB$10:AB$118)</f>
        <v>0</v>
      </c>
      <c r="Z52" s="696">
        <f>SUMIF(計算!$C$10:$C$118,'56'!$B52,計算!AC$10:AC$118)</f>
        <v>0</v>
      </c>
      <c r="AA52" s="696">
        <f>SUMIF(計算!$C$10:$C$118,'56'!$B52,計算!AD$10:AD$118)</f>
        <v>0</v>
      </c>
      <c r="AB52" s="696">
        <f>SUMIF(計算!$C$10:$C$117,'56'!$B52,計算!AE$10:AE$117)</f>
        <v>0</v>
      </c>
      <c r="AC52" s="696">
        <f>SUMIF(計算!$C$10:$C$118,'56'!$B52,計算!AF$10:AF$118)</f>
        <v>0</v>
      </c>
      <c r="AD52" s="696">
        <f>SUMIF(計算!$C$10:$C$118,'56'!$B52,計算!AG$10:AG$118)</f>
        <v>0</v>
      </c>
      <c r="AE52" s="696">
        <f>SUMIF(計算!$C$10:$C$118,'56'!$B52,計算!AH$10:AH$118)</f>
        <v>0</v>
      </c>
      <c r="AF52" s="696">
        <f>SUMIF(計算!$C$10:$C$117,'56'!$B52,計算!AI$10:AI$117)</f>
        <v>0</v>
      </c>
    </row>
    <row r="53" spans="2:32" x14ac:dyDescent="0.15">
      <c r="B53" s="521" t="s">
        <v>653</v>
      </c>
      <c r="C53" s="696" t="s">
        <v>654</v>
      </c>
      <c r="D53" s="696">
        <f>SUMIF(計算!$C$10:$C$117,'56'!$B53,計算!G$10:G$117)</f>
        <v>0</v>
      </c>
      <c r="E53" s="696">
        <f>SUMIF(計算!$C$10:$C$117,'56'!$B53,計算!H$10:H$117)</f>
        <v>0</v>
      </c>
      <c r="F53" s="696">
        <f>SUMIF(計算!$C$10:$C$117,'56'!$B53,計算!I$10:I$117)</f>
        <v>0</v>
      </c>
      <c r="G53" s="696">
        <f>SUMIF(計算!$C$10:$C$117,'56'!$B53,計算!J$10:J$117)</f>
        <v>0</v>
      </c>
      <c r="H53" s="696">
        <f>SUMIF(計算!$C$10:$C$118,'56'!$B53,計算!K$10:K$118)</f>
        <v>0</v>
      </c>
      <c r="I53" s="696">
        <f>SUMIF(計算!$C$10:$C$118,'56'!$B53,計算!L$10:L$118)</f>
        <v>0</v>
      </c>
      <c r="J53" s="696">
        <f>SUMIF(計算!$C$10:$C$118,'56'!$B53,計算!M$10:M$118)</f>
        <v>0</v>
      </c>
      <c r="K53" s="696">
        <f>SUMIF(計算!$C$10:$C$117,'56'!$B53,計算!N$10:N$117)</f>
        <v>0</v>
      </c>
      <c r="L53" s="696">
        <f>SUMIF(計算!$C$10:$C$117,'56'!$B53,計算!O$10:O$117)</f>
        <v>0</v>
      </c>
      <c r="M53" s="696">
        <f>SUMIF(計算!$C$10:$C$117,'56'!$B53,計算!P$10:P$117)</f>
        <v>0</v>
      </c>
      <c r="N53" s="696"/>
      <c r="O53" s="696"/>
      <c r="P53" s="696">
        <f>SUMIF(計算!$C$10:$C$118,'56'!$B53,計算!S$10:S$118)</f>
        <v>0</v>
      </c>
      <c r="Q53" s="696">
        <f>SUMIF(計算!$C$10:$C$118,'56'!$B53,計算!T$10:T$118)</f>
        <v>0</v>
      </c>
      <c r="R53" s="696">
        <f>SUMIF(計算!$C$10:$C$118,'56'!$B53,計算!U$10:U$118)</f>
        <v>0</v>
      </c>
      <c r="S53" s="696">
        <f>SUMIF(計算!$C$10:$C$117,'56'!$B53,計算!V$10:V$117)</f>
        <v>0</v>
      </c>
      <c r="T53" s="696">
        <f>SUMIF(計算!$C$10:$C$117,'56'!$B53,計算!W$10:W$117)</f>
        <v>0</v>
      </c>
      <c r="U53" s="696">
        <f>SUMIF(計算!$C$10:$C$117,'56'!$B53,計算!X$10:X$117)</f>
        <v>0</v>
      </c>
      <c r="V53" s="696">
        <f>SUMIF(計算!$C$10:$C$117,'56'!$B53,計算!Y$10:Y$117)</f>
        <v>0</v>
      </c>
      <c r="W53" s="696">
        <f>SUMIF(計算!$C$10:$C$117,'56'!$B53,計算!Z$10:Z$117)</f>
        <v>0</v>
      </c>
      <c r="X53" s="696">
        <f>SUMIF(計算!$C$10:$C$117,'56'!$B53,計算!AA$10:AA$117)</f>
        <v>0</v>
      </c>
      <c r="Y53" s="696">
        <f>SUMIF(計算!$C$10:$C$118,'56'!$B53,計算!AB$10:AB$118)</f>
        <v>0</v>
      </c>
      <c r="Z53" s="696">
        <f>SUMIF(計算!$C$10:$C$118,'56'!$B53,計算!AC$10:AC$118)</f>
        <v>0</v>
      </c>
      <c r="AA53" s="696">
        <f>SUMIF(計算!$C$10:$C$118,'56'!$B53,計算!AD$10:AD$118)</f>
        <v>0</v>
      </c>
      <c r="AB53" s="696">
        <f>SUMIF(計算!$C$10:$C$117,'56'!$B53,計算!AE$10:AE$117)</f>
        <v>0</v>
      </c>
      <c r="AC53" s="696">
        <f>SUMIF(計算!$C$10:$C$118,'56'!$B53,計算!AF$10:AF$118)</f>
        <v>0</v>
      </c>
      <c r="AD53" s="696">
        <f>SUMIF(計算!$C$10:$C$118,'56'!$B53,計算!AG$10:AG$118)</f>
        <v>0</v>
      </c>
      <c r="AE53" s="696">
        <f>SUMIF(計算!$C$10:$C$118,'56'!$B53,計算!AH$10:AH$118)</f>
        <v>0</v>
      </c>
      <c r="AF53" s="696">
        <f>SUMIF(計算!$C$10:$C$117,'56'!$B53,計算!AI$10:AI$117)</f>
        <v>0</v>
      </c>
    </row>
    <row r="54" spans="2:32" x14ac:dyDescent="0.15">
      <c r="B54" s="520" t="s">
        <v>655</v>
      </c>
      <c r="C54" s="686" t="s">
        <v>656</v>
      </c>
      <c r="D54" s="686">
        <f>SUMIF(計算!$C$10:$C$117,'56'!$B54,計算!G$10:G$117)</f>
        <v>0</v>
      </c>
      <c r="E54" s="686">
        <f>SUMIF(計算!$C$10:$C$117,'56'!$B54,計算!H$10:H$117)</f>
        <v>0</v>
      </c>
      <c r="F54" s="686">
        <f>SUMIF(計算!$C$10:$C$117,'56'!$B54,計算!I$10:I$117)</f>
        <v>0</v>
      </c>
      <c r="G54" s="686">
        <f>SUMIF(計算!$C$10:$C$117,'56'!$B54,計算!J$10:J$117)</f>
        <v>0</v>
      </c>
      <c r="H54" s="686">
        <f>SUMIF(計算!$C$10:$C$118,'56'!$B54,計算!K$10:K$118)</f>
        <v>0</v>
      </c>
      <c r="I54" s="686">
        <f>SUMIF(計算!$C$10:$C$118,'56'!$B54,計算!L$10:L$118)</f>
        <v>0</v>
      </c>
      <c r="J54" s="686">
        <f>SUMIF(計算!$C$10:$C$118,'56'!$B54,計算!M$10:M$118)</f>
        <v>0</v>
      </c>
      <c r="K54" s="686">
        <f>SUMIF(計算!$C$10:$C$117,'56'!$B54,計算!N$10:N$117)</f>
        <v>0</v>
      </c>
      <c r="L54" s="686">
        <f>SUMIF(計算!$C$10:$C$117,'56'!$B54,計算!O$10:O$117)</f>
        <v>0</v>
      </c>
      <c r="M54" s="686">
        <f>SUMIF(計算!$C$10:$C$117,'56'!$B54,計算!P$10:P$117)</f>
        <v>0</v>
      </c>
      <c r="N54" s="686"/>
      <c r="O54" s="686"/>
      <c r="P54" s="686">
        <f>SUMIF(計算!$C$10:$C$118,'56'!$B54,計算!S$10:S$118)</f>
        <v>0</v>
      </c>
      <c r="Q54" s="686">
        <f>SUMIF(計算!$C$10:$C$118,'56'!$B54,計算!T$10:T$118)</f>
        <v>0</v>
      </c>
      <c r="R54" s="686">
        <f>SUMIF(計算!$C$10:$C$118,'56'!$B54,計算!U$10:U$118)</f>
        <v>0</v>
      </c>
      <c r="S54" s="686">
        <f>SUMIF(計算!$C$10:$C$117,'56'!$B54,計算!V$10:V$117)</f>
        <v>0</v>
      </c>
      <c r="T54" s="686">
        <f>SUMIF(計算!$C$10:$C$117,'56'!$B54,計算!W$10:W$117)</f>
        <v>0</v>
      </c>
      <c r="U54" s="686">
        <f>SUMIF(計算!$C$10:$C$117,'56'!$B54,計算!X$10:X$117)</f>
        <v>0</v>
      </c>
      <c r="V54" s="686">
        <f>SUMIF(計算!$C$10:$C$117,'56'!$B54,計算!Y$10:Y$117)</f>
        <v>0</v>
      </c>
      <c r="W54" s="686">
        <f>SUMIF(計算!$C$10:$C$117,'56'!$B54,計算!Z$10:Z$117)</f>
        <v>0</v>
      </c>
      <c r="X54" s="686">
        <f>SUMIF(計算!$C$10:$C$117,'56'!$B54,計算!AA$10:AA$117)</f>
        <v>0</v>
      </c>
      <c r="Y54" s="686">
        <f>SUMIF(計算!$C$10:$C$118,'56'!$B54,計算!AB$10:AB$118)</f>
        <v>0</v>
      </c>
      <c r="Z54" s="686">
        <f>SUMIF(計算!$C$10:$C$118,'56'!$B54,計算!AC$10:AC$118)</f>
        <v>0</v>
      </c>
      <c r="AA54" s="686">
        <f>SUMIF(計算!$C$10:$C$118,'56'!$B54,計算!AD$10:AD$118)</f>
        <v>0</v>
      </c>
      <c r="AB54" s="686">
        <f>SUMIF(計算!$C$10:$C$117,'56'!$B54,計算!AE$10:AE$117)</f>
        <v>0</v>
      </c>
      <c r="AC54" s="686">
        <f>SUMIF(計算!$C$10:$C$118,'56'!$B54,計算!AF$10:AF$118)</f>
        <v>0</v>
      </c>
      <c r="AD54" s="686">
        <f>SUMIF(計算!$C$10:$C$118,'56'!$B54,計算!AG$10:AG$118)</f>
        <v>0</v>
      </c>
      <c r="AE54" s="686">
        <f>SUMIF(計算!$C$10:$C$118,'56'!$B54,計算!AH$10:AH$118)</f>
        <v>0</v>
      </c>
      <c r="AF54" s="686">
        <f>SUMIF(計算!$C$10:$C$117,'56'!$B54,計算!AI$10:AI$117)</f>
        <v>0</v>
      </c>
    </row>
    <row r="55" spans="2:32" x14ac:dyDescent="0.15">
      <c r="B55" s="520" t="s">
        <v>657</v>
      </c>
      <c r="C55" s="696" t="s">
        <v>658</v>
      </c>
      <c r="D55" s="696">
        <f>SUMIF(計算!$C$10:$C$117,'56'!$B55,計算!G$10:G$117)</f>
        <v>0</v>
      </c>
      <c r="E55" s="696">
        <f>SUMIF(計算!$C$10:$C$117,'56'!$B55,計算!H$10:H$117)</f>
        <v>0</v>
      </c>
      <c r="F55" s="696">
        <f>SUMIF(計算!$C$10:$C$117,'56'!$B55,計算!I$10:I$117)</f>
        <v>0</v>
      </c>
      <c r="G55" s="696">
        <f>SUMIF(計算!$C$10:$C$117,'56'!$B55,計算!J$10:J$117)</f>
        <v>0</v>
      </c>
      <c r="H55" s="696">
        <f>SUMIF(計算!$C$10:$C$118,'56'!$B55,計算!K$10:K$118)</f>
        <v>0</v>
      </c>
      <c r="I55" s="696">
        <f>SUMIF(計算!$C$10:$C$118,'56'!$B55,計算!L$10:L$118)</f>
        <v>0</v>
      </c>
      <c r="J55" s="696">
        <f>SUMIF(計算!$C$10:$C$118,'56'!$B55,計算!M$10:M$118)</f>
        <v>0</v>
      </c>
      <c r="K55" s="696">
        <f>SUMIF(計算!$C$10:$C$117,'56'!$B55,計算!N$10:N$117)</f>
        <v>0</v>
      </c>
      <c r="L55" s="696">
        <f>SUMIF(計算!$C$10:$C$117,'56'!$B55,計算!O$10:O$117)</f>
        <v>0</v>
      </c>
      <c r="M55" s="696">
        <f>SUMIF(計算!$C$10:$C$117,'56'!$B55,計算!P$10:P$117)</f>
        <v>0</v>
      </c>
      <c r="N55" s="696"/>
      <c r="O55" s="696"/>
      <c r="P55" s="696">
        <f>SUMIF(計算!$C$10:$C$118,'56'!$B55,計算!S$10:S$118)</f>
        <v>0</v>
      </c>
      <c r="Q55" s="696">
        <f>SUMIF(計算!$C$10:$C$118,'56'!$B55,計算!T$10:T$118)</f>
        <v>0</v>
      </c>
      <c r="R55" s="696">
        <f>SUMIF(計算!$C$10:$C$118,'56'!$B55,計算!U$10:U$118)</f>
        <v>0</v>
      </c>
      <c r="S55" s="696">
        <f>SUMIF(計算!$C$10:$C$117,'56'!$B55,計算!V$10:V$117)</f>
        <v>0</v>
      </c>
      <c r="T55" s="696">
        <f>SUMIF(計算!$C$10:$C$117,'56'!$B55,計算!W$10:W$117)</f>
        <v>0</v>
      </c>
      <c r="U55" s="696">
        <f>SUMIF(計算!$C$10:$C$117,'56'!$B55,計算!X$10:X$117)</f>
        <v>0</v>
      </c>
      <c r="V55" s="696">
        <f>SUMIF(計算!$C$10:$C$117,'56'!$B55,計算!Y$10:Y$117)</f>
        <v>0</v>
      </c>
      <c r="W55" s="696">
        <f>SUMIF(計算!$C$10:$C$117,'56'!$B55,計算!Z$10:Z$117)</f>
        <v>0</v>
      </c>
      <c r="X55" s="696">
        <f>SUMIF(計算!$C$10:$C$117,'56'!$B55,計算!AA$10:AA$117)</f>
        <v>0</v>
      </c>
      <c r="Y55" s="696">
        <f>SUMIF(計算!$C$10:$C$118,'56'!$B55,計算!AB$10:AB$118)</f>
        <v>0</v>
      </c>
      <c r="Z55" s="696">
        <f>SUMIF(計算!$C$10:$C$118,'56'!$B55,計算!AC$10:AC$118)</f>
        <v>0</v>
      </c>
      <c r="AA55" s="696">
        <f>SUMIF(計算!$C$10:$C$118,'56'!$B55,計算!AD$10:AD$118)</f>
        <v>0</v>
      </c>
      <c r="AB55" s="696">
        <f>SUMIF(計算!$C$10:$C$117,'56'!$B55,計算!AE$10:AE$117)</f>
        <v>0</v>
      </c>
      <c r="AC55" s="696">
        <f>SUMIF(計算!$C$10:$C$118,'56'!$B55,計算!AF$10:AF$118)</f>
        <v>0</v>
      </c>
      <c r="AD55" s="696">
        <f>SUMIF(計算!$C$10:$C$118,'56'!$B55,計算!AG$10:AG$118)</f>
        <v>0</v>
      </c>
      <c r="AE55" s="696">
        <f>SUMIF(計算!$C$10:$C$118,'56'!$B55,計算!AH$10:AH$118)</f>
        <v>0</v>
      </c>
      <c r="AF55" s="696">
        <f>SUMIF(計算!$C$10:$C$117,'56'!$B55,計算!AI$10:AI$117)</f>
        <v>0</v>
      </c>
    </row>
    <row r="56" spans="2:32" x14ac:dyDescent="0.15">
      <c r="B56" s="520" t="s">
        <v>659</v>
      </c>
      <c r="C56" s="696" t="s">
        <v>464</v>
      </c>
      <c r="D56" s="696">
        <f>SUMIF(計算!$C$10:$C$117,'56'!$B56,計算!G$10:G$117)</f>
        <v>0</v>
      </c>
      <c r="E56" s="696">
        <f>SUMIF(計算!$C$10:$C$117,'56'!$B56,計算!H$10:H$117)</f>
        <v>0</v>
      </c>
      <c r="F56" s="696">
        <f>SUMIF(計算!$C$10:$C$117,'56'!$B56,計算!I$10:I$117)</f>
        <v>0</v>
      </c>
      <c r="G56" s="696">
        <f>SUMIF(計算!$C$10:$C$117,'56'!$B56,計算!J$10:J$117)</f>
        <v>0</v>
      </c>
      <c r="H56" s="696">
        <f>SUMIF(計算!$C$10:$C$118,'56'!$B56,計算!K$10:K$118)</f>
        <v>0</v>
      </c>
      <c r="I56" s="696">
        <f>SUMIF(計算!$C$10:$C$118,'56'!$B56,計算!L$10:L$118)</f>
        <v>0</v>
      </c>
      <c r="J56" s="696">
        <f>SUMIF(計算!$C$10:$C$118,'56'!$B56,計算!M$10:M$118)</f>
        <v>0</v>
      </c>
      <c r="K56" s="696">
        <f>SUMIF(計算!$C$10:$C$117,'56'!$B56,計算!N$10:N$117)</f>
        <v>0</v>
      </c>
      <c r="L56" s="696">
        <f>SUMIF(計算!$C$10:$C$117,'56'!$B56,計算!O$10:O$117)</f>
        <v>0</v>
      </c>
      <c r="M56" s="696">
        <f>SUMIF(計算!$C$10:$C$117,'56'!$B56,計算!P$10:P$117)</f>
        <v>0</v>
      </c>
      <c r="N56" s="696"/>
      <c r="O56" s="696"/>
      <c r="P56" s="696">
        <f>SUMIF(計算!$C$10:$C$118,'56'!$B56,計算!S$10:S$118)</f>
        <v>0</v>
      </c>
      <c r="Q56" s="696">
        <f>SUMIF(計算!$C$10:$C$118,'56'!$B56,計算!T$10:T$118)</f>
        <v>0</v>
      </c>
      <c r="R56" s="696">
        <f>SUMIF(計算!$C$10:$C$118,'56'!$B56,計算!U$10:U$118)</f>
        <v>0</v>
      </c>
      <c r="S56" s="696">
        <f>SUMIF(計算!$C$10:$C$117,'56'!$B56,計算!V$10:V$117)</f>
        <v>0</v>
      </c>
      <c r="T56" s="696">
        <f>SUMIF(計算!$C$10:$C$117,'56'!$B56,計算!W$10:W$117)</f>
        <v>0</v>
      </c>
      <c r="U56" s="696">
        <f>SUMIF(計算!$C$10:$C$117,'56'!$B56,計算!X$10:X$117)</f>
        <v>0</v>
      </c>
      <c r="V56" s="696">
        <f>SUMIF(計算!$C$10:$C$117,'56'!$B56,計算!Y$10:Y$117)</f>
        <v>0</v>
      </c>
      <c r="W56" s="696">
        <f>SUMIF(計算!$C$10:$C$117,'56'!$B56,計算!Z$10:Z$117)</f>
        <v>0</v>
      </c>
      <c r="X56" s="696">
        <f>SUMIF(計算!$C$10:$C$117,'56'!$B56,計算!AA$10:AA$117)</f>
        <v>0</v>
      </c>
      <c r="Y56" s="696">
        <f>SUMIF(計算!$C$10:$C$118,'56'!$B56,計算!AB$10:AB$118)</f>
        <v>0</v>
      </c>
      <c r="Z56" s="696">
        <f>SUMIF(計算!$C$10:$C$118,'56'!$B56,計算!AC$10:AC$118)</f>
        <v>0</v>
      </c>
      <c r="AA56" s="696">
        <f>SUMIF(計算!$C$10:$C$118,'56'!$B56,計算!AD$10:AD$118)</f>
        <v>0</v>
      </c>
      <c r="AB56" s="696">
        <f>SUMIF(計算!$C$10:$C$117,'56'!$B56,計算!AE$10:AE$117)</f>
        <v>0</v>
      </c>
      <c r="AC56" s="696">
        <f>SUMIF(計算!$C$10:$C$118,'56'!$B56,計算!AF$10:AF$118)</f>
        <v>0</v>
      </c>
      <c r="AD56" s="696">
        <f>SUMIF(計算!$C$10:$C$118,'56'!$B56,計算!AG$10:AG$118)</f>
        <v>0</v>
      </c>
      <c r="AE56" s="696">
        <f>SUMIF(計算!$C$10:$C$118,'56'!$B56,計算!AH$10:AH$118)</f>
        <v>0</v>
      </c>
      <c r="AF56" s="696">
        <f>SUMIF(計算!$C$10:$C$117,'56'!$B56,計算!AI$10:AI$117)</f>
        <v>0</v>
      </c>
    </row>
    <row r="57" spans="2:32" x14ac:dyDescent="0.15">
      <c r="B57" s="520" t="s">
        <v>660</v>
      </c>
      <c r="C57" s="696" t="s">
        <v>466</v>
      </c>
      <c r="D57" s="696">
        <f>SUMIF(計算!$C$10:$C$117,'56'!$B57,計算!G$10:G$117)</f>
        <v>0</v>
      </c>
      <c r="E57" s="696">
        <f>SUMIF(計算!$C$10:$C$117,'56'!$B57,計算!H$10:H$117)</f>
        <v>0</v>
      </c>
      <c r="F57" s="696">
        <f>SUMIF(計算!$C$10:$C$117,'56'!$B57,計算!I$10:I$117)</f>
        <v>0</v>
      </c>
      <c r="G57" s="696">
        <f>SUMIF(計算!$C$10:$C$117,'56'!$B57,計算!J$10:J$117)</f>
        <v>0</v>
      </c>
      <c r="H57" s="696">
        <f>SUMIF(計算!$C$10:$C$118,'56'!$B57,計算!K$10:K$118)</f>
        <v>0</v>
      </c>
      <c r="I57" s="696">
        <f>SUMIF(計算!$C$10:$C$118,'56'!$B57,計算!L$10:L$118)</f>
        <v>0</v>
      </c>
      <c r="J57" s="696">
        <f>SUMIF(計算!$C$10:$C$118,'56'!$B57,計算!M$10:M$118)</f>
        <v>0</v>
      </c>
      <c r="K57" s="696">
        <f>SUMIF(計算!$C$10:$C$117,'56'!$B57,計算!N$10:N$117)</f>
        <v>0</v>
      </c>
      <c r="L57" s="696">
        <f>SUMIF(計算!$C$10:$C$117,'56'!$B57,計算!O$10:O$117)</f>
        <v>0</v>
      </c>
      <c r="M57" s="696">
        <f>SUMIF(計算!$C$10:$C$117,'56'!$B57,計算!P$10:P$117)</f>
        <v>0</v>
      </c>
      <c r="N57" s="696"/>
      <c r="O57" s="696"/>
      <c r="P57" s="696">
        <f>SUMIF(計算!$C$10:$C$118,'56'!$B57,計算!S$10:S$118)</f>
        <v>0</v>
      </c>
      <c r="Q57" s="696">
        <f>SUMIF(計算!$C$10:$C$118,'56'!$B57,計算!T$10:T$118)</f>
        <v>0</v>
      </c>
      <c r="R57" s="696">
        <f>SUMIF(計算!$C$10:$C$118,'56'!$B57,計算!U$10:U$118)</f>
        <v>0</v>
      </c>
      <c r="S57" s="696">
        <f>SUMIF(計算!$C$10:$C$117,'56'!$B57,計算!V$10:V$117)</f>
        <v>0</v>
      </c>
      <c r="T57" s="696">
        <f>SUMIF(計算!$C$10:$C$117,'56'!$B57,計算!W$10:W$117)</f>
        <v>0</v>
      </c>
      <c r="U57" s="696">
        <f>SUMIF(計算!$C$10:$C$117,'56'!$B57,計算!X$10:X$117)</f>
        <v>0</v>
      </c>
      <c r="V57" s="696">
        <f>SUMIF(計算!$C$10:$C$117,'56'!$B57,計算!Y$10:Y$117)</f>
        <v>0</v>
      </c>
      <c r="W57" s="696">
        <f>SUMIF(計算!$C$10:$C$117,'56'!$B57,計算!Z$10:Z$117)</f>
        <v>0</v>
      </c>
      <c r="X57" s="696">
        <f>SUMIF(計算!$C$10:$C$117,'56'!$B57,計算!AA$10:AA$117)</f>
        <v>0</v>
      </c>
      <c r="Y57" s="696">
        <f>SUMIF(計算!$C$10:$C$118,'56'!$B57,計算!AB$10:AB$118)</f>
        <v>0</v>
      </c>
      <c r="Z57" s="696">
        <f>SUMIF(計算!$C$10:$C$118,'56'!$B57,計算!AC$10:AC$118)</f>
        <v>0</v>
      </c>
      <c r="AA57" s="696">
        <f>SUMIF(計算!$C$10:$C$118,'56'!$B57,計算!AD$10:AD$118)</f>
        <v>0</v>
      </c>
      <c r="AB57" s="696">
        <f>SUMIF(計算!$C$10:$C$117,'56'!$B57,計算!AE$10:AE$117)</f>
        <v>0</v>
      </c>
      <c r="AC57" s="696">
        <f>SUMIF(計算!$C$10:$C$118,'56'!$B57,計算!AF$10:AF$118)</f>
        <v>0</v>
      </c>
      <c r="AD57" s="696">
        <f>SUMIF(計算!$C$10:$C$118,'56'!$B57,計算!AG$10:AG$118)</f>
        <v>0</v>
      </c>
      <c r="AE57" s="696">
        <f>SUMIF(計算!$C$10:$C$118,'56'!$B57,計算!AH$10:AH$118)</f>
        <v>0</v>
      </c>
      <c r="AF57" s="696">
        <f>SUMIF(計算!$C$10:$C$117,'56'!$B57,計算!AI$10:AI$117)</f>
        <v>0</v>
      </c>
    </row>
    <row r="58" spans="2:32" x14ac:dyDescent="0.15">
      <c r="B58" s="521" t="s">
        <v>661</v>
      </c>
      <c r="C58" s="694" t="s">
        <v>662</v>
      </c>
      <c r="D58" s="694">
        <f>SUMIF(計算!$C$10:$C$117,'56'!$B58,計算!G$10:G$117)</f>
        <v>0</v>
      </c>
      <c r="E58" s="694">
        <f>SUMIF(計算!$C$10:$C$117,'56'!$B58,計算!H$10:H$117)</f>
        <v>0</v>
      </c>
      <c r="F58" s="694">
        <f>SUMIF(計算!$C$10:$C$117,'56'!$B58,計算!I$10:I$117)</f>
        <v>0</v>
      </c>
      <c r="G58" s="694">
        <f>SUMIF(計算!$C$10:$C$117,'56'!$B58,計算!J$10:J$117)</f>
        <v>0</v>
      </c>
      <c r="H58" s="694">
        <f>SUMIF(計算!$C$10:$C$118,'56'!$B58,計算!K$10:K$118)</f>
        <v>0</v>
      </c>
      <c r="I58" s="694">
        <f>SUMIF(計算!$C$10:$C$118,'56'!$B58,計算!L$10:L$118)</f>
        <v>0</v>
      </c>
      <c r="J58" s="694">
        <f>SUMIF(計算!$C$10:$C$118,'56'!$B58,計算!M$10:M$118)</f>
        <v>0</v>
      </c>
      <c r="K58" s="694">
        <f>SUMIF(計算!$C$10:$C$117,'56'!$B58,計算!N$10:N$117)</f>
        <v>0</v>
      </c>
      <c r="L58" s="694">
        <f>SUMIF(計算!$C$10:$C$117,'56'!$B58,計算!O$10:O$117)</f>
        <v>0</v>
      </c>
      <c r="M58" s="694">
        <f>SUMIF(計算!$C$10:$C$117,'56'!$B58,計算!P$10:P$117)</f>
        <v>0</v>
      </c>
      <c r="N58" s="694"/>
      <c r="O58" s="694"/>
      <c r="P58" s="694">
        <f>SUMIF(計算!$C$10:$C$118,'56'!$B58,計算!S$10:S$118)</f>
        <v>0</v>
      </c>
      <c r="Q58" s="694">
        <f>SUMIF(計算!$C$10:$C$118,'56'!$B58,計算!T$10:T$118)</f>
        <v>0</v>
      </c>
      <c r="R58" s="694">
        <f>SUMIF(計算!$C$10:$C$118,'56'!$B58,計算!U$10:U$118)</f>
        <v>0</v>
      </c>
      <c r="S58" s="694">
        <f>SUMIF(計算!$C$10:$C$117,'56'!$B58,計算!V$10:V$117)</f>
        <v>0</v>
      </c>
      <c r="T58" s="694">
        <f>SUMIF(計算!$C$10:$C$117,'56'!$B58,計算!W$10:W$117)</f>
        <v>0</v>
      </c>
      <c r="U58" s="694">
        <f>SUMIF(計算!$C$10:$C$117,'56'!$B58,計算!X$10:X$117)</f>
        <v>0</v>
      </c>
      <c r="V58" s="694">
        <f>SUMIF(計算!$C$10:$C$117,'56'!$B58,計算!Y$10:Y$117)</f>
        <v>0</v>
      </c>
      <c r="W58" s="694">
        <f>SUMIF(計算!$C$10:$C$117,'56'!$B58,計算!Z$10:Z$117)</f>
        <v>0</v>
      </c>
      <c r="X58" s="694">
        <f>SUMIF(計算!$C$10:$C$117,'56'!$B58,計算!AA$10:AA$117)</f>
        <v>0</v>
      </c>
      <c r="Y58" s="694">
        <f>SUMIF(計算!$C$10:$C$118,'56'!$B58,計算!AB$10:AB$118)</f>
        <v>0</v>
      </c>
      <c r="Z58" s="694">
        <f>SUMIF(計算!$C$10:$C$118,'56'!$B58,計算!AC$10:AC$118)</f>
        <v>0</v>
      </c>
      <c r="AA58" s="694">
        <f>SUMIF(計算!$C$10:$C$118,'56'!$B58,計算!AD$10:AD$118)</f>
        <v>0</v>
      </c>
      <c r="AB58" s="694">
        <f>SUMIF(計算!$C$10:$C$117,'56'!$B58,計算!AE$10:AE$117)</f>
        <v>0</v>
      </c>
      <c r="AC58" s="694">
        <f>SUMIF(計算!$C$10:$C$118,'56'!$B58,計算!AF$10:AF$118)</f>
        <v>0</v>
      </c>
      <c r="AD58" s="694">
        <f>SUMIF(計算!$C$10:$C$118,'56'!$B58,計算!AG$10:AG$118)</f>
        <v>0</v>
      </c>
      <c r="AE58" s="694">
        <f>SUMIF(計算!$C$10:$C$118,'56'!$B58,計算!AH$10:AH$118)</f>
        <v>0</v>
      </c>
      <c r="AF58" s="694">
        <f>SUMIF(計算!$C$10:$C$117,'56'!$B58,計算!AI$10:AI$117)</f>
        <v>0</v>
      </c>
    </row>
    <row r="59" spans="2:32" x14ac:dyDescent="0.15">
      <c r="B59" s="520" t="s">
        <v>663</v>
      </c>
      <c r="C59" s="696" t="s">
        <v>664</v>
      </c>
      <c r="D59" s="696">
        <f>SUMIF(計算!$C$10:$C$117,'56'!$B59,計算!G$10:G$117)</f>
        <v>0</v>
      </c>
      <c r="E59" s="696">
        <f>SUMIF(計算!$C$10:$C$117,'56'!$B59,計算!H$10:H$117)</f>
        <v>0</v>
      </c>
      <c r="F59" s="696">
        <f>SUMIF(計算!$C$10:$C$117,'56'!$B59,計算!I$10:I$117)</f>
        <v>0</v>
      </c>
      <c r="G59" s="696">
        <f>SUMIF(計算!$C$10:$C$117,'56'!$B59,計算!J$10:J$117)</f>
        <v>0</v>
      </c>
      <c r="H59" s="696">
        <f>SUMIF(計算!$C$10:$C$118,'56'!$B59,計算!K$10:K$118)</f>
        <v>0</v>
      </c>
      <c r="I59" s="696">
        <f>SUMIF(計算!$C$10:$C$118,'56'!$B59,計算!L$10:L$118)</f>
        <v>0</v>
      </c>
      <c r="J59" s="696">
        <f>SUMIF(計算!$C$10:$C$118,'56'!$B59,計算!M$10:M$118)</f>
        <v>0</v>
      </c>
      <c r="K59" s="696">
        <f>SUMIF(計算!$C$10:$C$117,'56'!$B59,計算!N$10:N$117)</f>
        <v>0</v>
      </c>
      <c r="L59" s="696">
        <f>SUMIF(計算!$C$10:$C$117,'56'!$B59,計算!O$10:O$117)</f>
        <v>0</v>
      </c>
      <c r="M59" s="696">
        <f>SUMIF(計算!$C$10:$C$117,'56'!$B59,計算!P$10:P$117)</f>
        <v>0</v>
      </c>
      <c r="N59" s="696"/>
      <c r="O59" s="696"/>
      <c r="P59" s="696">
        <f>SUMIF(計算!$C$10:$C$118,'56'!$B59,計算!S$10:S$118)</f>
        <v>0</v>
      </c>
      <c r="Q59" s="696">
        <f>SUMIF(計算!$C$10:$C$118,'56'!$B59,計算!T$10:T$118)</f>
        <v>0</v>
      </c>
      <c r="R59" s="696">
        <f>SUMIF(計算!$C$10:$C$118,'56'!$B59,計算!U$10:U$118)</f>
        <v>0</v>
      </c>
      <c r="S59" s="696">
        <f>SUMIF(計算!$C$10:$C$117,'56'!$B59,計算!V$10:V$117)</f>
        <v>0</v>
      </c>
      <c r="T59" s="696">
        <f>SUMIF(計算!$C$10:$C$117,'56'!$B59,計算!W$10:W$117)</f>
        <v>0</v>
      </c>
      <c r="U59" s="696">
        <f>SUMIF(計算!$C$10:$C$117,'56'!$B59,計算!X$10:X$117)</f>
        <v>0</v>
      </c>
      <c r="V59" s="696">
        <f>SUMIF(計算!$C$10:$C$117,'56'!$B59,計算!Y$10:Y$117)</f>
        <v>0</v>
      </c>
      <c r="W59" s="696">
        <f>SUMIF(計算!$C$10:$C$117,'56'!$B59,計算!Z$10:Z$117)</f>
        <v>0</v>
      </c>
      <c r="X59" s="696">
        <f>SUMIF(計算!$C$10:$C$117,'56'!$B59,計算!AA$10:AA$117)</f>
        <v>0</v>
      </c>
      <c r="Y59" s="696">
        <f>SUMIF(計算!$C$10:$C$118,'56'!$B59,計算!AB$10:AB$118)</f>
        <v>0</v>
      </c>
      <c r="Z59" s="696">
        <f>SUMIF(計算!$C$10:$C$118,'56'!$B59,計算!AC$10:AC$118)</f>
        <v>0</v>
      </c>
      <c r="AA59" s="696">
        <f>SUMIF(計算!$C$10:$C$118,'56'!$B59,計算!AD$10:AD$118)</f>
        <v>0</v>
      </c>
      <c r="AB59" s="696">
        <f>SUMIF(計算!$C$10:$C$117,'56'!$B59,計算!AE$10:AE$117)</f>
        <v>0</v>
      </c>
      <c r="AC59" s="696">
        <f>SUMIF(計算!$C$10:$C$118,'56'!$B59,計算!AF$10:AF$118)</f>
        <v>0</v>
      </c>
      <c r="AD59" s="696">
        <f>SUMIF(計算!$C$10:$C$118,'56'!$B59,計算!AG$10:AG$118)</f>
        <v>0</v>
      </c>
      <c r="AE59" s="696">
        <f>SUMIF(計算!$C$10:$C$118,'56'!$B59,計算!AH$10:AH$118)</f>
        <v>0</v>
      </c>
      <c r="AF59" s="696">
        <f>SUMIF(計算!$C$10:$C$117,'56'!$B59,計算!AI$10:AI$117)</f>
        <v>0</v>
      </c>
    </row>
    <row r="60" spans="2:32" x14ac:dyDescent="0.15">
      <c r="B60" s="520" t="s">
        <v>665</v>
      </c>
      <c r="C60" s="696" t="s">
        <v>666</v>
      </c>
      <c r="D60" s="696">
        <f>SUMIF(計算!$C$10:$C$117,'56'!$B60,計算!G$10:G$117)</f>
        <v>0</v>
      </c>
      <c r="E60" s="696">
        <f>SUMIF(計算!$C$10:$C$117,'56'!$B60,計算!H$10:H$117)</f>
        <v>0</v>
      </c>
      <c r="F60" s="696">
        <f>SUMIF(計算!$C$10:$C$117,'56'!$B60,計算!I$10:I$117)</f>
        <v>0</v>
      </c>
      <c r="G60" s="696">
        <f>SUMIF(計算!$C$10:$C$117,'56'!$B60,計算!J$10:J$117)</f>
        <v>0</v>
      </c>
      <c r="H60" s="696">
        <f>SUMIF(計算!$C$10:$C$118,'56'!$B60,計算!K$10:K$118)</f>
        <v>0</v>
      </c>
      <c r="I60" s="696">
        <f>SUMIF(計算!$C$10:$C$118,'56'!$B60,計算!L$10:L$118)</f>
        <v>0</v>
      </c>
      <c r="J60" s="696">
        <f>SUMIF(計算!$C$10:$C$118,'56'!$B60,計算!M$10:M$118)</f>
        <v>0</v>
      </c>
      <c r="K60" s="696">
        <f>SUMIF(計算!$C$10:$C$117,'56'!$B60,計算!N$10:N$117)</f>
        <v>0</v>
      </c>
      <c r="L60" s="696">
        <f>SUMIF(計算!$C$10:$C$117,'56'!$B60,計算!O$10:O$117)</f>
        <v>0</v>
      </c>
      <c r="M60" s="696">
        <f>SUMIF(計算!$C$10:$C$117,'56'!$B60,計算!P$10:P$117)</f>
        <v>0</v>
      </c>
      <c r="N60" s="696"/>
      <c r="O60" s="696"/>
      <c r="P60" s="696">
        <f>SUMIF(計算!$C$10:$C$118,'56'!$B60,計算!S$10:S$118)</f>
        <v>0</v>
      </c>
      <c r="Q60" s="696">
        <f>SUMIF(計算!$C$10:$C$118,'56'!$B60,計算!T$10:T$118)</f>
        <v>0</v>
      </c>
      <c r="R60" s="696">
        <f>SUMIF(計算!$C$10:$C$118,'56'!$B60,計算!U$10:U$118)</f>
        <v>0</v>
      </c>
      <c r="S60" s="696">
        <f>SUMIF(計算!$C$10:$C$117,'56'!$B60,計算!V$10:V$117)</f>
        <v>0</v>
      </c>
      <c r="T60" s="696">
        <f>SUMIF(計算!$C$10:$C$117,'56'!$B60,計算!W$10:W$117)</f>
        <v>0</v>
      </c>
      <c r="U60" s="696">
        <f>SUMIF(計算!$C$10:$C$117,'56'!$B60,計算!X$10:X$117)</f>
        <v>0</v>
      </c>
      <c r="V60" s="696">
        <f>SUMIF(計算!$C$10:$C$117,'56'!$B60,計算!Y$10:Y$117)</f>
        <v>0</v>
      </c>
      <c r="W60" s="696">
        <f>SUMIF(計算!$C$10:$C$117,'56'!$B60,計算!Z$10:Z$117)</f>
        <v>0</v>
      </c>
      <c r="X60" s="696">
        <f>SUMIF(計算!$C$10:$C$117,'56'!$B60,計算!AA$10:AA$117)</f>
        <v>0</v>
      </c>
      <c r="Y60" s="696">
        <f>SUMIF(計算!$C$10:$C$118,'56'!$B60,計算!AB$10:AB$118)</f>
        <v>0</v>
      </c>
      <c r="Z60" s="696">
        <f>SUMIF(計算!$C$10:$C$118,'56'!$B60,計算!AC$10:AC$118)</f>
        <v>0</v>
      </c>
      <c r="AA60" s="696">
        <f>SUMIF(計算!$C$10:$C$118,'56'!$B60,計算!AD$10:AD$118)</f>
        <v>0</v>
      </c>
      <c r="AB60" s="696">
        <f>SUMIF(計算!$C$10:$C$117,'56'!$B60,計算!AE$10:AE$117)</f>
        <v>0</v>
      </c>
      <c r="AC60" s="696">
        <f>SUMIF(計算!$C$10:$C$118,'56'!$B60,計算!AF$10:AF$118)</f>
        <v>0</v>
      </c>
      <c r="AD60" s="696">
        <f>SUMIF(計算!$C$10:$C$118,'56'!$B60,計算!AG$10:AG$118)</f>
        <v>0</v>
      </c>
      <c r="AE60" s="696">
        <f>SUMIF(計算!$C$10:$C$118,'56'!$B60,計算!AH$10:AH$118)</f>
        <v>0</v>
      </c>
      <c r="AF60" s="696">
        <f>SUMIF(計算!$C$10:$C$117,'56'!$B60,計算!AI$10:AI$117)</f>
        <v>0</v>
      </c>
    </row>
    <row r="61" spans="2:32" x14ac:dyDescent="0.15">
      <c r="B61" s="520" t="s">
        <v>667</v>
      </c>
      <c r="C61" s="696" t="s">
        <v>668</v>
      </c>
      <c r="D61" s="696">
        <f>SUMIF(計算!$C$10:$C$117,'56'!$B61,計算!G$10:G$117)</f>
        <v>0</v>
      </c>
      <c r="E61" s="696">
        <f>SUMIF(計算!$C$10:$C$117,'56'!$B61,計算!H$10:H$117)</f>
        <v>0</v>
      </c>
      <c r="F61" s="696">
        <f>SUMIF(計算!$C$10:$C$117,'56'!$B61,計算!I$10:I$117)</f>
        <v>0</v>
      </c>
      <c r="G61" s="696">
        <f>SUMIF(計算!$C$10:$C$117,'56'!$B61,計算!J$10:J$117)</f>
        <v>0</v>
      </c>
      <c r="H61" s="696">
        <f>SUMIF(計算!$C$10:$C$118,'56'!$B61,計算!K$10:K$118)</f>
        <v>0</v>
      </c>
      <c r="I61" s="696">
        <f>SUMIF(計算!$C$10:$C$118,'56'!$B61,計算!L$10:L$118)</f>
        <v>0</v>
      </c>
      <c r="J61" s="696">
        <f>SUMIF(計算!$C$10:$C$118,'56'!$B61,計算!M$10:M$118)</f>
        <v>0</v>
      </c>
      <c r="K61" s="696">
        <f>SUMIF(計算!$C$10:$C$117,'56'!$B61,計算!N$10:N$117)</f>
        <v>0</v>
      </c>
      <c r="L61" s="696">
        <f>SUMIF(計算!$C$10:$C$117,'56'!$B61,計算!O$10:O$117)</f>
        <v>0</v>
      </c>
      <c r="M61" s="696">
        <f>SUMIF(計算!$C$10:$C$117,'56'!$B61,計算!P$10:P$117)</f>
        <v>0</v>
      </c>
      <c r="N61" s="696"/>
      <c r="O61" s="696"/>
      <c r="P61" s="696">
        <f>SUMIF(計算!$C$10:$C$118,'56'!$B61,計算!S$10:S$118)</f>
        <v>0</v>
      </c>
      <c r="Q61" s="696">
        <f>SUMIF(計算!$C$10:$C$118,'56'!$B61,計算!T$10:T$118)</f>
        <v>0</v>
      </c>
      <c r="R61" s="696">
        <f>SUMIF(計算!$C$10:$C$118,'56'!$B61,計算!U$10:U$118)</f>
        <v>0</v>
      </c>
      <c r="S61" s="696">
        <f>SUMIF(計算!$C$10:$C$117,'56'!$B61,計算!V$10:V$117)</f>
        <v>0</v>
      </c>
      <c r="T61" s="696">
        <f>SUMIF(計算!$C$10:$C$117,'56'!$B61,計算!W$10:W$117)</f>
        <v>0</v>
      </c>
      <c r="U61" s="696">
        <f>SUMIF(計算!$C$10:$C$117,'56'!$B61,計算!X$10:X$117)</f>
        <v>0</v>
      </c>
      <c r="V61" s="696">
        <f>SUMIF(計算!$C$10:$C$117,'56'!$B61,計算!Y$10:Y$117)</f>
        <v>0</v>
      </c>
      <c r="W61" s="696">
        <f>SUMIF(計算!$C$10:$C$117,'56'!$B61,計算!Z$10:Z$117)</f>
        <v>0</v>
      </c>
      <c r="X61" s="696">
        <f>SUMIF(計算!$C$10:$C$117,'56'!$B61,計算!AA$10:AA$117)</f>
        <v>0</v>
      </c>
      <c r="Y61" s="696">
        <f>SUMIF(計算!$C$10:$C$118,'56'!$B61,計算!AB$10:AB$118)</f>
        <v>0</v>
      </c>
      <c r="Z61" s="696">
        <f>SUMIF(計算!$C$10:$C$118,'56'!$B61,計算!AC$10:AC$118)</f>
        <v>0</v>
      </c>
      <c r="AA61" s="696">
        <f>SUMIF(計算!$C$10:$C$118,'56'!$B61,計算!AD$10:AD$118)</f>
        <v>0</v>
      </c>
      <c r="AB61" s="696">
        <f>SUMIF(計算!$C$10:$C$117,'56'!$B61,計算!AE$10:AE$117)</f>
        <v>0</v>
      </c>
      <c r="AC61" s="696">
        <f>SUMIF(計算!$C$10:$C$118,'56'!$B61,計算!AF$10:AF$118)</f>
        <v>0</v>
      </c>
      <c r="AD61" s="696">
        <f>SUMIF(計算!$C$10:$C$118,'56'!$B61,計算!AG$10:AG$118)</f>
        <v>0</v>
      </c>
      <c r="AE61" s="696">
        <f>SUMIF(計算!$C$10:$C$118,'56'!$B61,計算!AH$10:AH$118)</f>
        <v>0</v>
      </c>
      <c r="AF61" s="696">
        <f>SUMIF(計算!$C$10:$C$117,'56'!$B61,計算!AI$10:AI$117)</f>
        <v>0</v>
      </c>
    </row>
    <row r="62" spans="2:32" x14ac:dyDescent="0.15">
      <c r="B62" s="520" t="s">
        <v>669</v>
      </c>
      <c r="C62" s="696" t="s">
        <v>488</v>
      </c>
      <c r="D62" s="696">
        <f>SUMIF(計算!$C$10:$C$117,'56'!$B62,計算!G$10:G$117)</f>
        <v>0</v>
      </c>
      <c r="E62" s="696">
        <f>SUMIF(計算!$C$10:$C$117,'56'!$B62,計算!H$10:H$117)</f>
        <v>0</v>
      </c>
      <c r="F62" s="696">
        <f>SUMIF(計算!$C$10:$C$117,'56'!$B62,計算!I$10:I$117)</f>
        <v>0</v>
      </c>
      <c r="G62" s="696">
        <f>SUMIF(計算!$C$10:$C$117,'56'!$B62,計算!J$10:J$117)</f>
        <v>0</v>
      </c>
      <c r="H62" s="696">
        <f>SUMIF(計算!$C$10:$C$118,'56'!$B62,計算!K$10:K$118)</f>
        <v>0</v>
      </c>
      <c r="I62" s="696">
        <f>SUMIF(計算!$C$10:$C$118,'56'!$B62,計算!L$10:L$118)</f>
        <v>0</v>
      </c>
      <c r="J62" s="696">
        <f>SUMIF(計算!$C$10:$C$118,'56'!$B62,計算!M$10:M$118)</f>
        <v>0</v>
      </c>
      <c r="K62" s="696">
        <f>SUMIF(計算!$C$10:$C$117,'56'!$B62,計算!N$10:N$117)</f>
        <v>0</v>
      </c>
      <c r="L62" s="696">
        <f>SUMIF(計算!$C$10:$C$117,'56'!$B62,計算!O$10:O$117)</f>
        <v>0</v>
      </c>
      <c r="M62" s="696">
        <f>SUMIF(計算!$C$10:$C$117,'56'!$B62,計算!P$10:P$117)</f>
        <v>0</v>
      </c>
      <c r="N62" s="696"/>
      <c r="O62" s="696"/>
      <c r="P62" s="696">
        <f>SUMIF(計算!$C$10:$C$118,'56'!$B62,計算!S$10:S$118)</f>
        <v>0</v>
      </c>
      <c r="Q62" s="696">
        <f>SUMIF(計算!$C$10:$C$118,'56'!$B62,計算!T$10:T$118)</f>
        <v>0</v>
      </c>
      <c r="R62" s="696">
        <f>SUMIF(計算!$C$10:$C$118,'56'!$B62,計算!U$10:U$118)</f>
        <v>0</v>
      </c>
      <c r="S62" s="696">
        <f>SUMIF(計算!$C$10:$C$117,'56'!$B62,計算!V$10:V$117)</f>
        <v>0</v>
      </c>
      <c r="T62" s="696">
        <f>SUMIF(計算!$C$10:$C$117,'56'!$B62,計算!W$10:W$117)</f>
        <v>0</v>
      </c>
      <c r="U62" s="696">
        <f>SUMIF(計算!$C$10:$C$117,'56'!$B62,計算!X$10:X$117)</f>
        <v>0</v>
      </c>
      <c r="V62" s="696">
        <f>SUMIF(計算!$C$10:$C$117,'56'!$B62,計算!Y$10:Y$117)</f>
        <v>0</v>
      </c>
      <c r="W62" s="696">
        <f>SUMIF(計算!$C$10:$C$117,'56'!$B62,計算!Z$10:Z$117)</f>
        <v>0</v>
      </c>
      <c r="X62" s="696">
        <f>SUMIF(計算!$C$10:$C$117,'56'!$B62,計算!AA$10:AA$117)</f>
        <v>0</v>
      </c>
      <c r="Y62" s="696">
        <f>SUMIF(計算!$C$10:$C$118,'56'!$B62,計算!AB$10:AB$118)</f>
        <v>0</v>
      </c>
      <c r="Z62" s="696">
        <f>SUMIF(計算!$C$10:$C$118,'56'!$B62,計算!AC$10:AC$118)</f>
        <v>0</v>
      </c>
      <c r="AA62" s="696">
        <f>SUMIF(計算!$C$10:$C$118,'56'!$B62,計算!AD$10:AD$118)</f>
        <v>0</v>
      </c>
      <c r="AB62" s="696">
        <f>SUMIF(計算!$C$10:$C$117,'56'!$B62,計算!AE$10:AE$117)</f>
        <v>0</v>
      </c>
      <c r="AC62" s="696">
        <f>SUMIF(計算!$C$10:$C$118,'56'!$B62,計算!AF$10:AF$118)</f>
        <v>0</v>
      </c>
      <c r="AD62" s="696">
        <f>SUMIF(計算!$C$10:$C$118,'56'!$B62,計算!AG$10:AG$118)</f>
        <v>0</v>
      </c>
      <c r="AE62" s="696">
        <f>SUMIF(計算!$C$10:$C$118,'56'!$B62,計算!AH$10:AH$118)</f>
        <v>0</v>
      </c>
      <c r="AF62" s="696">
        <f>SUMIF(計算!$C$10:$C$117,'56'!$B62,計算!AI$10:AI$117)</f>
        <v>0</v>
      </c>
    </row>
    <row r="63" spans="2:32" x14ac:dyDescent="0.15">
      <c r="B63" s="520" t="s">
        <v>494</v>
      </c>
      <c r="C63" s="696" t="s">
        <v>670</v>
      </c>
      <c r="D63" s="696">
        <f>SUMIF(計算!$C$10:$C$117,'56'!$B63,計算!G$10:G$117)</f>
        <v>0</v>
      </c>
      <c r="E63" s="696">
        <f>SUMIF(計算!$C$10:$C$117,'56'!$B63,計算!H$10:H$117)</f>
        <v>0</v>
      </c>
      <c r="F63" s="696">
        <f>SUMIF(計算!$C$10:$C$117,'56'!$B63,計算!I$10:I$117)</f>
        <v>0</v>
      </c>
      <c r="G63" s="696">
        <f>SUMIF(計算!$C$10:$C$117,'56'!$B63,計算!J$10:J$117)</f>
        <v>0</v>
      </c>
      <c r="H63" s="696">
        <f>SUMIF(計算!$C$10:$C$118,'56'!$B63,計算!K$10:K$118)</f>
        <v>0</v>
      </c>
      <c r="I63" s="696">
        <f>SUMIF(計算!$C$10:$C$118,'56'!$B63,計算!L$10:L$118)</f>
        <v>0</v>
      </c>
      <c r="J63" s="696">
        <f>SUMIF(計算!$C$10:$C$118,'56'!$B63,計算!M$10:M$118)</f>
        <v>0</v>
      </c>
      <c r="K63" s="696">
        <f>SUMIF(計算!$C$10:$C$117,'56'!$B63,計算!N$10:N$117)</f>
        <v>0</v>
      </c>
      <c r="L63" s="696">
        <f>SUMIF(計算!$C$10:$C$117,'56'!$B63,計算!O$10:O$117)</f>
        <v>0</v>
      </c>
      <c r="M63" s="696">
        <f>SUMIF(計算!$C$10:$C$117,'56'!$B63,計算!P$10:P$117)</f>
        <v>0</v>
      </c>
      <c r="N63" s="696"/>
      <c r="O63" s="696"/>
      <c r="P63" s="696">
        <f>SUMIF(計算!$C$10:$C$118,'56'!$B63,計算!S$10:S$118)</f>
        <v>0</v>
      </c>
      <c r="Q63" s="696">
        <f>SUMIF(計算!$C$10:$C$118,'56'!$B63,計算!T$10:T$118)</f>
        <v>0</v>
      </c>
      <c r="R63" s="696">
        <f>SUMIF(計算!$C$10:$C$118,'56'!$B63,計算!U$10:U$118)</f>
        <v>0</v>
      </c>
      <c r="S63" s="696">
        <f>SUMIF(計算!$C$10:$C$117,'56'!$B63,計算!V$10:V$117)</f>
        <v>0</v>
      </c>
      <c r="T63" s="696">
        <f>SUMIF(計算!$C$10:$C$117,'56'!$B63,計算!W$10:W$117)</f>
        <v>0</v>
      </c>
      <c r="U63" s="696">
        <f>SUMIF(計算!$C$10:$C$117,'56'!$B63,計算!X$10:X$117)</f>
        <v>0</v>
      </c>
      <c r="V63" s="696">
        <f>SUMIF(計算!$C$10:$C$117,'56'!$B63,計算!Y$10:Y$117)</f>
        <v>0</v>
      </c>
      <c r="W63" s="696">
        <f>SUMIF(計算!$C$10:$C$117,'56'!$B63,計算!Z$10:Z$117)</f>
        <v>0</v>
      </c>
      <c r="X63" s="696">
        <f>SUMIF(計算!$C$10:$C$117,'56'!$B63,計算!AA$10:AA$117)</f>
        <v>0</v>
      </c>
      <c r="Y63" s="696">
        <f>SUMIF(計算!$C$10:$C$118,'56'!$B63,計算!AB$10:AB$118)</f>
        <v>0</v>
      </c>
      <c r="Z63" s="696">
        <f>SUMIF(計算!$C$10:$C$118,'56'!$B63,計算!AC$10:AC$118)</f>
        <v>0</v>
      </c>
      <c r="AA63" s="696">
        <f>SUMIF(計算!$C$10:$C$118,'56'!$B63,計算!AD$10:AD$118)</f>
        <v>0</v>
      </c>
      <c r="AB63" s="696">
        <f>SUMIF(計算!$C$10:$C$117,'56'!$B63,計算!AE$10:AE$117)</f>
        <v>0</v>
      </c>
      <c r="AC63" s="696">
        <f>SUMIF(計算!$C$10:$C$118,'56'!$B63,計算!AF$10:AF$118)</f>
        <v>0</v>
      </c>
      <c r="AD63" s="696">
        <f>SUMIF(計算!$C$10:$C$118,'56'!$B63,計算!AG$10:AG$118)</f>
        <v>0</v>
      </c>
      <c r="AE63" s="696">
        <f>SUMIF(計算!$C$10:$C$118,'56'!$B63,計算!AH$10:AH$118)</f>
        <v>0</v>
      </c>
      <c r="AF63" s="696">
        <f>SUMIF(計算!$C$10:$C$117,'56'!$B63,計算!AI$10:AI$117)</f>
        <v>0</v>
      </c>
    </row>
    <row r="64" spans="2:32" x14ac:dyDescent="0.15">
      <c r="B64" s="521" t="s">
        <v>497</v>
      </c>
      <c r="C64" s="694" t="s">
        <v>671</v>
      </c>
      <c r="D64" s="694">
        <f>SUMIF(計算!$C$10:$C$117,'56'!$B64,計算!G$10:G$117)</f>
        <v>0</v>
      </c>
      <c r="E64" s="694">
        <f>SUMIF(計算!$C$10:$C$117,'56'!$B64,計算!H$10:H$117)</f>
        <v>0</v>
      </c>
      <c r="F64" s="694">
        <f>SUMIF(計算!$C$10:$C$117,'56'!$B64,計算!I$10:I$117)</f>
        <v>0</v>
      </c>
      <c r="G64" s="694">
        <f>SUMIF(計算!$C$10:$C$117,'56'!$B64,計算!J$10:J$117)</f>
        <v>0</v>
      </c>
      <c r="H64" s="694">
        <f>SUMIF(計算!$C$10:$C$118,'56'!$B64,計算!K$10:K$118)</f>
        <v>0</v>
      </c>
      <c r="I64" s="694">
        <f>SUMIF(計算!$C$10:$C$118,'56'!$B64,計算!L$10:L$118)</f>
        <v>0</v>
      </c>
      <c r="J64" s="694">
        <f>SUMIF(計算!$C$10:$C$118,'56'!$B64,計算!M$10:M$118)</f>
        <v>0</v>
      </c>
      <c r="K64" s="694">
        <f>SUMIF(計算!$C$10:$C$117,'56'!$B64,計算!N$10:N$117)</f>
        <v>0</v>
      </c>
      <c r="L64" s="694">
        <f>SUMIF(計算!$C$10:$C$117,'56'!$B64,計算!O$10:O$117)</f>
        <v>0</v>
      </c>
      <c r="M64" s="694">
        <f>SUMIF(計算!$C$10:$C$117,'56'!$B64,計算!P$10:P$117)</f>
        <v>0</v>
      </c>
      <c r="N64" s="694"/>
      <c r="O64" s="694"/>
      <c r="P64" s="694">
        <f>SUMIF(計算!$C$10:$C$118,'56'!$B64,計算!S$10:S$118)</f>
        <v>0</v>
      </c>
      <c r="Q64" s="694">
        <f>SUMIF(計算!$C$10:$C$118,'56'!$B64,計算!T$10:T$118)</f>
        <v>0</v>
      </c>
      <c r="R64" s="694">
        <f>SUMIF(計算!$C$10:$C$118,'56'!$B64,計算!U$10:U$118)</f>
        <v>0</v>
      </c>
      <c r="S64" s="694">
        <f>SUMIF(計算!$C$10:$C$117,'56'!$B64,計算!V$10:V$117)</f>
        <v>0</v>
      </c>
      <c r="T64" s="694">
        <f>SUMIF(計算!$C$10:$C$117,'56'!$B64,計算!W$10:W$117)</f>
        <v>0</v>
      </c>
      <c r="U64" s="694">
        <f>SUMIF(計算!$C$10:$C$117,'56'!$B64,計算!X$10:X$117)</f>
        <v>0</v>
      </c>
      <c r="V64" s="694">
        <f>SUMIF(計算!$C$10:$C$117,'56'!$B64,計算!Y$10:Y$117)</f>
        <v>0</v>
      </c>
      <c r="W64" s="694">
        <f>SUMIF(計算!$C$10:$C$117,'56'!$B64,計算!Z$10:Z$117)</f>
        <v>0</v>
      </c>
      <c r="X64" s="694">
        <f>SUMIF(計算!$C$10:$C$117,'56'!$B64,計算!AA$10:AA$117)</f>
        <v>0</v>
      </c>
      <c r="Y64" s="694">
        <f>SUMIF(計算!$C$10:$C$118,'56'!$B64,計算!AB$10:AB$118)</f>
        <v>0</v>
      </c>
      <c r="Z64" s="694">
        <f>SUMIF(計算!$C$10:$C$118,'56'!$B64,計算!AC$10:AC$118)</f>
        <v>0</v>
      </c>
      <c r="AA64" s="694">
        <f>SUMIF(計算!$C$10:$C$118,'56'!$B64,計算!AD$10:AD$118)</f>
        <v>0</v>
      </c>
      <c r="AB64" s="694">
        <f>SUMIF(計算!$C$10:$C$117,'56'!$B64,計算!AE$10:AE$117)</f>
        <v>0</v>
      </c>
      <c r="AC64" s="694">
        <f>SUMIF(計算!$C$10:$C$118,'56'!$B64,計算!AF$10:AF$118)</f>
        <v>0</v>
      </c>
      <c r="AD64" s="694">
        <f>SUMIF(計算!$C$10:$C$118,'56'!$B64,計算!AG$10:AG$118)</f>
        <v>0</v>
      </c>
      <c r="AE64" s="694">
        <f>SUMIF(計算!$C$10:$C$118,'56'!$B64,計算!AH$10:AH$118)</f>
        <v>0</v>
      </c>
      <c r="AF64" s="694">
        <f>SUMIF(計算!$C$10:$C$117,'56'!$B64,計算!AI$10:AI$117)</f>
        <v>0</v>
      </c>
    </row>
    <row r="65" spans="2:32" x14ac:dyDescent="0.15">
      <c r="B65" s="698"/>
      <c r="C65" s="699" t="s">
        <v>672</v>
      </c>
      <c r="D65" s="582">
        <f t="shared" ref="D65:M65" si="0">SUM(D9:D64)</f>
        <v>0</v>
      </c>
      <c r="E65" s="582">
        <f t="shared" si="0"/>
        <v>0</v>
      </c>
      <c r="F65" s="582">
        <f t="shared" si="0"/>
        <v>0</v>
      </c>
      <c r="G65" s="582">
        <f t="shared" si="0"/>
        <v>0</v>
      </c>
      <c r="H65" s="582">
        <f t="shared" si="0"/>
        <v>0</v>
      </c>
      <c r="I65" s="582">
        <f t="shared" si="0"/>
        <v>0</v>
      </c>
      <c r="J65" s="582">
        <f t="shared" si="0"/>
        <v>0</v>
      </c>
      <c r="K65" s="582">
        <f t="shared" si="0"/>
        <v>0</v>
      </c>
      <c r="L65" s="582">
        <f t="shared" si="0"/>
        <v>0</v>
      </c>
      <c r="M65" s="582">
        <f t="shared" si="0"/>
        <v>0</v>
      </c>
      <c r="N65" s="582" t="e">
        <f>計算!#REF!</f>
        <v>#REF!</v>
      </c>
      <c r="O65" s="582" t="e">
        <f>計算!#REF!</f>
        <v>#REF!</v>
      </c>
      <c r="P65" s="582">
        <f t="shared" ref="P65:AF65" si="1">SUM(P9:P64)</f>
        <v>0</v>
      </c>
      <c r="Q65" s="582">
        <f t="shared" si="1"/>
        <v>0</v>
      </c>
      <c r="R65" s="582">
        <f t="shared" si="1"/>
        <v>0</v>
      </c>
      <c r="S65" s="582">
        <f t="shared" si="1"/>
        <v>0</v>
      </c>
      <c r="T65" s="582">
        <f t="shared" si="1"/>
        <v>0</v>
      </c>
      <c r="U65" s="582">
        <f t="shared" si="1"/>
        <v>0</v>
      </c>
      <c r="V65" s="582">
        <f t="shared" si="1"/>
        <v>0</v>
      </c>
      <c r="W65" s="582">
        <f t="shared" si="1"/>
        <v>0</v>
      </c>
      <c r="X65" s="582">
        <f t="shared" si="1"/>
        <v>0</v>
      </c>
      <c r="Y65" s="582">
        <f t="shared" si="1"/>
        <v>0</v>
      </c>
      <c r="Z65" s="582">
        <f t="shared" si="1"/>
        <v>0</v>
      </c>
      <c r="AA65" s="582">
        <f t="shared" si="1"/>
        <v>0</v>
      </c>
      <c r="AB65" s="582">
        <f t="shared" si="1"/>
        <v>0</v>
      </c>
      <c r="AC65" s="582">
        <f t="shared" si="1"/>
        <v>0</v>
      </c>
      <c r="AD65" s="582">
        <f t="shared" si="1"/>
        <v>0</v>
      </c>
      <c r="AE65" s="582">
        <f t="shared" si="1"/>
        <v>0</v>
      </c>
      <c r="AF65" s="582">
        <f t="shared" si="1"/>
        <v>0</v>
      </c>
    </row>
    <row r="66" spans="2:32" x14ac:dyDescent="0.15">
      <c r="B66" s="43"/>
      <c r="C66" s="43"/>
      <c r="D66" s="43"/>
      <c r="E66" s="612"/>
      <c r="F66" s="43"/>
      <c r="G66" s="43"/>
      <c r="H66" s="612"/>
      <c r="I66" s="612"/>
      <c r="J66" s="612"/>
      <c r="K66" s="43"/>
      <c r="L66" s="43"/>
      <c r="M66" s="43"/>
      <c r="N66" s="43"/>
      <c r="O66" s="43"/>
      <c r="P66" s="43"/>
      <c r="Q66" s="612"/>
      <c r="R66" s="43"/>
      <c r="S66" s="43"/>
      <c r="T66" s="43"/>
      <c r="U66" s="43"/>
      <c r="V66" s="43"/>
      <c r="W66" s="43"/>
      <c r="X66" s="43"/>
      <c r="Y66" s="43"/>
      <c r="Z66" s="43"/>
      <c r="AA66" s="43"/>
      <c r="AB66" s="43"/>
      <c r="AC66" s="43"/>
      <c r="AD66" s="43"/>
      <c r="AE66" s="43"/>
      <c r="AF66" s="4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65" orientation="landscape" r:id="rId1"/>
  <headerFooter>
    <oddFooter>&amp;R&amp;A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B1:AG50"/>
  <sheetViews>
    <sheetView workbookViewId="0">
      <pane xSplit="3" ySplit="8" topLeftCell="D18" activePane="bottomRight" state="frozen"/>
      <selection pane="topRight"/>
      <selection pane="bottomLeft"/>
      <selection pane="bottomRight" activeCell="B9" sqref="B9:C48"/>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1" width="9.28515625" style="52" customWidth="1"/>
    <col min="22" max="22" width="9.140625" style="52" customWidth="1"/>
    <col min="23"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3" customFormat="1" ht="12.75" thickBot="1" x14ac:dyDescent="0.2"/>
    <row r="2" spans="2:33" s="43" customFormat="1" ht="12.75" thickBot="1" x14ac:dyDescent="0.2">
      <c r="D2" s="44" t="s">
        <v>89</v>
      </c>
      <c r="E2" s="45"/>
      <c r="F2" s="46" t="str">
        <f>データ入力!E3</f>
        <v>(例)○○イベント実施に伴う経済波及効果</v>
      </c>
      <c r="G2" s="47"/>
      <c r="H2" s="47"/>
      <c r="I2" s="47"/>
      <c r="J2" s="30"/>
      <c r="K2" s="45"/>
      <c r="L2" s="45"/>
      <c r="M2" s="45"/>
      <c r="N2" s="45"/>
      <c r="O2" s="45"/>
      <c r="P2" s="45"/>
      <c r="Q2" s="45"/>
      <c r="R2" s="45"/>
      <c r="S2" s="45"/>
      <c r="T2" s="45"/>
      <c r="U2" s="48"/>
    </row>
    <row r="3" spans="2:33" ht="12.75" thickBot="1" x14ac:dyDescent="0.2">
      <c r="B3" s="43"/>
      <c r="C3" s="43"/>
      <c r="D3" s="44" t="s">
        <v>506</v>
      </c>
      <c r="E3" s="49"/>
      <c r="F3" s="909">
        <f>データ入力!L3</f>
        <v>0</v>
      </c>
      <c r="G3" s="910"/>
      <c r="H3" s="911"/>
      <c r="I3" s="43"/>
      <c r="J3" s="29"/>
      <c r="K3" s="50"/>
      <c r="L3" s="43"/>
      <c r="M3" s="43"/>
      <c r="N3" s="43"/>
      <c r="O3" s="43"/>
      <c r="P3" s="43"/>
      <c r="Q3" s="43"/>
      <c r="R3" s="43"/>
      <c r="S3" s="43"/>
      <c r="T3" s="43"/>
      <c r="U3" s="43"/>
      <c r="V3" s="43"/>
      <c r="W3" s="43"/>
      <c r="X3" s="43"/>
      <c r="Y3" s="43"/>
      <c r="Z3" s="43"/>
      <c r="AA3" s="43"/>
      <c r="AB3" s="43"/>
      <c r="AC3" s="43"/>
      <c r="AD3" s="43"/>
      <c r="AE3" s="43"/>
      <c r="AF3" s="43"/>
      <c r="AG3" s="51"/>
    </row>
    <row r="4" spans="2:33" ht="12.75" thickBot="1" x14ac:dyDescent="0.2">
      <c r="B4" s="43"/>
      <c r="C4" s="43"/>
      <c r="D4" s="43"/>
      <c r="E4" s="43"/>
      <c r="F4" s="43"/>
      <c r="G4" s="43"/>
      <c r="H4" s="30"/>
      <c r="I4" s="43"/>
      <c r="J4" s="43"/>
      <c r="K4" s="43"/>
      <c r="L4" s="43"/>
      <c r="M4" s="43"/>
      <c r="N4" s="43"/>
      <c r="O4" s="43"/>
      <c r="P4" s="43"/>
      <c r="Q4" s="43"/>
      <c r="R4" s="43"/>
      <c r="S4" s="43"/>
      <c r="T4" s="43"/>
      <c r="U4" s="43"/>
      <c r="V4" s="43"/>
      <c r="W4" s="43"/>
      <c r="X4" s="43"/>
      <c r="Y4" s="43"/>
      <c r="Z4" s="43"/>
      <c r="AA4" s="43"/>
      <c r="AB4" s="43"/>
      <c r="AC4" s="43"/>
      <c r="AD4" s="43"/>
      <c r="AE4" s="43"/>
      <c r="AF4" s="43"/>
      <c r="AG4" s="43"/>
    </row>
    <row r="5" spans="2:33" x14ac:dyDescent="0.15">
      <c r="B5" s="43"/>
      <c r="C5" s="43"/>
      <c r="D5" s="43"/>
      <c r="E5" s="43"/>
      <c r="F5" s="43"/>
      <c r="G5" s="43"/>
      <c r="H5" s="43"/>
      <c r="I5" s="43"/>
      <c r="J5" s="51" t="str">
        <f>"（単位："&amp;データ入力!L7&amp;"）"</f>
        <v>（単位：万円）</v>
      </c>
      <c r="K5" s="43"/>
      <c r="L5" s="43"/>
      <c r="M5" s="43"/>
      <c r="N5" s="43"/>
      <c r="O5" s="51"/>
      <c r="P5" s="43"/>
      <c r="Q5" s="43"/>
      <c r="R5" s="612" t="str">
        <f>J5</f>
        <v>（単位：万円）</v>
      </c>
      <c r="S5" s="43"/>
      <c r="T5" s="43"/>
      <c r="U5" s="43"/>
      <c r="V5" s="43"/>
      <c r="W5" s="43"/>
      <c r="X5" s="612" t="str">
        <f>J5</f>
        <v>（単位：万円）</v>
      </c>
      <c r="Y5" s="43"/>
      <c r="Z5" s="43"/>
      <c r="AA5" s="43"/>
      <c r="AB5" s="43"/>
      <c r="AC5" s="43"/>
      <c r="AD5" s="43"/>
      <c r="AE5" s="43"/>
      <c r="AF5" s="51" t="s">
        <v>827</v>
      </c>
      <c r="AG5" s="43"/>
    </row>
    <row r="6" spans="2:33" x14ac:dyDescent="0.15">
      <c r="B6" s="700"/>
      <c r="C6" s="700"/>
      <c r="D6" s="914" t="s">
        <v>828</v>
      </c>
      <c r="E6" s="701" t="s">
        <v>829</v>
      </c>
      <c r="F6" s="701"/>
      <c r="G6" s="701"/>
      <c r="H6" s="702" t="s">
        <v>830</v>
      </c>
      <c r="I6" s="700"/>
      <c r="J6" s="700"/>
      <c r="K6" s="703" t="s">
        <v>831</v>
      </c>
      <c r="L6" s="704"/>
      <c r="M6" s="705"/>
      <c r="N6" s="700"/>
      <c r="O6" s="700"/>
      <c r="P6" s="700"/>
      <c r="Q6" s="700"/>
      <c r="R6" s="700"/>
      <c r="S6" s="703" t="s">
        <v>832</v>
      </c>
      <c r="T6" s="704"/>
      <c r="U6" s="705"/>
      <c r="V6" s="703" t="s">
        <v>522</v>
      </c>
      <c r="W6" s="704"/>
      <c r="X6" s="705"/>
      <c r="Y6" s="702" t="s">
        <v>830</v>
      </c>
      <c r="Z6" s="702" t="s">
        <v>833</v>
      </c>
      <c r="AA6" s="702" t="s">
        <v>834</v>
      </c>
      <c r="AB6" s="700"/>
      <c r="AC6" s="702" t="s">
        <v>830</v>
      </c>
      <c r="AD6" s="702" t="s">
        <v>833</v>
      </c>
      <c r="AE6" s="702" t="s">
        <v>834</v>
      </c>
      <c r="AF6" s="700"/>
      <c r="AG6" s="51"/>
    </row>
    <row r="7" spans="2:33" ht="24" x14ac:dyDescent="0.15">
      <c r="B7" s="626" t="s">
        <v>835</v>
      </c>
      <c r="C7" s="627" t="s">
        <v>577</v>
      </c>
      <c r="D7" s="883"/>
      <c r="E7" s="590" t="s">
        <v>839</v>
      </c>
      <c r="F7" s="590" t="s">
        <v>840</v>
      </c>
      <c r="G7" s="590" t="s">
        <v>841</v>
      </c>
      <c r="H7" s="627" t="s">
        <v>842</v>
      </c>
      <c r="I7" s="627" t="s">
        <v>843</v>
      </c>
      <c r="J7" s="627" t="s">
        <v>844</v>
      </c>
      <c r="K7" s="627" t="s">
        <v>845</v>
      </c>
      <c r="L7" s="627" t="s">
        <v>846</v>
      </c>
      <c r="M7" s="627" t="s">
        <v>847</v>
      </c>
      <c r="N7" s="627" t="s">
        <v>506</v>
      </c>
      <c r="O7" s="627" t="s">
        <v>848</v>
      </c>
      <c r="P7" s="627" t="s">
        <v>849</v>
      </c>
      <c r="Q7" s="627" t="s">
        <v>850</v>
      </c>
      <c r="R7" s="627" t="s">
        <v>851</v>
      </c>
      <c r="S7" s="627" t="s">
        <v>852</v>
      </c>
      <c r="T7" s="627" t="s">
        <v>853</v>
      </c>
      <c r="U7" s="627" t="s">
        <v>854</v>
      </c>
      <c r="V7" s="627" t="s">
        <v>855</v>
      </c>
      <c r="W7" s="627" t="s">
        <v>853</v>
      </c>
      <c r="X7" s="627" t="s">
        <v>854</v>
      </c>
      <c r="Y7" s="627" t="s">
        <v>856</v>
      </c>
      <c r="Z7" s="627" t="s">
        <v>856</v>
      </c>
      <c r="AA7" s="627" t="s">
        <v>856</v>
      </c>
      <c r="AB7" s="627" t="s">
        <v>857</v>
      </c>
      <c r="AC7" s="627" t="s">
        <v>858</v>
      </c>
      <c r="AD7" s="627" t="s">
        <v>858</v>
      </c>
      <c r="AE7" s="627" t="s">
        <v>858</v>
      </c>
      <c r="AF7" s="627" t="s">
        <v>859</v>
      </c>
      <c r="AG7" s="43"/>
    </row>
    <row r="8" spans="2:33" ht="21" x14ac:dyDescent="0.15">
      <c r="B8" s="628"/>
      <c r="C8" s="629"/>
      <c r="D8" s="53" t="s">
        <v>860</v>
      </c>
      <c r="E8" s="54" t="s">
        <v>1068</v>
      </c>
      <c r="F8" s="53" t="s">
        <v>862</v>
      </c>
      <c r="G8" s="53" t="s">
        <v>863</v>
      </c>
      <c r="H8" s="53" t="s">
        <v>864</v>
      </c>
      <c r="I8" s="53" t="s">
        <v>865</v>
      </c>
      <c r="J8" s="53" t="s">
        <v>866</v>
      </c>
      <c r="K8" s="53" t="s">
        <v>867</v>
      </c>
      <c r="L8" s="53" t="s">
        <v>868</v>
      </c>
      <c r="M8" s="53" t="s">
        <v>869</v>
      </c>
      <c r="N8" s="53" t="s">
        <v>870</v>
      </c>
      <c r="O8" s="53" t="s">
        <v>871</v>
      </c>
      <c r="P8" s="53" t="s">
        <v>872</v>
      </c>
      <c r="Q8" s="53" t="s">
        <v>873</v>
      </c>
      <c r="R8" s="53" t="s">
        <v>874</v>
      </c>
      <c r="S8" s="53" t="s">
        <v>875</v>
      </c>
      <c r="T8" s="53" t="s">
        <v>876</v>
      </c>
      <c r="U8" s="53" t="s">
        <v>877</v>
      </c>
      <c r="V8" s="53" t="s">
        <v>878</v>
      </c>
      <c r="W8" s="53" t="s">
        <v>879</v>
      </c>
      <c r="X8" s="53" t="s">
        <v>880</v>
      </c>
      <c r="Y8" s="53" t="s">
        <v>881</v>
      </c>
      <c r="Z8" s="53" t="s">
        <v>882</v>
      </c>
      <c r="AA8" s="53" t="s">
        <v>883</v>
      </c>
      <c r="AB8" s="53"/>
      <c r="AC8" s="53" t="s">
        <v>884</v>
      </c>
      <c r="AD8" s="53" t="s">
        <v>885</v>
      </c>
      <c r="AE8" s="53" t="s">
        <v>886</v>
      </c>
      <c r="AF8" s="55"/>
      <c r="AG8" s="43"/>
    </row>
    <row r="9" spans="2:33" x14ac:dyDescent="0.15">
      <c r="B9" s="56" t="s">
        <v>255</v>
      </c>
      <c r="C9" s="637" t="s">
        <v>583</v>
      </c>
      <c r="D9" s="706">
        <f>SUMIF(計算!$D$10:$D$117,$B9,計算!G$10:G$117)</f>
        <v>0</v>
      </c>
      <c r="E9" s="706">
        <f>SUMIF(計算!$D$10:$D$117,$B9,計算!H$10:H$117)</f>
        <v>0</v>
      </c>
      <c r="F9" s="706">
        <f>SUMIF(計算!$D$10:$D$117,$B9,計算!I$10:I$117)</f>
        <v>0</v>
      </c>
      <c r="G9" s="706">
        <f>SUMIF(計算!$D$10:$D$117,$B9,計算!J$10:J$117)</f>
        <v>0</v>
      </c>
      <c r="H9" s="706">
        <f>SUMIF(計算!$D$10:$D$118,$B9,計算!K$10:K$118)</f>
        <v>0</v>
      </c>
      <c r="I9" s="706">
        <f>SUMIF(計算!$D$10:$D$118,$B9,計算!L$10:L$118)</f>
        <v>0</v>
      </c>
      <c r="J9" s="706">
        <f>SUMIF(計算!$D$10:$D$118,$B9,計算!M$10:M$118)</f>
        <v>0</v>
      </c>
      <c r="K9" s="706">
        <f>SUMIF(計算!$D$10:$D$117,$B9,計算!N$10:N$117)</f>
        <v>0</v>
      </c>
      <c r="L9" s="706">
        <f>SUMIF(計算!$D$10:$D$117,$B9,計算!O$10:O$117)</f>
        <v>0</v>
      </c>
      <c r="M9" s="706">
        <f>SUMIF(計算!$D$10:$D$117,$B9,計算!P$10:P$117)</f>
        <v>0</v>
      </c>
      <c r="N9" s="706"/>
      <c r="O9" s="706"/>
      <c r="P9" s="706">
        <f>SUMIF(計算!$D$10:$D$118,$B9,計算!S$10:S$118)</f>
        <v>0</v>
      </c>
      <c r="Q9" s="706">
        <f>SUMIF(計算!$D$10:$D$118,$B9,計算!T$10:T$118)</f>
        <v>0</v>
      </c>
      <c r="R9" s="706">
        <f>SUMIF(計算!$D$10:$D$118,$B9,計算!U$10:U$118)</f>
        <v>0</v>
      </c>
      <c r="S9" s="706">
        <f>SUMIF(計算!$D$10:$D$117,$B9,計算!V$10:V$117)</f>
        <v>0</v>
      </c>
      <c r="T9" s="706">
        <f>SUMIF(計算!$D$10:$D$117,$B9,計算!W$10:W$117)</f>
        <v>0</v>
      </c>
      <c r="U9" s="706">
        <f>SUMIF(計算!$D$10:$D$117,$B9,計算!X$10:X$117)</f>
        <v>0</v>
      </c>
      <c r="V9" s="706">
        <f>SUMIF(計算!$D$10:$D$117,$B9,計算!Y$10:Y$117)</f>
        <v>0</v>
      </c>
      <c r="W9" s="706">
        <f>SUMIF(計算!$D$10:$D$117,$B9,計算!Z$10:Z$117)</f>
        <v>0</v>
      </c>
      <c r="X9" s="706">
        <f>SUMIF(計算!$D$10:$D$117,$B9,計算!AA$10:AA$117)</f>
        <v>0</v>
      </c>
      <c r="Y9" s="706">
        <f>SUMIF(計算!$D$10:$D$118,$B9,計算!AB$10:AB$118)</f>
        <v>0</v>
      </c>
      <c r="Z9" s="706">
        <f>SUMIF(計算!$D$10:$D$118,$B9,計算!AC$10:AC$118)</f>
        <v>0</v>
      </c>
      <c r="AA9" s="706">
        <f>SUMIF(計算!$D$10:$D$118,$B9,計算!AD$10:AD$118)</f>
        <v>0</v>
      </c>
      <c r="AB9" s="706">
        <f>SUMIF(計算!$D$10:$D$117,$B9,計算!AE$10:AE$117)</f>
        <v>0</v>
      </c>
      <c r="AC9" s="706">
        <f>SUMIF(計算!$D$10:$D$118,$B9,計算!AF$10:AF$118)</f>
        <v>0</v>
      </c>
      <c r="AD9" s="706">
        <f>SUMIF(計算!$D$10:$D$118,$B9,計算!AG$10:AG$118)</f>
        <v>0</v>
      </c>
      <c r="AE9" s="706">
        <f>SUMIF(計算!$D$10:$D$118,$B9,計算!AH$10:AH$118)</f>
        <v>0</v>
      </c>
      <c r="AF9" s="706">
        <f>SUMIF(計算!$D$10:$D$117,$B9,計算!AI$10:AI$117)</f>
        <v>0</v>
      </c>
      <c r="AG9" s="43"/>
    </row>
    <row r="10" spans="2:33" x14ac:dyDescent="0.15">
      <c r="B10" s="56" t="s">
        <v>260</v>
      </c>
      <c r="C10" s="637" t="s">
        <v>584</v>
      </c>
      <c r="D10" s="636">
        <f>SUMIF(計算!$D$10:$D$117,$B10,計算!G$10:G$117)</f>
        <v>0</v>
      </c>
      <c r="E10" s="636">
        <f>SUMIF(計算!$D$10:$D$117,$B10,計算!H$10:H$117)</f>
        <v>0</v>
      </c>
      <c r="F10" s="636">
        <f>SUMIF(計算!$D$10:$D$117,$B10,計算!I$10:I$117)</f>
        <v>0</v>
      </c>
      <c r="G10" s="636">
        <f>SUMIF(計算!$D$10:$D$117,$B10,計算!J$10:J$117)</f>
        <v>0</v>
      </c>
      <c r="H10" s="636">
        <f>SUMIF(計算!$D$10:$D$118,$B10,計算!K$10:K$118)</f>
        <v>0</v>
      </c>
      <c r="I10" s="636">
        <f>SUMIF(計算!$D$10:$D$118,$B10,計算!L$10:L$118)</f>
        <v>0</v>
      </c>
      <c r="J10" s="636">
        <f>SUMIF(計算!$D$10:$D$118,$B10,計算!M$10:M$118)</f>
        <v>0</v>
      </c>
      <c r="K10" s="636">
        <f>SUMIF(計算!$D$10:$D$117,$B10,計算!N$10:N$117)</f>
        <v>0</v>
      </c>
      <c r="L10" s="636">
        <f>SUMIF(計算!$D$10:$D$117,$B10,計算!O$10:O$117)</f>
        <v>0</v>
      </c>
      <c r="M10" s="636">
        <f>SUMIF(計算!$D$10:$D$117,$B10,計算!P$10:P$117)</f>
        <v>0</v>
      </c>
      <c r="N10" s="636"/>
      <c r="O10" s="636"/>
      <c r="P10" s="636">
        <f>SUMIF(計算!$D$10:$D$118,$B10,計算!S$10:S$118)</f>
        <v>0</v>
      </c>
      <c r="Q10" s="636">
        <f>SUMIF(計算!$D$10:$D$118,$B10,計算!T$10:T$118)</f>
        <v>0</v>
      </c>
      <c r="R10" s="636">
        <f>SUMIF(計算!$D$10:$D$118,$B10,計算!U$10:U$118)</f>
        <v>0</v>
      </c>
      <c r="S10" s="636">
        <f>SUMIF(計算!$D$10:$D$117,$B10,計算!V$10:V$117)</f>
        <v>0</v>
      </c>
      <c r="T10" s="636">
        <f>SUMIF(計算!$D$10:$D$117,$B10,計算!W$10:W$117)</f>
        <v>0</v>
      </c>
      <c r="U10" s="636">
        <f>SUMIF(計算!$D$10:$D$117,$B10,計算!X$10:X$117)</f>
        <v>0</v>
      </c>
      <c r="V10" s="636">
        <f>SUMIF(計算!$D$10:$D$117,$B10,計算!Y$10:Y$117)</f>
        <v>0</v>
      </c>
      <c r="W10" s="636">
        <f>SUMIF(計算!$D$10:$D$117,$B10,計算!Z$10:Z$117)</f>
        <v>0</v>
      </c>
      <c r="X10" s="636">
        <f>SUMIF(計算!$D$10:$D$117,$B10,計算!AA$10:AA$117)</f>
        <v>0</v>
      </c>
      <c r="Y10" s="636">
        <f>SUMIF(計算!$D$10:$D$118,$B10,計算!AB$10:AB$118)</f>
        <v>0</v>
      </c>
      <c r="Z10" s="636">
        <f>SUMIF(計算!$D$10:$D$118,$B10,計算!AC$10:AC$118)</f>
        <v>0</v>
      </c>
      <c r="AA10" s="636">
        <f>SUMIF(計算!$D$10:$D$118,$B10,計算!AD$10:AD$118)</f>
        <v>0</v>
      </c>
      <c r="AB10" s="636">
        <f>SUMIF(計算!$D$10:$D$117,$B10,計算!AE$10:AE$117)</f>
        <v>0</v>
      </c>
      <c r="AC10" s="636">
        <f>SUMIF(計算!$D$10:$D$118,$B10,計算!AF$10:AF$118)</f>
        <v>0</v>
      </c>
      <c r="AD10" s="636">
        <f>SUMIF(計算!$D$10:$D$118,$B10,計算!AG$10:AG$118)</f>
        <v>0</v>
      </c>
      <c r="AE10" s="636">
        <f>SUMIF(計算!$D$10:$D$118,$B10,計算!AH$10:AH$118)</f>
        <v>0</v>
      </c>
      <c r="AF10" s="636">
        <f>SUMIF(計算!$D$10:$D$117,$B10,計算!AI$10:AI$117)</f>
        <v>0</v>
      </c>
      <c r="AG10" s="43"/>
    </row>
    <row r="11" spans="2:33" x14ac:dyDescent="0.15">
      <c r="B11" s="56" t="s">
        <v>262</v>
      </c>
      <c r="C11" s="637" t="s">
        <v>585</v>
      </c>
      <c r="D11" s="636">
        <f>SUMIF(計算!$D$10:$D$117,$B11,計算!G$10:G$117)</f>
        <v>0</v>
      </c>
      <c r="E11" s="636">
        <f>SUMIF(計算!$D$10:$D$117,$B11,計算!H$10:H$117)</f>
        <v>0</v>
      </c>
      <c r="F11" s="636">
        <f>SUMIF(計算!$D$10:$D$117,$B11,計算!I$10:I$117)</f>
        <v>0</v>
      </c>
      <c r="G11" s="636">
        <f>SUMIF(計算!$D$10:$D$117,$B11,計算!J$10:J$117)</f>
        <v>0</v>
      </c>
      <c r="H11" s="636">
        <f>SUMIF(計算!$D$10:$D$118,$B11,計算!K$10:K$118)</f>
        <v>0</v>
      </c>
      <c r="I11" s="636">
        <f>SUMIF(計算!$D$10:$D$118,$B11,計算!L$10:L$118)</f>
        <v>0</v>
      </c>
      <c r="J11" s="636">
        <f>SUMIF(計算!$D$10:$D$118,$B11,計算!M$10:M$118)</f>
        <v>0</v>
      </c>
      <c r="K11" s="636">
        <f>SUMIF(計算!$D$10:$D$117,$B11,計算!N$10:N$117)</f>
        <v>0</v>
      </c>
      <c r="L11" s="636">
        <f>SUMIF(計算!$D$10:$D$117,$B11,計算!O$10:O$117)</f>
        <v>0</v>
      </c>
      <c r="M11" s="636">
        <f>SUMIF(計算!$D$10:$D$117,$B11,計算!P$10:P$117)</f>
        <v>0</v>
      </c>
      <c r="N11" s="636"/>
      <c r="O11" s="636"/>
      <c r="P11" s="636">
        <f>SUMIF(計算!$D$10:$D$118,$B11,計算!S$10:S$118)</f>
        <v>0</v>
      </c>
      <c r="Q11" s="636">
        <f>SUMIF(計算!$D$10:$D$118,$B11,計算!T$10:T$118)</f>
        <v>0</v>
      </c>
      <c r="R11" s="636">
        <f>SUMIF(計算!$D$10:$D$118,$B11,計算!U$10:U$118)</f>
        <v>0</v>
      </c>
      <c r="S11" s="636">
        <f>SUMIF(計算!$D$10:$D$117,$B11,計算!V$10:V$117)</f>
        <v>0</v>
      </c>
      <c r="T11" s="636">
        <f>SUMIF(計算!$D$10:$D$117,$B11,計算!W$10:W$117)</f>
        <v>0</v>
      </c>
      <c r="U11" s="636">
        <f>SUMIF(計算!$D$10:$D$117,$B11,計算!X$10:X$117)</f>
        <v>0</v>
      </c>
      <c r="V11" s="636">
        <f>SUMIF(計算!$D$10:$D$117,$B11,計算!Y$10:Y$117)</f>
        <v>0</v>
      </c>
      <c r="W11" s="636">
        <f>SUMIF(計算!$D$10:$D$117,$B11,計算!Z$10:Z$117)</f>
        <v>0</v>
      </c>
      <c r="X11" s="636">
        <f>SUMIF(計算!$D$10:$D$117,$B11,計算!AA$10:AA$117)</f>
        <v>0</v>
      </c>
      <c r="Y11" s="636">
        <f>SUMIF(計算!$D$10:$D$118,$B11,計算!AB$10:AB$118)</f>
        <v>0</v>
      </c>
      <c r="Z11" s="636">
        <f>SUMIF(計算!$D$10:$D$118,$B11,計算!AC$10:AC$118)</f>
        <v>0</v>
      </c>
      <c r="AA11" s="636">
        <f>SUMIF(計算!$D$10:$D$118,$B11,計算!AD$10:AD$118)</f>
        <v>0</v>
      </c>
      <c r="AB11" s="636">
        <f>SUMIF(計算!$D$10:$D$117,$B11,計算!AE$10:AE$117)</f>
        <v>0</v>
      </c>
      <c r="AC11" s="636">
        <f>SUMIF(計算!$D$10:$D$118,$B11,計算!AF$10:AF$118)</f>
        <v>0</v>
      </c>
      <c r="AD11" s="636">
        <f>SUMIF(計算!$D$10:$D$118,$B11,計算!AG$10:AG$118)</f>
        <v>0</v>
      </c>
      <c r="AE11" s="636">
        <f>SUMIF(計算!$D$10:$D$118,$B11,計算!AH$10:AH$118)</f>
        <v>0</v>
      </c>
      <c r="AF11" s="636">
        <f>SUMIF(計算!$D$10:$D$117,$B11,計算!AI$10:AI$117)</f>
        <v>0</v>
      </c>
      <c r="AG11" s="43"/>
    </row>
    <row r="12" spans="2:33" x14ac:dyDescent="0.15">
      <c r="B12" s="56" t="s">
        <v>264</v>
      </c>
      <c r="C12" s="637" t="s">
        <v>586</v>
      </c>
      <c r="D12" s="636">
        <f>SUMIF(計算!$D$10:$D$117,$B12,計算!G$10:G$117)</f>
        <v>0</v>
      </c>
      <c r="E12" s="636">
        <f>SUMIF(計算!$D$10:$D$117,$B12,計算!H$10:H$117)</f>
        <v>0</v>
      </c>
      <c r="F12" s="636">
        <f>SUMIF(計算!$D$10:$D$117,$B12,計算!I$10:I$117)</f>
        <v>0</v>
      </c>
      <c r="G12" s="636">
        <f>SUMIF(計算!$D$10:$D$117,$B12,計算!J$10:J$117)</f>
        <v>0</v>
      </c>
      <c r="H12" s="636">
        <f>SUMIF(計算!$D$10:$D$118,$B12,計算!K$10:K$118)</f>
        <v>0</v>
      </c>
      <c r="I12" s="636">
        <f>SUMIF(計算!$D$10:$D$118,$B12,計算!L$10:L$118)</f>
        <v>0</v>
      </c>
      <c r="J12" s="636">
        <f>SUMIF(計算!$D$10:$D$118,$B12,計算!M$10:M$118)</f>
        <v>0</v>
      </c>
      <c r="K12" s="636">
        <f>SUMIF(計算!$D$10:$D$117,$B12,計算!N$10:N$117)</f>
        <v>0</v>
      </c>
      <c r="L12" s="636">
        <f>SUMIF(計算!$D$10:$D$117,$B12,計算!O$10:O$117)</f>
        <v>0</v>
      </c>
      <c r="M12" s="636">
        <f>SUMIF(計算!$D$10:$D$117,$B12,計算!P$10:P$117)</f>
        <v>0</v>
      </c>
      <c r="N12" s="636"/>
      <c r="O12" s="636"/>
      <c r="P12" s="636">
        <f>SUMIF(計算!$D$10:$D$118,$B12,計算!S$10:S$118)</f>
        <v>0</v>
      </c>
      <c r="Q12" s="636">
        <f>SUMIF(計算!$D$10:$D$118,$B12,計算!T$10:T$118)</f>
        <v>0</v>
      </c>
      <c r="R12" s="636">
        <f>SUMIF(計算!$D$10:$D$118,$B12,計算!U$10:U$118)</f>
        <v>0</v>
      </c>
      <c r="S12" s="636">
        <f>SUMIF(計算!$D$10:$D$117,$B12,計算!V$10:V$117)</f>
        <v>0</v>
      </c>
      <c r="T12" s="636">
        <f>SUMIF(計算!$D$10:$D$117,$B12,計算!W$10:W$117)</f>
        <v>0</v>
      </c>
      <c r="U12" s="636">
        <f>SUMIF(計算!$D$10:$D$117,$B12,計算!X$10:X$117)</f>
        <v>0</v>
      </c>
      <c r="V12" s="636">
        <f>SUMIF(計算!$D$10:$D$117,$B12,計算!Y$10:Y$117)</f>
        <v>0</v>
      </c>
      <c r="W12" s="636">
        <f>SUMIF(計算!$D$10:$D$117,$B12,計算!Z$10:Z$117)</f>
        <v>0</v>
      </c>
      <c r="X12" s="636">
        <f>SUMIF(計算!$D$10:$D$117,$B12,計算!AA$10:AA$117)</f>
        <v>0</v>
      </c>
      <c r="Y12" s="636">
        <f>SUMIF(計算!$D$10:$D$118,$B12,計算!AB$10:AB$118)</f>
        <v>0</v>
      </c>
      <c r="Z12" s="636">
        <f>SUMIF(計算!$D$10:$D$118,$B12,計算!AC$10:AC$118)</f>
        <v>0</v>
      </c>
      <c r="AA12" s="636">
        <f>SUMIF(計算!$D$10:$D$118,$B12,計算!AD$10:AD$118)</f>
        <v>0</v>
      </c>
      <c r="AB12" s="636">
        <f>SUMIF(計算!$D$10:$D$117,$B12,計算!AE$10:AE$117)</f>
        <v>0</v>
      </c>
      <c r="AC12" s="636">
        <f>SUMIF(計算!$D$10:$D$118,$B12,計算!AF$10:AF$118)</f>
        <v>0</v>
      </c>
      <c r="AD12" s="636">
        <f>SUMIF(計算!$D$10:$D$118,$B12,計算!AG$10:AG$118)</f>
        <v>0</v>
      </c>
      <c r="AE12" s="636">
        <f>SUMIF(計算!$D$10:$D$118,$B12,計算!AH$10:AH$118)</f>
        <v>0</v>
      </c>
      <c r="AF12" s="636">
        <f>SUMIF(計算!$D$10:$D$117,$B12,計算!AI$10:AI$117)</f>
        <v>0</v>
      </c>
      <c r="AG12" s="43"/>
    </row>
    <row r="13" spans="2:33" x14ac:dyDescent="0.15">
      <c r="B13" s="57" t="s">
        <v>266</v>
      </c>
      <c r="C13" s="637" t="s">
        <v>587</v>
      </c>
      <c r="D13" s="636">
        <f>SUMIF(計算!$D$10:$D$117,$B13,計算!G$10:G$117)</f>
        <v>0</v>
      </c>
      <c r="E13" s="636">
        <f>SUMIF(計算!$D$10:$D$117,$B13,計算!H$10:H$117)</f>
        <v>0</v>
      </c>
      <c r="F13" s="636">
        <f>SUMIF(計算!$D$10:$D$117,$B13,計算!I$10:I$117)</f>
        <v>0</v>
      </c>
      <c r="G13" s="636">
        <f>SUMIF(計算!$D$10:$D$117,$B13,計算!J$10:J$117)</f>
        <v>0</v>
      </c>
      <c r="H13" s="636">
        <f>SUMIF(計算!$D$10:$D$118,$B13,計算!K$10:K$118)</f>
        <v>0</v>
      </c>
      <c r="I13" s="636">
        <f>SUMIF(計算!$D$10:$D$118,$B13,計算!L$10:L$118)</f>
        <v>0</v>
      </c>
      <c r="J13" s="636">
        <f>SUMIF(計算!$D$10:$D$118,$B13,計算!M$10:M$118)</f>
        <v>0</v>
      </c>
      <c r="K13" s="636">
        <f>SUMIF(計算!$D$10:$D$117,$B13,計算!N$10:N$117)</f>
        <v>0</v>
      </c>
      <c r="L13" s="636">
        <f>SUMIF(計算!$D$10:$D$117,$B13,計算!O$10:O$117)</f>
        <v>0</v>
      </c>
      <c r="M13" s="636">
        <f>SUMIF(計算!$D$10:$D$117,$B13,計算!P$10:P$117)</f>
        <v>0</v>
      </c>
      <c r="N13" s="636"/>
      <c r="O13" s="636"/>
      <c r="P13" s="636">
        <f>SUMIF(計算!$D$10:$D$118,$B13,計算!S$10:S$118)</f>
        <v>0</v>
      </c>
      <c r="Q13" s="636">
        <f>SUMIF(計算!$D$10:$D$118,$B13,計算!T$10:T$118)</f>
        <v>0</v>
      </c>
      <c r="R13" s="636">
        <f>SUMIF(計算!$D$10:$D$118,$B13,計算!U$10:U$118)</f>
        <v>0</v>
      </c>
      <c r="S13" s="636">
        <f>SUMIF(計算!$D$10:$D$117,$B13,計算!V$10:V$117)</f>
        <v>0</v>
      </c>
      <c r="T13" s="636">
        <f>SUMIF(計算!$D$10:$D$117,$B13,計算!W$10:W$117)</f>
        <v>0</v>
      </c>
      <c r="U13" s="636">
        <f>SUMIF(計算!$D$10:$D$117,$B13,計算!X$10:X$117)</f>
        <v>0</v>
      </c>
      <c r="V13" s="636">
        <f>SUMIF(計算!$D$10:$D$117,$B13,計算!Y$10:Y$117)</f>
        <v>0</v>
      </c>
      <c r="W13" s="636">
        <f>SUMIF(計算!$D$10:$D$117,$B13,計算!Z$10:Z$117)</f>
        <v>0</v>
      </c>
      <c r="X13" s="636">
        <f>SUMIF(計算!$D$10:$D$117,$B13,計算!AA$10:AA$117)</f>
        <v>0</v>
      </c>
      <c r="Y13" s="636">
        <f>SUMIF(計算!$D$10:$D$118,$B13,計算!AB$10:AB$118)</f>
        <v>0</v>
      </c>
      <c r="Z13" s="636">
        <f>SUMIF(計算!$D$10:$D$118,$B13,計算!AC$10:AC$118)</f>
        <v>0</v>
      </c>
      <c r="AA13" s="636">
        <f>SUMIF(計算!$D$10:$D$118,$B13,計算!AD$10:AD$118)</f>
        <v>0</v>
      </c>
      <c r="AB13" s="636">
        <f>SUMIF(計算!$D$10:$D$117,$B13,計算!AE$10:AE$117)</f>
        <v>0</v>
      </c>
      <c r="AC13" s="636">
        <f>SUMIF(計算!$D$10:$D$118,$B13,計算!AF$10:AF$118)</f>
        <v>0</v>
      </c>
      <c r="AD13" s="636">
        <f>SUMIF(計算!$D$10:$D$118,$B13,計算!AG$10:AG$118)</f>
        <v>0</v>
      </c>
      <c r="AE13" s="636">
        <f>SUMIF(計算!$D$10:$D$118,$B13,計算!AH$10:AH$118)</f>
        <v>0</v>
      </c>
      <c r="AF13" s="636">
        <f>SUMIF(計算!$D$10:$D$117,$B13,計算!AI$10:AI$117)</f>
        <v>0</v>
      </c>
      <c r="AG13" s="43"/>
    </row>
    <row r="14" spans="2:33" x14ac:dyDescent="0.15">
      <c r="B14" s="56" t="s">
        <v>270</v>
      </c>
      <c r="C14" s="700" t="s">
        <v>588</v>
      </c>
      <c r="D14" s="706">
        <f>SUMIF(計算!$D$10:$D$117,$B14,計算!G$10:G$117)</f>
        <v>0</v>
      </c>
      <c r="E14" s="706">
        <f>SUMIF(計算!$D$10:$D$117,$B14,計算!H$10:H$117)</f>
        <v>0</v>
      </c>
      <c r="F14" s="706">
        <f>SUMIF(計算!$D$10:$D$117,$B14,計算!I$10:I$117)</f>
        <v>0</v>
      </c>
      <c r="G14" s="706">
        <f>SUMIF(計算!$D$10:$D$117,$B14,計算!J$10:J$117)</f>
        <v>0</v>
      </c>
      <c r="H14" s="706">
        <f>SUMIF(計算!$D$10:$D$118,$B14,計算!K$10:K$118)</f>
        <v>0</v>
      </c>
      <c r="I14" s="706">
        <f>SUMIF(計算!$D$10:$D$118,$B14,計算!L$10:L$118)</f>
        <v>0</v>
      </c>
      <c r="J14" s="706">
        <f>SUMIF(計算!$D$10:$D$118,$B14,計算!M$10:M$118)</f>
        <v>0</v>
      </c>
      <c r="K14" s="706">
        <f>SUMIF(計算!$D$10:$D$117,$B14,計算!N$10:N$117)</f>
        <v>0</v>
      </c>
      <c r="L14" s="706">
        <f>SUMIF(計算!$D$10:$D$117,$B14,計算!O$10:O$117)</f>
        <v>0</v>
      </c>
      <c r="M14" s="706">
        <f>SUMIF(計算!$D$10:$D$117,$B14,計算!P$10:P$117)</f>
        <v>0</v>
      </c>
      <c r="N14" s="706"/>
      <c r="O14" s="706"/>
      <c r="P14" s="706">
        <f>SUMIF(計算!$D$10:$D$118,$B14,計算!S$10:S$118)</f>
        <v>0</v>
      </c>
      <c r="Q14" s="706">
        <f>SUMIF(計算!$D$10:$D$118,$B14,計算!T$10:T$118)</f>
        <v>0</v>
      </c>
      <c r="R14" s="706">
        <f>SUMIF(計算!$D$10:$D$118,$B14,計算!U$10:U$118)</f>
        <v>0</v>
      </c>
      <c r="S14" s="706">
        <f>SUMIF(計算!$D$10:$D$117,$B14,計算!V$10:V$117)</f>
        <v>0</v>
      </c>
      <c r="T14" s="706">
        <f>SUMIF(計算!$D$10:$D$117,$B14,計算!W$10:W$117)</f>
        <v>0</v>
      </c>
      <c r="U14" s="706">
        <f>SUMIF(計算!$D$10:$D$117,$B14,計算!X$10:X$117)</f>
        <v>0</v>
      </c>
      <c r="V14" s="706">
        <f>SUMIF(計算!$D$10:$D$117,$B14,計算!Y$10:Y$117)</f>
        <v>0</v>
      </c>
      <c r="W14" s="706">
        <f>SUMIF(計算!$D$10:$D$117,$B14,計算!Z$10:Z$117)</f>
        <v>0</v>
      </c>
      <c r="X14" s="706">
        <f>SUMIF(計算!$D$10:$D$117,$B14,計算!AA$10:AA$117)</f>
        <v>0</v>
      </c>
      <c r="Y14" s="706">
        <f>SUMIF(計算!$D$10:$D$118,$B14,計算!AB$10:AB$118)</f>
        <v>0</v>
      </c>
      <c r="Z14" s="706">
        <f>SUMIF(計算!$D$10:$D$118,$B14,計算!AC$10:AC$118)</f>
        <v>0</v>
      </c>
      <c r="AA14" s="706">
        <f>SUMIF(計算!$D$10:$D$118,$B14,計算!AD$10:AD$118)</f>
        <v>0</v>
      </c>
      <c r="AB14" s="706">
        <f>SUMIF(計算!$D$10:$D$117,$B14,計算!AE$10:AE$117)</f>
        <v>0</v>
      </c>
      <c r="AC14" s="706">
        <f>SUMIF(計算!$D$10:$D$118,$B14,計算!AF$10:AF$118)</f>
        <v>0</v>
      </c>
      <c r="AD14" s="706">
        <f>SUMIF(計算!$D$10:$D$118,$B14,計算!AG$10:AG$118)</f>
        <v>0</v>
      </c>
      <c r="AE14" s="706">
        <f>SUMIF(計算!$D$10:$D$118,$B14,計算!AH$10:AH$118)</f>
        <v>0</v>
      </c>
      <c r="AF14" s="706">
        <f>SUMIF(計算!$D$10:$D$117,$B14,計算!AI$10:AI$117)</f>
        <v>0</v>
      </c>
      <c r="AG14" s="43"/>
    </row>
    <row r="15" spans="2:33" x14ac:dyDescent="0.15">
      <c r="B15" s="56" t="s">
        <v>276</v>
      </c>
      <c r="C15" s="637" t="s">
        <v>589</v>
      </c>
      <c r="D15" s="636">
        <f>SUMIF(計算!$D$10:$D$117,$B15,計算!G$10:G$117)</f>
        <v>0</v>
      </c>
      <c r="E15" s="636">
        <f>SUMIF(計算!$D$10:$D$117,$B15,計算!H$10:H$117)</f>
        <v>0</v>
      </c>
      <c r="F15" s="636">
        <f>SUMIF(計算!$D$10:$D$117,$B15,計算!I$10:I$117)</f>
        <v>0</v>
      </c>
      <c r="G15" s="636">
        <f>SUMIF(計算!$D$10:$D$117,$B15,計算!J$10:J$117)</f>
        <v>0</v>
      </c>
      <c r="H15" s="636">
        <f>SUMIF(計算!$D$10:$D$118,$B15,計算!K$10:K$118)</f>
        <v>0</v>
      </c>
      <c r="I15" s="636">
        <f>SUMIF(計算!$D$10:$D$118,$B15,計算!L$10:L$118)</f>
        <v>0</v>
      </c>
      <c r="J15" s="636">
        <f>SUMIF(計算!$D$10:$D$118,$B15,計算!M$10:M$118)</f>
        <v>0</v>
      </c>
      <c r="K15" s="636">
        <f>SUMIF(計算!$D$10:$D$117,$B15,計算!N$10:N$117)</f>
        <v>0</v>
      </c>
      <c r="L15" s="636">
        <f>SUMIF(計算!$D$10:$D$117,$B15,計算!O$10:O$117)</f>
        <v>0</v>
      </c>
      <c r="M15" s="636">
        <f>SUMIF(計算!$D$10:$D$117,$B15,計算!P$10:P$117)</f>
        <v>0</v>
      </c>
      <c r="N15" s="636"/>
      <c r="O15" s="636"/>
      <c r="P15" s="636">
        <f>SUMIF(計算!$D$10:$D$118,$B15,計算!S$10:S$118)</f>
        <v>0</v>
      </c>
      <c r="Q15" s="636">
        <f>SUMIF(計算!$D$10:$D$118,$B15,計算!T$10:T$118)</f>
        <v>0</v>
      </c>
      <c r="R15" s="636">
        <f>SUMIF(計算!$D$10:$D$118,$B15,計算!U$10:U$118)</f>
        <v>0</v>
      </c>
      <c r="S15" s="636">
        <f>SUMIF(計算!$D$10:$D$117,$B15,計算!V$10:V$117)</f>
        <v>0</v>
      </c>
      <c r="T15" s="636">
        <f>SUMIF(計算!$D$10:$D$117,$B15,計算!W$10:W$117)</f>
        <v>0</v>
      </c>
      <c r="U15" s="636">
        <f>SUMIF(計算!$D$10:$D$117,$B15,計算!X$10:X$117)</f>
        <v>0</v>
      </c>
      <c r="V15" s="636">
        <f>SUMIF(計算!$D$10:$D$117,$B15,計算!Y$10:Y$117)</f>
        <v>0</v>
      </c>
      <c r="W15" s="636">
        <f>SUMIF(計算!$D$10:$D$117,$B15,計算!Z$10:Z$117)</f>
        <v>0</v>
      </c>
      <c r="X15" s="636">
        <f>SUMIF(計算!$D$10:$D$117,$B15,計算!AA$10:AA$117)</f>
        <v>0</v>
      </c>
      <c r="Y15" s="636">
        <f>SUMIF(計算!$D$10:$D$118,$B15,計算!AB$10:AB$118)</f>
        <v>0</v>
      </c>
      <c r="Z15" s="636">
        <f>SUMIF(計算!$D$10:$D$118,$B15,計算!AC$10:AC$118)</f>
        <v>0</v>
      </c>
      <c r="AA15" s="636">
        <f>SUMIF(計算!$D$10:$D$118,$B15,計算!AD$10:AD$118)</f>
        <v>0</v>
      </c>
      <c r="AB15" s="636">
        <f>SUMIF(計算!$D$10:$D$117,$B15,計算!AE$10:AE$117)</f>
        <v>0</v>
      </c>
      <c r="AC15" s="636">
        <f>SUMIF(計算!$D$10:$D$118,$B15,計算!AF$10:AF$118)</f>
        <v>0</v>
      </c>
      <c r="AD15" s="636">
        <f>SUMIF(計算!$D$10:$D$118,$B15,計算!AG$10:AG$118)</f>
        <v>0</v>
      </c>
      <c r="AE15" s="636">
        <f>SUMIF(計算!$D$10:$D$118,$B15,計算!AH$10:AH$118)</f>
        <v>0</v>
      </c>
      <c r="AF15" s="636">
        <f>SUMIF(計算!$D$10:$D$117,$B15,計算!AI$10:AI$117)</f>
        <v>0</v>
      </c>
      <c r="AG15" s="43"/>
    </row>
    <row r="16" spans="2:33" x14ac:dyDescent="0.15">
      <c r="B16" s="56" t="s">
        <v>280</v>
      </c>
      <c r="C16" s="637" t="s">
        <v>281</v>
      </c>
      <c r="D16" s="636">
        <f>SUMIF(計算!$D$10:$D$117,$B16,計算!G$10:G$117)</f>
        <v>0</v>
      </c>
      <c r="E16" s="636">
        <f>SUMIF(計算!$D$10:$D$117,$B16,計算!H$10:H$117)</f>
        <v>0</v>
      </c>
      <c r="F16" s="636">
        <f>SUMIF(計算!$D$10:$D$117,$B16,計算!I$10:I$117)</f>
        <v>0</v>
      </c>
      <c r="G16" s="636">
        <f>SUMIF(計算!$D$10:$D$117,$B16,計算!J$10:J$117)</f>
        <v>0</v>
      </c>
      <c r="H16" s="636">
        <f>SUMIF(計算!$D$10:$D$118,$B16,計算!K$10:K$118)</f>
        <v>0</v>
      </c>
      <c r="I16" s="636">
        <f>SUMIF(計算!$D$10:$D$118,$B16,計算!L$10:L$118)</f>
        <v>0</v>
      </c>
      <c r="J16" s="636">
        <f>SUMIF(計算!$D$10:$D$118,$B16,計算!M$10:M$118)</f>
        <v>0</v>
      </c>
      <c r="K16" s="636">
        <f>SUMIF(計算!$D$10:$D$117,$B16,計算!N$10:N$117)</f>
        <v>0</v>
      </c>
      <c r="L16" s="636">
        <f>SUMIF(計算!$D$10:$D$117,$B16,計算!O$10:O$117)</f>
        <v>0</v>
      </c>
      <c r="M16" s="636">
        <f>SUMIF(計算!$D$10:$D$117,$B16,計算!P$10:P$117)</f>
        <v>0</v>
      </c>
      <c r="N16" s="636"/>
      <c r="O16" s="636"/>
      <c r="P16" s="636">
        <f>SUMIF(計算!$D$10:$D$118,$B16,計算!S$10:S$118)</f>
        <v>0</v>
      </c>
      <c r="Q16" s="636">
        <f>SUMIF(計算!$D$10:$D$118,$B16,計算!T$10:T$118)</f>
        <v>0</v>
      </c>
      <c r="R16" s="636">
        <f>SUMIF(計算!$D$10:$D$118,$B16,計算!U$10:U$118)</f>
        <v>0</v>
      </c>
      <c r="S16" s="636">
        <f>SUMIF(計算!$D$10:$D$117,$B16,計算!V$10:V$117)</f>
        <v>0</v>
      </c>
      <c r="T16" s="636">
        <f>SUMIF(計算!$D$10:$D$117,$B16,計算!W$10:W$117)</f>
        <v>0</v>
      </c>
      <c r="U16" s="636">
        <f>SUMIF(計算!$D$10:$D$117,$B16,計算!X$10:X$117)</f>
        <v>0</v>
      </c>
      <c r="V16" s="636">
        <f>SUMIF(計算!$D$10:$D$117,$B16,計算!Y$10:Y$117)</f>
        <v>0</v>
      </c>
      <c r="W16" s="636">
        <f>SUMIF(計算!$D$10:$D$117,$B16,計算!Z$10:Z$117)</f>
        <v>0</v>
      </c>
      <c r="X16" s="636">
        <f>SUMIF(計算!$D$10:$D$117,$B16,計算!AA$10:AA$117)</f>
        <v>0</v>
      </c>
      <c r="Y16" s="636">
        <f>SUMIF(計算!$D$10:$D$118,$B16,計算!AB$10:AB$118)</f>
        <v>0</v>
      </c>
      <c r="Z16" s="636">
        <f>SUMIF(計算!$D$10:$D$118,$B16,計算!AC$10:AC$118)</f>
        <v>0</v>
      </c>
      <c r="AA16" s="636">
        <f>SUMIF(計算!$D$10:$D$118,$B16,計算!AD$10:AD$118)</f>
        <v>0</v>
      </c>
      <c r="AB16" s="636">
        <f>SUMIF(計算!$D$10:$D$117,$B16,計算!AE$10:AE$117)</f>
        <v>0</v>
      </c>
      <c r="AC16" s="636">
        <f>SUMIF(計算!$D$10:$D$118,$B16,計算!AF$10:AF$118)</f>
        <v>0</v>
      </c>
      <c r="AD16" s="636">
        <f>SUMIF(計算!$D$10:$D$118,$B16,計算!AG$10:AG$118)</f>
        <v>0</v>
      </c>
      <c r="AE16" s="636">
        <f>SUMIF(計算!$D$10:$D$118,$B16,計算!AH$10:AH$118)</f>
        <v>0</v>
      </c>
      <c r="AF16" s="636">
        <f>SUMIF(計算!$D$10:$D$117,$B16,計算!AI$10:AI$117)</f>
        <v>0</v>
      </c>
      <c r="AG16" s="43"/>
    </row>
    <row r="17" spans="2:32" x14ac:dyDescent="0.15">
      <c r="B17" s="56" t="s">
        <v>286</v>
      </c>
      <c r="C17" s="637" t="s">
        <v>590</v>
      </c>
      <c r="D17" s="636">
        <f>SUMIF(計算!$D$10:$D$117,$B17,計算!G$10:G$117)</f>
        <v>0</v>
      </c>
      <c r="E17" s="636">
        <f>SUMIF(計算!$D$10:$D$117,$B17,計算!H$10:H$117)</f>
        <v>0</v>
      </c>
      <c r="F17" s="636">
        <f>SUMIF(計算!$D$10:$D$117,$B17,計算!I$10:I$117)</f>
        <v>0</v>
      </c>
      <c r="G17" s="636">
        <f>SUMIF(計算!$D$10:$D$117,$B17,計算!J$10:J$117)</f>
        <v>0</v>
      </c>
      <c r="H17" s="636">
        <f>SUMIF(計算!$D$10:$D$118,$B17,計算!K$10:K$118)</f>
        <v>0</v>
      </c>
      <c r="I17" s="636">
        <f>SUMIF(計算!$D$10:$D$118,$B17,計算!L$10:L$118)</f>
        <v>0</v>
      </c>
      <c r="J17" s="636">
        <f>SUMIF(計算!$D$10:$D$118,$B17,計算!M$10:M$118)</f>
        <v>0</v>
      </c>
      <c r="K17" s="636">
        <f>SUMIF(計算!$D$10:$D$117,$B17,計算!N$10:N$117)</f>
        <v>0</v>
      </c>
      <c r="L17" s="636">
        <f>SUMIF(計算!$D$10:$D$117,$B17,計算!O$10:O$117)</f>
        <v>0</v>
      </c>
      <c r="M17" s="636">
        <f>SUMIF(計算!$D$10:$D$117,$B17,計算!P$10:P$117)</f>
        <v>0</v>
      </c>
      <c r="N17" s="636"/>
      <c r="O17" s="636"/>
      <c r="P17" s="636">
        <f>SUMIF(計算!$D$10:$D$118,$B17,計算!S$10:S$118)</f>
        <v>0</v>
      </c>
      <c r="Q17" s="636">
        <f>SUMIF(計算!$D$10:$D$118,$B17,計算!T$10:T$118)</f>
        <v>0</v>
      </c>
      <c r="R17" s="636">
        <f>SUMIF(計算!$D$10:$D$118,$B17,計算!U$10:U$118)</f>
        <v>0</v>
      </c>
      <c r="S17" s="636">
        <f>SUMIF(計算!$D$10:$D$117,$B17,計算!V$10:V$117)</f>
        <v>0</v>
      </c>
      <c r="T17" s="636">
        <f>SUMIF(計算!$D$10:$D$117,$B17,計算!W$10:W$117)</f>
        <v>0</v>
      </c>
      <c r="U17" s="636">
        <f>SUMIF(計算!$D$10:$D$117,$B17,計算!X$10:X$117)</f>
        <v>0</v>
      </c>
      <c r="V17" s="636">
        <f>SUMIF(計算!$D$10:$D$117,$B17,計算!Y$10:Y$117)</f>
        <v>0</v>
      </c>
      <c r="W17" s="636">
        <f>SUMIF(計算!$D$10:$D$117,$B17,計算!Z$10:Z$117)</f>
        <v>0</v>
      </c>
      <c r="X17" s="636">
        <f>SUMIF(計算!$D$10:$D$117,$B17,計算!AA$10:AA$117)</f>
        <v>0</v>
      </c>
      <c r="Y17" s="636">
        <f>SUMIF(計算!$D$10:$D$118,$B17,計算!AB$10:AB$118)</f>
        <v>0</v>
      </c>
      <c r="Z17" s="636">
        <f>SUMIF(計算!$D$10:$D$118,$B17,計算!AC$10:AC$118)</f>
        <v>0</v>
      </c>
      <c r="AA17" s="636">
        <f>SUMIF(計算!$D$10:$D$118,$B17,計算!AD$10:AD$118)</f>
        <v>0</v>
      </c>
      <c r="AB17" s="636">
        <f>SUMIF(計算!$D$10:$D$117,$B17,計算!AE$10:AE$117)</f>
        <v>0</v>
      </c>
      <c r="AC17" s="636">
        <f>SUMIF(計算!$D$10:$D$118,$B17,計算!AF$10:AF$118)</f>
        <v>0</v>
      </c>
      <c r="AD17" s="636">
        <f>SUMIF(計算!$D$10:$D$118,$B17,計算!AG$10:AG$118)</f>
        <v>0</v>
      </c>
      <c r="AE17" s="636">
        <f>SUMIF(計算!$D$10:$D$118,$B17,計算!AH$10:AH$118)</f>
        <v>0</v>
      </c>
      <c r="AF17" s="636">
        <f>SUMIF(計算!$D$10:$D$117,$B17,計算!AI$10:AI$117)</f>
        <v>0</v>
      </c>
    </row>
    <row r="18" spans="2:32" x14ac:dyDescent="0.15">
      <c r="B18" s="57" t="s">
        <v>296</v>
      </c>
      <c r="C18" s="628" t="s">
        <v>591</v>
      </c>
      <c r="D18" s="707">
        <f>SUMIF(計算!$D$10:$D$117,$B18,計算!G$10:G$117)</f>
        <v>0</v>
      </c>
      <c r="E18" s="707">
        <f>SUMIF(計算!$D$10:$D$117,$B18,計算!H$10:H$117)</f>
        <v>0</v>
      </c>
      <c r="F18" s="707">
        <f>SUMIF(計算!$D$10:$D$117,$B18,計算!I$10:I$117)</f>
        <v>0</v>
      </c>
      <c r="G18" s="707">
        <f>SUMIF(計算!$D$10:$D$117,$B18,計算!J$10:J$117)</f>
        <v>0</v>
      </c>
      <c r="H18" s="707">
        <f>SUMIF(計算!$D$10:$D$118,$B18,計算!K$10:K$118)</f>
        <v>0</v>
      </c>
      <c r="I18" s="707">
        <f>SUMIF(計算!$D$10:$D$118,$B18,計算!L$10:L$118)</f>
        <v>0</v>
      </c>
      <c r="J18" s="707">
        <f>SUMIF(計算!$D$10:$D$118,$B18,計算!M$10:M$118)</f>
        <v>0</v>
      </c>
      <c r="K18" s="707">
        <f>SUMIF(計算!$D$10:$D$117,$B18,計算!N$10:N$117)</f>
        <v>0</v>
      </c>
      <c r="L18" s="707">
        <f>SUMIF(計算!$D$10:$D$117,$B18,計算!O$10:O$117)</f>
        <v>0</v>
      </c>
      <c r="M18" s="707">
        <f>SUMIF(計算!$D$10:$D$117,$B18,計算!P$10:P$117)</f>
        <v>0</v>
      </c>
      <c r="N18" s="707"/>
      <c r="O18" s="707"/>
      <c r="P18" s="707">
        <f>SUMIF(計算!$D$10:$D$118,$B18,計算!S$10:S$118)</f>
        <v>0</v>
      </c>
      <c r="Q18" s="707">
        <f>SUMIF(計算!$D$10:$D$118,$B18,計算!T$10:T$118)</f>
        <v>0</v>
      </c>
      <c r="R18" s="707">
        <f>SUMIF(計算!$D$10:$D$118,$B18,計算!U$10:U$118)</f>
        <v>0</v>
      </c>
      <c r="S18" s="707">
        <f>SUMIF(計算!$D$10:$D$117,$B18,計算!V$10:V$117)</f>
        <v>0</v>
      </c>
      <c r="T18" s="707">
        <f>SUMIF(計算!$D$10:$D$117,$B18,計算!W$10:W$117)</f>
        <v>0</v>
      </c>
      <c r="U18" s="707">
        <f>SUMIF(計算!$D$10:$D$117,$B18,計算!X$10:X$117)</f>
        <v>0</v>
      </c>
      <c r="V18" s="707">
        <f>SUMIF(計算!$D$10:$D$117,$B18,計算!Y$10:Y$117)</f>
        <v>0</v>
      </c>
      <c r="W18" s="707">
        <f>SUMIF(計算!$D$10:$D$117,$B18,計算!Z$10:Z$117)</f>
        <v>0</v>
      </c>
      <c r="X18" s="707">
        <f>SUMIF(計算!$D$10:$D$117,$B18,計算!AA$10:AA$117)</f>
        <v>0</v>
      </c>
      <c r="Y18" s="707">
        <f>SUMIF(計算!$D$10:$D$118,$B18,計算!AB$10:AB$118)</f>
        <v>0</v>
      </c>
      <c r="Z18" s="707">
        <f>SUMIF(計算!$D$10:$D$118,$B18,計算!AC$10:AC$118)</f>
        <v>0</v>
      </c>
      <c r="AA18" s="707">
        <f>SUMIF(計算!$D$10:$D$118,$B18,計算!AD$10:AD$118)</f>
        <v>0</v>
      </c>
      <c r="AB18" s="707">
        <f>SUMIF(計算!$D$10:$D$117,$B18,計算!AE$10:AE$117)</f>
        <v>0</v>
      </c>
      <c r="AC18" s="707">
        <f>SUMIF(計算!$D$10:$D$118,$B18,計算!AF$10:AF$118)</f>
        <v>0</v>
      </c>
      <c r="AD18" s="707">
        <f>SUMIF(計算!$D$10:$D$118,$B18,計算!AG$10:AG$118)</f>
        <v>0</v>
      </c>
      <c r="AE18" s="707">
        <f>SUMIF(計算!$D$10:$D$118,$B18,計算!AH$10:AH$118)</f>
        <v>0</v>
      </c>
      <c r="AF18" s="707">
        <f>SUMIF(計算!$D$10:$D$117,$B18,計算!AI$10:AI$117)</f>
        <v>0</v>
      </c>
    </row>
    <row r="19" spans="2:32" x14ac:dyDescent="0.15">
      <c r="B19" s="56" t="s">
        <v>592</v>
      </c>
      <c r="C19" s="637" t="s">
        <v>593</v>
      </c>
      <c r="D19" s="636">
        <f>SUMIF(計算!$D$10:$D$117,$B19,計算!G$10:G$117)</f>
        <v>0</v>
      </c>
      <c r="E19" s="636">
        <f>SUMIF(計算!$D$10:$D$117,$B19,計算!H$10:H$117)</f>
        <v>0</v>
      </c>
      <c r="F19" s="636">
        <f>SUMIF(計算!$D$10:$D$117,$B19,計算!I$10:I$117)</f>
        <v>0</v>
      </c>
      <c r="G19" s="636">
        <f>SUMIF(計算!$D$10:$D$117,$B19,計算!J$10:J$117)</f>
        <v>0</v>
      </c>
      <c r="H19" s="636">
        <f>SUMIF(計算!$D$10:$D$118,$B19,計算!K$10:K$118)</f>
        <v>0</v>
      </c>
      <c r="I19" s="636">
        <f>SUMIF(計算!$D$10:$D$118,$B19,計算!L$10:L$118)</f>
        <v>0</v>
      </c>
      <c r="J19" s="636">
        <f>SUMIF(計算!$D$10:$D$118,$B19,計算!M$10:M$118)</f>
        <v>0</v>
      </c>
      <c r="K19" s="636">
        <f>SUMIF(計算!$D$10:$D$117,$B19,計算!N$10:N$117)</f>
        <v>0</v>
      </c>
      <c r="L19" s="636">
        <f>SUMIF(計算!$D$10:$D$117,$B19,計算!O$10:O$117)</f>
        <v>0</v>
      </c>
      <c r="M19" s="636">
        <f>SUMIF(計算!$D$10:$D$117,$B19,計算!P$10:P$117)</f>
        <v>0</v>
      </c>
      <c r="N19" s="636"/>
      <c r="O19" s="636"/>
      <c r="P19" s="636">
        <f>SUMIF(計算!$D$10:$D$118,$B19,計算!S$10:S$118)</f>
        <v>0</v>
      </c>
      <c r="Q19" s="636">
        <f>SUMIF(計算!$D$10:$D$118,$B19,計算!T$10:T$118)</f>
        <v>0</v>
      </c>
      <c r="R19" s="636">
        <f>SUMIF(計算!$D$10:$D$118,$B19,計算!U$10:U$118)</f>
        <v>0</v>
      </c>
      <c r="S19" s="636">
        <f>SUMIF(計算!$D$10:$D$117,$B19,計算!V$10:V$117)</f>
        <v>0</v>
      </c>
      <c r="T19" s="636">
        <f>SUMIF(計算!$D$10:$D$117,$B19,計算!W$10:W$117)</f>
        <v>0</v>
      </c>
      <c r="U19" s="636">
        <f>SUMIF(計算!$D$10:$D$117,$B19,計算!X$10:X$117)</f>
        <v>0</v>
      </c>
      <c r="V19" s="636">
        <f>SUMIF(計算!$D$10:$D$117,$B19,計算!Y$10:Y$117)</f>
        <v>0</v>
      </c>
      <c r="W19" s="636">
        <f>SUMIF(計算!$D$10:$D$117,$B19,計算!Z$10:Z$117)</f>
        <v>0</v>
      </c>
      <c r="X19" s="636">
        <f>SUMIF(計算!$D$10:$D$117,$B19,計算!AA$10:AA$117)</f>
        <v>0</v>
      </c>
      <c r="Y19" s="636">
        <f>SUMIF(計算!$D$10:$D$118,$B19,計算!AB$10:AB$118)</f>
        <v>0</v>
      </c>
      <c r="Z19" s="636">
        <f>SUMIF(計算!$D$10:$D$118,$B19,計算!AC$10:AC$118)</f>
        <v>0</v>
      </c>
      <c r="AA19" s="636">
        <f>SUMIF(計算!$D$10:$D$118,$B19,計算!AD$10:AD$118)</f>
        <v>0</v>
      </c>
      <c r="AB19" s="636">
        <f>SUMIF(計算!$D$10:$D$117,$B19,計算!AE$10:AE$117)</f>
        <v>0</v>
      </c>
      <c r="AC19" s="636">
        <f>SUMIF(計算!$D$10:$D$118,$B19,計算!AF$10:AF$118)</f>
        <v>0</v>
      </c>
      <c r="AD19" s="636">
        <f>SUMIF(計算!$D$10:$D$118,$B19,計算!AG$10:AG$118)</f>
        <v>0</v>
      </c>
      <c r="AE19" s="636">
        <f>SUMIF(計算!$D$10:$D$118,$B19,計算!AH$10:AH$118)</f>
        <v>0</v>
      </c>
      <c r="AF19" s="636">
        <f>SUMIF(計算!$D$10:$D$117,$B19,計算!AI$10:AI$117)</f>
        <v>0</v>
      </c>
    </row>
    <row r="20" spans="2:32" x14ac:dyDescent="0.15">
      <c r="B20" s="56" t="s">
        <v>594</v>
      </c>
      <c r="C20" s="637" t="s">
        <v>595</v>
      </c>
      <c r="D20" s="636">
        <f>SUMIF(計算!$D$10:$D$117,$B20,計算!G$10:G$117)</f>
        <v>0</v>
      </c>
      <c r="E20" s="636">
        <f>SUMIF(計算!$D$10:$D$117,$B20,計算!H$10:H$117)</f>
        <v>0</v>
      </c>
      <c r="F20" s="636">
        <f>SUMIF(計算!$D$10:$D$117,$B20,計算!I$10:I$117)</f>
        <v>0</v>
      </c>
      <c r="G20" s="636">
        <f>SUMIF(計算!$D$10:$D$117,$B20,計算!J$10:J$117)</f>
        <v>0</v>
      </c>
      <c r="H20" s="636">
        <f>SUMIF(計算!$D$10:$D$118,$B20,計算!K$10:K$118)</f>
        <v>0</v>
      </c>
      <c r="I20" s="636">
        <f>SUMIF(計算!$D$10:$D$118,$B20,計算!L$10:L$118)</f>
        <v>0</v>
      </c>
      <c r="J20" s="636">
        <f>SUMIF(計算!$D$10:$D$118,$B20,計算!M$10:M$118)</f>
        <v>0</v>
      </c>
      <c r="K20" s="636">
        <f>SUMIF(計算!$D$10:$D$117,$B20,計算!N$10:N$117)</f>
        <v>0</v>
      </c>
      <c r="L20" s="636">
        <f>SUMIF(計算!$D$10:$D$117,$B20,計算!O$10:O$117)</f>
        <v>0</v>
      </c>
      <c r="M20" s="636">
        <f>SUMIF(計算!$D$10:$D$117,$B20,計算!P$10:P$117)</f>
        <v>0</v>
      </c>
      <c r="N20" s="636"/>
      <c r="O20" s="636"/>
      <c r="P20" s="636">
        <f>SUMIF(計算!$D$10:$D$118,$B20,計算!S$10:S$118)</f>
        <v>0</v>
      </c>
      <c r="Q20" s="636">
        <f>SUMIF(計算!$D$10:$D$118,$B20,計算!T$10:T$118)</f>
        <v>0</v>
      </c>
      <c r="R20" s="636">
        <f>SUMIF(計算!$D$10:$D$118,$B20,計算!U$10:U$118)</f>
        <v>0</v>
      </c>
      <c r="S20" s="636">
        <f>SUMIF(計算!$D$10:$D$117,$B20,計算!V$10:V$117)</f>
        <v>0</v>
      </c>
      <c r="T20" s="636">
        <f>SUMIF(計算!$D$10:$D$117,$B20,計算!W$10:W$117)</f>
        <v>0</v>
      </c>
      <c r="U20" s="636">
        <f>SUMIF(計算!$D$10:$D$117,$B20,計算!X$10:X$117)</f>
        <v>0</v>
      </c>
      <c r="V20" s="636">
        <f>SUMIF(計算!$D$10:$D$117,$B20,計算!Y$10:Y$117)</f>
        <v>0</v>
      </c>
      <c r="W20" s="636">
        <f>SUMIF(計算!$D$10:$D$117,$B20,計算!Z$10:Z$117)</f>
        <v>0</v>
      </c>
      <c r="X20" s="636">
        <f>SUMIF(計算!$D$10:$D$117,$B20,計算!AA$10:AA$117)</f>
        <v>0</v>
      </c>
      <c r="Y20" s="636">
        <f>SUMIF(計算!$D$10:$D$118,$B20,計算!AB$10:AB$118)</f>
        <v>0</v>
      </c>
      <c r="Z20" s="636">
        <f>SUMIF(計算!$D$10:$D$118,$B20,計算!AC$10:AC$118)</f>
        <v>0</v>
      </c>
      <c r="AA20" s="636">
        <f>SUMIF(計算!$D$10:$D$118,$B20,計算!AD$10:AD$118)</f>
        <v>0</v>
      </c>
      <c r="AB20" s="636">
        <f>SUMIF(計算!$D$10:$D$117,$B20,計算!AE$10:AE$117)</f>
        <v>0</v>
      </c>
      <c r="AC20" s="636">
        <f>SUMIF(計算!$D$10:$D$118,$B20,計算!AF$10:AF$118)</f>
        <v>0</v>
      </c>
      <c r="AD20" s="636">
        <f>SUMIF(計算!$D$10:$D$118,$B20,計算!AG$10:AG$118)</f>
        <v>0</v>
      </c>
      <c r="AE20" s="636">
        <f>SUMIF(計算!$D$10:$D$118,$B20,計算!AH$10:AH$118)</f>
        <v>0</v>
      </c>
      <c r="AF20" s="636">
        <f>SUMIF(計算!$D$10:$D$117,$B20,計算!AI$10:AI$117)</f>
        <v>0</v>
      </c>
    </row>
    <row r="21" spans="2:32" x14ac:dyDescent="0.15">
      <c r="B21" s="56" t="s">
        <v>596</v>
      </c>
      <c r="C21" s="637" t="s">
        <v>597</v>
      </c>
      <c r="D21" s="636">
        <f>SUMIF(計算!$D$10:$D$117,$B21,計算!G$10:G$117)</f>
        <v>0</v>
      </c>
      <c r="E21" s="636">
        <f>SUMIF(計算!$D$10:$D$117,$B21,計算!H$10:H$117)</f>
        <v>0</v>
      </c>
      <c r="F21" s="636">
        <f>SUMIF(計算!$D$10:$D$117,$B21,計算!I$10:I$117)</f>
        <v>0</v>
      </c>
      <c r="G21" s="636">
        <f>SUMIF(計算!$D$10:$D$117,$B21,計算!J$10:J$117)</f>
        <v>0</v>
      </c>
      <c r="H21" s="636">
        <f>SUMIF(計算!$D$10:$D$118,$B21,計算!K$10:K$118)</f>
        <v>0</v>
      </c>
      <c r="I21" s="636">
        <f>SUMIF(計算!$D$10:$D$118,$B21,計算!L$10:L$118)</f>
        <v>0</v>
      </c>
      <c r="J21" s="636">
        <f>SUMIF(計算!$D$10:$D$118,$B21,計算!M$10:M$118)</f>
        <v>0</v>
      </c>
      <c r="K21" s="636">
        <f>SUMIF(計算!$D$10:$D$117,$B21,計算!N$10:N$117)</f>
        <v>0</v>
      </c>
      <c r="L21" s="636">
        <f>SUMIF(計算!$D$10:$D$117,$B21,計算!O$10:O$117)</f>
        <v>0</v>
      </c>
      <c r="M21" s="636">
        <f>SUMIF(計算!$D$10:$D$117,$B21,計算!P$10:P$117)</f>
        <v>0</v>
      </c>
      <c r="N21" s="636"/>
      <c r="O21" s="636"/>
      <c r="P21" s="636">
        <f>SUMIF(計算!$D$10:$D$118,$B21,計算!S$10:S$118)</f>
        <v>0</v>
      </c>
      <c r="Q21" s="636">
        <f>SUMIF(計算!$D$10:$D$118,$B21,計算!T$10:T$118)</f>
        <v>0</v>
      </c>
      <c r="R21" s="636">
        <f>SUMIF(計算!$D$10:$D$118,$B21,計算!U$10:U$118)</f>
        <v>0</v>
      </c>
      <c r="S21" s="636">
        <f>SUMIF(計算!$D$10:$D$117,$B21,計算!V$10:V$117)</f>
        <v>0</v>
      </c>
      <c r="T21" s="636">
        <f>SUMIF(計算!$D$10:$D$117,$B21,計算!W$10:W$117)</f>
        <v>0</v>
      </c>
      <c r="U21" s="636">
        <f>SUMIF(計算!$D$10:$D$117,$B21,計算!X$10:X$117)</f>
        <v>0</v>
      </c>
      <c r="V21" s="636">
        <f>SUMIF(計算!$D$10:$D$117,$B21,計算!Y$10:Y$117)</f>
        <v>0</v>
      </c>
      <c r="W21" s="636">
        <f>SUMIF(計算!$D$10:$D$117,$B21,計算!Z$10:Z$117)</f>
        <v>0</v>
      </c>
      <c r="X21" s="636">
        <f>SUMIF(計算!$D$10:$D$117,$B21,計算!AA$10:AA$117)</f>
        <v>0</v>
      </c>
      <c r="Y21" s="636">
        <f>SUMIF(計算!$D$10:$D$118,$B21,計算!AB$10:AB$118)</f>
        <v>0</v>
      </c>
      <c r="Z21" s="636">
        <f>SUMIF(計算!$D$10:$D$118,$B21,計算!AC$10:AC$118)</f>
        <v>0</v>
      </c>
      <c r="AA21" s="636">
        <f>SUMIF(計算!$D$10:$D$118,$B21,計算!AD$10:AD$118)</f>
        <v>0</v>
      </c>
      <c r="AB21" s="636">
        <f>SUMIF(計算!$D$10:$D$117,$B21,計算!AE$10:AE$117)</f>
        <v>0</v>
      </c>
      <c r="AC21" s="636">
        <f>SUMIF(計算!$D$10:$D$118,$B21,計算!AF$10:AF$118)</f>
        <v>0</v>
      </c>
      <c r="AD21" s="636">
        <f>SUMIF(計算!$D$10:$D$118,$B21,計算!AG$10:AG$118)</f>
        <v>0</v>
      </c>
      <c r="AE21" s="636">
        <f>SUMIF(計算!$D$10:$D$118,$B21,計算!AH$10:AH$118)</f>
        <v>0</v>
      </c>
      <c r="AF21" s="636">
        <f>SUMIF(計算!$D$10:$D$117,$B21,計算!AI$10:AI$117)</f>
        <v>0</v>
      </c>
    </row>
    <row r="22" spans="2:32" x14ac:dyDescent="0.15">
      <c r="B22" s="56" t="s">
        <v>598</v>
      </c>
      <c r="C22" s="637" t="s">
        <v>599</v>
      </c>
      <c r="D22" s="636">
        <f>SUMIF(計算!$D$10:$D$117,$B22,計算!G$10:G$117)</f>
        <v>0</v>
      </c>
      <c r="E22" s="636">
        <f>SUMIF(計算!$D$10:$D$117,$B22,計算!H$10:H$117)</f>
        <v>0</v>
      </c>
      <c r="F22" s="636">
        <f>SUMIF(計算!$D$10:$D$117,$B22,計算!I$10:I$117)</f>
        <v>0</v>
      </c>
      <c r="G22" s="636">
        <f>SUMIF(計算!$D$10:$D$117,$B22,計算!J$10:J$117)</f>
        <v>0</v>
      </c>
      <c r="H22" s="636">
        <f>SUMIF(計算!$D$10:$D$118,$B22,計算!K$10:K$118)</f>
        <v>0</v>
      </c>
      <c r="I22" s="636">
        <f>SUMIF(計算!$D$10:$D$118,$B22,計算!L$10:L$118)</f>
        <v>0</v>
      </c>
      <c r="J22" s="636">
        <f>SUMIF(計算!$D$10:$D$118,$B22,計算!M$10:M$118)</f>
        <v>0</v>
      </c>
      <c r="K22" s="636">
        <f>SUMIF(計算!$D$10:$D$117,$B22,計算!N$10:N$117)</f>
        <v>0</v>
      </c>
      <c r="L22" s="636">
        <f>SUMIF(計算!$D$10:$D$117,$B22,計算!O$10:O$117)</f>
        <v>0</v>
      </c>
      <c r="M22" s="636">
        <f>SUMIF(計算!$D$10:$D$117,$B22,計算!P$10:P$117)</f>
        <v>0</v>
      </c>
      <c r="N22" s="636"/>
      <c r="O22" s="636"/>
      <c r="P22" s="636">
        <f>SUMIF(計算!$D$10:$D$118,$B22,計算!S$10:S$118)</f>
        <v>0</v>
      </c>
      <c r="Q22" s="636">
        <f>SUMIF(計算!$D$10:$D$118,$B22,計算!T$10:T$118)</f>
        <v>0</v>
      </c>
      <c r="R22" s="636">
        <f>SUMIF(計算!$D$10:$D$118,$B22,計算!U$10:U$118)</f>
        <v>0</v>
      </c>
      <c r="S22" s="636">
        <f>SUMIF(計算!$D$10:$D$117,$B22,計算!V$10:V$117)</f>
        <v>0</v>
      </c>
      <c r="T22" s="636">
        <f>SUMIF(計算!$D$10:$D$117,$B22,計算!W$10:W$117)</f>
        <v>0</v>
      </c>
      <c r="U22" s="636">
        <f>SUMIF(計算!$D$10:$D$117,$B22,計算!X$10:X$117)</f>
        <v>0</v>
      </c>
      <c r="V22" s="636">
        <f>SUMIF(計算!$D$10:$D$117,$B22,計算!Y$10:Y$117)</f>
        <v>0</v>
      </c>
      <c r="W22" s="636">
        <f>SUMIF(計算!$D$10:$D$117,$B22,計算!Z$10:Z$117)</f>
        <v>0</v>
      </c>
      <c r="X22" s="636">
        <f>SUMIF(計算!$D$10:$D$117,$B22,計算!AA$10:AA$117)</f>
        <v>0</v>
      </c>
      <c r="Y22" s="636">
        <f>SUMIF(計算!$D$10:$D$118,$B22,計算!AB$10:AB$118)</f>
        <v>0</v>
      </c>
      <c r="Z22" s="636">
        <f>SUMIF(計算!$D$10:$D$118,$B22,計算!AC$10:AC$118)</f>
        <v>0</v>
      </c>
      <c r="AA22" s="636">
        <f>SUMIF(計算!$D$10:$D$118,$B22,計算!AD$10:AD$118)</f>
        <v>0</v>
      </c>
      <c r="AB22" s="636">
        <f>SUMIF(計算!$D$10:$D$117,$B22,計算!AE$10:AE$117)</f>
        <v>0</v>
      </c>
      <c r="AC22" s="636">
        <f>SUMIF(計算!$D$10:$D$118,$B22,計算!AF$10:AF$118)</f>
        <v>0</v>
      </c>
      <c r="AD22" s="636">
        <f>SUMIF(計算!$D$10:$D$118,$B22,計算!AG$10:AG$118)</f>
        <v>0</v>
      </c>
      <c r="AE22" s="636">
        <f>SUMIF(計算!$D$10:$D$118,$B22,計算!AH$10:AH$118)</f>
        <v>0</v>
      </c>
      <c r="AF22" s="636">
        <f>SUMIF(計算!$D$10:$D$117,$B22,計算!AI$10:AI$117)</f>
        <v>0</v>
      </c>
    </row>
    <row r="23" spans="2:32" x14ac:dyDescent="0.15">
      <c r="B23" s="57" t="s">
        <v>600</v>
      </c>
      <c r="C23" s="637" t="s">
        <v>601</v>
      </c>
      <c r="D23" s="636">
        <f>SUMIF(計算!$D$10:$D$117,$B23,計算!G$10:G$117)</f>
        <v>0</v>
      </c>
      <c r="E23" s="636">
        <f>SUMIF(計算!$D$10:$D$117,$B23,計算!H$10:H$117)</f>
        <v>0</v>
      </c>
      <c r="F23" s="636">
        <f>SUMIF(計算!$D$10:$D$117,$B23,計算!I$10:I$117)</f>
        <v>0</v>
      </c>
      <c r="G23" s="636">
        <f>SUMIF(計算!$D$10:$D$117,$B23,計算!J$10:J$117)</f>
        <v>0</v>
      </c>
      <c r="H23" s="636">
        <f>SUMIF(計算!$D$10:$D$118,$B23,計算!K$10:K$118)</f>
        <v>0</v>
      </c>
      <c r="I23" s="636">
        <f>SUMIF(計算!$D$10:$D$118,$B23,計算!L$10:L$118)</f>
        <v>0</v>
      </c>
      <c r="J23" s="636">
        <f>SUMIF(計算!$D$10:$D$118,$B23,計算!M$10:M$118)</f>
        <v>0</v>
      </c>
      <c r="K23" s="636">
        <f>SUMIF(計算!$D$10:$D$117,$B23,計算!N$10:N$117)</f>
        <v>0</v>
      </c>
      <c r="L23" s="636">
        <f>SUMIF(計算!$D$10:$D$117,$B23,計算!O$10:O$117)</f>
        <v>0</v>
      </c>
      <c r="M23" s="636">
        <f>SUMIF(計算!$D$10:$D$117,$B23,計算!P$10:P$117)</f>
        <v>0</v>
      </c>
      <c r="N23" s="636"/>
      <c r="O23" s="636"/>
      <c r="P23" s="636">
        <f>SUMIF(計算!$D$10:$D$118,$B23,計算!S$10:S$118)</f>
        <v>0</v>
      </c>
      <c r="Q23" s="636">
        <f>SUMIF(計算!$D$10:$D$118,$B23,計算!T$10:T$118)</f>
        <v>0</v>
      </c>
      <c r="R23" s="636">
        <f>SUMIF(計算!$D$10:$D$118,$B23,計算!U$10:U$118)</f>
        <v>0</v>
      </c>
      <c r="S23" s="636">
        <f>SUMIF(計算!$D$10:$D$117,$B23,計算!V$10:V$117)</f>
        <v>0</v>
      </c>
      <c r="T23" s="636">
        <f>SUMIF(計算!$D$10:$D$117,$B23,計算!W$10:W$117)</f>
        <v>0</v>
      </c>
      <c r="U23" s="636">
        <f>SUMIF(計算!$D$10:$D$117,$B23,計算!X$10:X$117)</f>
        <v>0</v>
      </c>
      <c r="V23" s="636">
        <f>SUMIF(計算!$D$10:$D$117,$B23,計算!Y$10:Y$117)</f>
        <v>0</v>
      </c>
      <c r="W23" s="636">
        <f>SUMIF(計算!$D$10:$D$117,$B23,計算!Z$10:Z$117)</f>
        <v>0</v>
      </c>
      <c r="X23" s="636">
        <f>SUMIF(計算!$D$10:$D$117,$B23,計算!AA$10:AA$117)</f>
        <v>0</v>
      </c>
      <c r="Y23" s="636">
        <f>SUMIF(計算!$D$10:$D$118,$B23,計算!AB$10:AB$118)</f>
        <v>0</v>
      </c>
      <c r="Z23" s="636">
        <f>SUMIF(計算!$D$10:$D$118,$B23,計算!AC$10:AC$118)</f>
        <v>0</v>
      </c>
      <c r="AA23" s="636">
        <f>SUMIF(計算!$D$10:$D$118,$B23,計算!AD$10:AD$118)</f>
        <v>0</v>
      </c>
      <c r="AB23" s="636">
        <f>SUMIF(計算!$D$10:$D$117,$B23,計算!AE$10:AE$117)</f>
        <v>0</v>
      </c>
      <c r="AC23" s="636">
        <f>SUMIF(計算!$D$10:$D$118,$B23,計算!AF$10:AF$118)</f>
        <v>0</v>
      </c>
      <c r="AD23" s="636">
        <f>SUMIF(計算!$D$10:$D$118,$B23,計算!AG$10:AG$118)</f>
        <v>0</v>
      </c>
      <c r="AE23" s="636">
        <f>SUMIF(計算!$D$10:$D$118,$B23,計算!AH$10:AH$118)</f>
        <v>0</v>
      </c>
      <c r="AF23" s="636">
        <f>SUMIF(計算!$D$10:$D$117,$B23,計算!AI$10:AI$117)</f>
        <v>0</v>
      </c>
    </row>
    <row r="24" spans="2:32" x14ac:dyDescent="0.15">
      <c r="B24" s="56" t="s">
        <v>602</v>
      </c>
      <c r="C24" s="700" t="s">
        <v>603</v>
      </c>
      <c r="D24" s="706">
        <f>SUMIF(計算!$D$10:$D$117,$B24,計算!G$10:G$117)</f>
        <v>0</v>
      </c>
      <c r="E24" s="706">
        <f>SUMIF(計算!$D$10:$D$117,$B24,計算!H$10:H$117)</f>
        <v>0</v>
      </c>
      <c r="F24" s="706">
        <f>SUMIF(計算!$D$10:$D$117,$B24,計算!I$10:I$117)</f>
        <v>0</v>
      </c>
      <c r="G24" s="706">
        <f>SUMIF(計算!$D$10:$D$117,$B24,計算!J$10:J$117)</f>
        <v>0</v>
      </c>
      <c r="H24" s="706">
        <f>SUMIF(計算!$D$10:$D$118,$B24,計算!K$10:K$118)</f>
        <v>0</v>
      </c>
      <c r="I24" s="706">
        <f>SUMIF(計算!$D$10:$D$118,$B24,計算!L$10:L$118)</f>
        <v>0</v>
      </c>
      <c r="J24" s="706">
        <f>SUMIF(計算!$D$10:$D$118,$B24,計算!M$10:M$118)</f>
        <v>0</v>
      </c>
      <c r="K24" s="706">
        <f>SUMIF(計算!$D$10:$D$117,$B24,計算!N$10:N$117)</f>
        <v>0</v>
      </c>
      <c r="L24" s="706">
        <f>SUMIF(計算!$D$10:$D$117,$B24,計算!O$10:O$117)</f>
        <v>0</v>
      </c>
      <c r="M24" s="706">
        <f>SUMIF(計算!$D$10:$D$117,$B24,計算!P$10:P$117)</f>
        <v>0</v>
      </c>
      <c r="N24" s="706"/>
      <c r="O24" s="706"/>
      <c r="P24" s="706">
        <f>SUMIF(計算!$D$10:$D$118,$B24,計算!S$10:S$118)</f>
        <v>0</v>
      </c>
      <c r="Q24" s="706">
        <f>SUMIF(計算!$D$10:$D$118,$B24,計算!T$10:T$118)</f>
        <v>0</v>
      </c>
      <c r="R24" s="706">
        <f>SUMIF(計算!$D$10:$D$118,$B24,計算!U$10:U$118)</f>
        <v>0</v>
      </c>
      <c r="S24" s="706">
        <f>SUMIF(計算!$D$10:$D$117,$B24,計算!V$10:V$117)</f>
        <v>0</v>
      </c>
      <c r="T24" s="706">
        <f>SUMIF(計算!$D$10:$D$117,$B24,計算!W$10:W$117)</f>
        <v>0</v>
      </c>
      <c r="U24" s="706">
        <f>SUMIF(計算!$D$10:$D$117,$B24,計算!X$10:X$117)</f>
        <v>0</v>
      </c>
      <c r="V24" s="706">
        <f>SUMIF(計算!$D$10:$D$117,$B24,計算!Y$10:Y$117)</f>
        <v>0</v>
      </c>
      <c r="W24" s="706">
        <f>SUMIF(計算!$D$10:$D$117,$B24,計算!Z$10:Z$117)</f>
        <v>0</v>
      </c>
      <c r="X24" s="706">
        <f>SUMIF(計算!$D$10:$D$117,$B24,計算!AA$10:AA$117)</f>
        <v>0</v>
      </c>
      <c r="Y24" s="706">
        <f>SUMIF(計算!$D$10:$D$118,$B24,計算!AB$10:AB$118)</f>
        <v>0</v>
      </c>
      <c r="Z24" s="706">
        <f>SUMIF(計算!$D$10:$D$118,$B24,計算!AC$10:AC$118)</f>
        <v>0</v>
      </c>
      <c r="AA24" s="706">
        <f>SUMIF(計算!$D$10:$D$118,$B24,計算!AD$10:AD$118)</f>
        <v>0</v>
      </c>
      <c r="AB24" s="706">
        <f>SUMIF(計算!$D$10:$D$117,$B24,計算!AE$10:AE$117)</f>
        <v>0</v>
      </c>
      <c r="AC24" s="706">
        <f>SUMIF(計算!$D$10:$D$118,$B24,計算!AF$10:AF$118)</f>
        <v>0</v>
      </c>
      <c r="AD24" s="706">
        <f>SUMIF(計算!$D$10:$D$118,$B24,計算!AG$10:AG$118)</f>
        <v>0</v>
      </c>
      <c r="AE24" s="706">
        <f>SUMIF(計算!$D$10:$D$118,$B24,計算!AH$10:AH$118)</f>
        <v>0</v>
      </c>
      <c r="AF24" s="706">
        <f>SUMIF(計算!$D$10:$D$117,$B24,計算!AI$10:AI$117)</f>
        <v>0</v>
      </c>
    </row>
    <row r="25" spans="2:32" x14ac:dyDescent="0.15">
      <c r="B25" s="56" t="s">
        <v>604</v>
      </c>
      <c r="C25" s="637" t="s">
        <v>605</v>
      </c>
      <c r="D25" s="636">
        <f>SUMIF(計算!$D$10:$D$117,$B25,計算!G$10:G$117)</f>
        <v>0</v>
      </c>
      <c r="E25" s="636">
        <f>SUMIF(計算!$D$10:$D$117,$B25,計算!H$10:H$117)</f>
        <v>0</v>
      </c>
      <c r="F25" s="636">
        <f>SUMIF(計算!$D$10:$D$117,$B25,計算!I$10:I$117)</f>
        <v>0</v>
      </c>
      <c r="G25" s="636">
        <f>SUMIF(計算!$D$10:$D$117,$B25,計算!J$10:J$117)</f>
        <v>0</v>
      </c>
      <c r="H25" s="636">
        <f>SUMIF(計算!$D$10:$D$118,$B25,計算!K$10:K$118)</f>
        <v>0</v>
      </c>
      <c r="I25" s="636">
        <f>SUMIF(計算!$D$10:$D$118,$B25,計算!L$10:L$118)</f>
        <v>0</v>
      </c>
      <c r="J25" s="636">
        <f>SUMIF(計算!$D$10:$D$118,$B25,計算!M$10:M$118)</f>
        <v>0</v>
      </c>
      <c r="K25" s="636">
        <f>SUMIF(計算!$D$10:$D$117,$B25,計算!N$10:N$117)</f>
        <v>0</v>
      </c>
      <c r="L25" s="636">
        <f>SUMIF(計算!$D$10:$D$117,$B25,計算!O$10:O$117)</f>
        <v>0</v>
      </c>
      <c r="M25" s="636">
        <f>SUMIF(計算!$D$10:$D$117,$B25,計算!P$10:P$117)</f>
        <v>0</v>
      </c>
      <c r="N25" s="636"/>
      <c r="O25" s="636"/>
      <c r="P25" s="636">
        <f>SUMIF(計算!$D$10:$D$118,$B25,計算!S$10:S$118)</f>
        <v>0</v>
      </c>
      <c r="Q25" s="636">
        <f>SUMIF(計算!$D$10:$D$118,$B25,計算!T$10:T$118)</f>
        <v>0</v>
      </c>
      <c r="R25" s="636">
        <f>SUMIF(計算!$D$10:$D$118,$B25,計算!U$10:U$118)</f>
        <v>0</v>
      </c>
      <c r="S25" s="636">
        <f>SUMIF(計算!$D$10:$D$117,$B25,計算!V$10:V$117)</f>
        <v>0</v>
      </c>
      <c r="T25" s="636">
        <f>SUMIF(計算!$D$10:$D$117,$B25,計算!W$10:W$117)</f>
        <v>0</v>
      </c>
      <c r="U25" s="636">
        <f>SUMIF(計算!$D$10:$D$117,$B25,計算!X$10:X$117)</f>
        <v>0</v>
      </c>
      <c r="V25" s="636">
        <f>SUMIF(計算!$D$10:$D$117,$B25,計算!Y$10:Y$117)</f>
        <v>0</v>
      </c>
      <c r="W25" s="636">
        <f>SUMIF(計算!$D$10:$D$117,$B25,計算!Z$10:Z$117)</f>
        <v>0</v>
      </c>
      <c r="X25" s="636">
        <f>SUMIF(計算!$D$10:$D$117,$B25,計算!AA$10:AA$117)</f>
        <v>0</v>
      </c>
      <c r="Y25" s="636">
        <f>SUMIF(計算!$D$10:$D$118,$B25,計算!AB$10:AB$118)</f>
        <v>0</v>
      </c>
      <c r="Z25" s="636">
        <f>SUMIF(計算!$D$10:$D$118,$B25,計算!AC$10:AC$118)</f>
        <v>0</v>
      </c>
      <c r="AA25" s="636">
        <f>SUMIF(計算!$D$10:$D$118,$B25,計算!AD$10:AD$118)</f>
        <v>0</v>
      </c>
      <c r="AB25" s="636">
        <f>SUMIF(計算!$D$10:$D$117,$B25,計算!AE$10:AE$117)</f>
        <v>0</v>
      </c>
      <c r="AC25" s="636">
        <f>SUMIF(計算!$D$10:$D$118,$B25,計算!AF$10:AF$118)</f>
        <v>0</v>
      </c>
      <c r="AD25" s="636">
        <f>SUMIF(計算!$D$10:$D$118,$B25,計算!AG$10:AG$118)</f>
        <v>0</v>
      </c>
      <c r="AE25" s="636">
        <f>SUMIF(計算!$D$10:$D$118,$B25,計算!AH$10:AH$118)</f>
        <v>0</v>
      </c>
      <c r="AF25" s="636">
        <f>SUMIF(計算!$D$10:$D$117,$B25,計算!AI$10:AI$117)</f>
        <v>0</v>
      </c>
    </row>
    <row r="26" spans="2:32" x14ac:dyDescent="0.15">
      <c r="B26" s="56" t="s">
        <v>606</v>
      </c>
      <c r="C26" s="637" t="s">
        <v>607</v>
      </c>
      <c r="D26" s="636">
        <f>SUMIF(計算!$D$10:$D$117,$B26,計算!G$10:G$117)</f>
        <v>0</v>
      </c>
      <c r="E26" s="636">
        <f>SUMIF(計算!$D$10:$D$117,$B26,計算!H$10:H$117)</f>
        <v>0</v>
      </c>
      <c r="F26" s="636">
        <f>SUMIF(計算!$D$10:$D$117,$B26,計算!I$10:I$117)</f>
        <v>0</v>
      </c>
      <c r="G26" s="636">
        <f>SUMIF(計算!$D$10:$D$117,$B26,計算!J$10:J$117)</f>
        <v>0</v>
      </c>
      <c r="H26" s="636">
        <f>SUMIF(計算!$D$10:$D$118,$B26,計算!K$10:K$118)</f>
        <v>0</v>
      </c>
      <c r="I26" s="636">
        <f>SUMIF(計算!$D$10:$D$118,$B26,計算!L$10:L$118)</f>
        <v>0</v>
      </c>
      <c r="J26" s="636">
        <f>SUMIF(計算!$D$10:$D$118,$B26,計算!M$10:M$118)</f>
        <v>0</v>
      </c>
      <c r="K26" s="636">
        <f>SUMIF(計算!$D$10:$D$117,$B26,計算!N$10:N$117)</f>
        <v>0</v>
      </c>
      <c r="L26" s="636">
        <f>SUMIF(計算!$D$10:$D$117,$B26,計算!O$10:O$117)</f>
        <v>0</v>
      </c>
      <c r="M26" s="636">
        <f>SUMIF(計算!$D$10:$D$117,$B26,計算!P$10:P$117)</f>
        <v>0</v>
      </c>
      <c r="N26" s="636"/>
      <c r="O26" s="636"/>
      <c r="P26" s="636">
        <f>SUMIF(計算!$D$10:$D$118,$B26,計算!S$10:S$118)</f>
        <v>0</v>
      </c>
      <c r="Q26" s="636">
        <f>SUMIF(計算!$D$10:$D$118,$B26,計算!T$10:T$118)</f>
        <v>0</v>
      </c>
      <c r="R26" s="636">
        <f>SUMIF(計算!$D$10:$D$118,$B26,計算!U$10:U$118)</f>
        <v>0</v>
      </c>
      <c r="S26" s="636">
        <f>SUMIF(計算!$D$10:$D$117,$B26,計算!V$10:V$117)</f>
        <v>0</v>
      </c>
      <c r="T26" s="636">
        <f>SUMIF(計算!$D$10:$D$117,$B26,計算!W$10:W$117)</f>
        <v>0</v>
      </c>
      <c r="U26" s="636">
        <f>SUMIF(計算!$D$10:$D$117,$B26,計算!X$10:X$117)</f>
        <v>0</v>
      </c>
      <c r="V26" s="636">
        <f>SUMIF(計算!$D$10:$D$117,$B26,計算!Y$10:Y$117)</f>
        <v>0</v>
      </c>
      <c r="W26" s="636">
        <f>SUMIF(計算!$D$10:$D$117,$B26,計算!Z$10:Z$117)</f>
        <v>0</v>
      </c>
      <c r="X26" s="636">
        <f>SUMIF(計算!$D$10:$D$117,$B26,計算!AA$10:AA$117)</f>
        <v>0</v>
      </c>
      <c r="Y26" s="636">
        <f>SUMIF(計算!$D$10:$D$118,$B26,計算!AB$10:AB$118)</f>
        <v>0</v>
      </c>
      <c r="Z26" s="636">
        <f>SUMIF(計算!$D$10:$D$118,$B26,計算!AC$10:AC$118)</f>
        <v>0</v>
      </c>
      <c r="AA26" s="636">
        <f>SUMIF(計算!$D$10:$D$118,$B26,計算!AD$10:AD$118)</f>
        <v>0</v>
      </c>
      <c r="AB26" s="636">
        <f>SUMIF(計算!$D$10:$D$117,$B26,計算!AE$10:AE$117)</f>
        <v>0</v>
      </c>
      <c r="AC26" s="636">
        <f>SUMIF(計算!$D$10:$D$118,$B26,計算!AF$10:AF$118)</f>
        <v>0</v>
      </c>
      <c r="AD26" s="636">
        <f>SUMIF(計算!$D$10:$D$118,$B26,計算!AG$10:AG$118)</f>
        <v>0</v>
      </c>
      <c r="AE26" s="636">
        <f>SUMIF(計算!$D$10:$D$118,$B26,計算!AH$10:AH$118)</f>
        <v>0</v>
      </c>
      <c r="AF26" s="636">
        <f>SUMIF(計算!$D$10:$D$117,$B26,計算!AI$10:AI$117)</f>
        <v>0</v>
      </c>
    </row>
    <row r="27" spans="2:32" x14ac:dyDescent="0.15">
      <c r="B27" s="56" t="s">
        <v>608</v>
      </c>
      <c r="C27" s="637" t="s">
        <v>609</v>
      </c>
      <c r="D27" s="636">
        <f>SUMIF(計算!$D$10:$D$117,$B27,計算!G$10:G$117)</f>
        <v>0</v>
      </c>
      <c r="E27" s="636">
        <f>SUMIF(計算!$D$10:$D$117,$B27,計算!H$10:H$117)</f>
        <v>0</v>
      </c>
      <c r="F27" s="636">
        <f>SUMIF(計算!$D$10:$D$117,$B27,計算!I$10:I$117)</f>
        <v>0</v>
      </c>
      <c r="G27" s="636">
        <f>SUMIF(計算!$D$10:$D$117,$B27,計算!J$10:J$117)</f>
        <v>0</v>
      </c>
      <c r="H27" s="636">
        <f>SUMIF(計算!$D$10:$D$118,$B27,計算!K$10:K$118)</f>
        <v>0</v>
      </c>
      <c r="I27" s="636">
        <f>SUMIF(計算!$D$10:$D$118,$B27,計算!L$10:L$118)</f>
        <v>0</v>
      </c>
      <c r="J27" s="636">
        <f>SUMIF(計算!$D$10:$D$118,$B27,計算!M$10:M$118)</f>
        <v>0</v>
      </c>
      <c r="K27" s="636">
        <f>SUMIF(計算!$D$10:$D$117,$B27,計算!N$10:N$117)</f>
        <v>0</v>
      </c>
      <c r="L27" s="636">
        <f>SUMIF(計算!$D$10:$D$117,$B27,計算!O$10:O$117)</f>
        <v>0</v>
      </c>
      <c r="M27" s="636">
        <f>SUMIF(計算!$D$10:$D$117,$B27,計算!P$10:P$117)</f>
        <v>0</v>
      </c>
      <c r="N27" s="636"/>
      <c r="O27" s="636"/>
      <c r="P27" s="636">
        <f>SUMIF(計算!$D$10:$D$118,$B27,計算!S$10:S$118)</f>
        <v>0</v>
      </c>
      <c r="Q27" s="636">
        <f>SUMIF(計算!$D$10:$D$118,$B27,計算!T$10:T$118)</f>
        <v>0</v>
      </c>
      <c r="R27" s="636">
        <f>SUMIF(計算!$D$10:$D$118,$B27,計算!U$10:U$118)</f>
        <v>0</v>
      </c>
      <c r="S27" s="636">
        <f>SUMIF(計算!$D$10:$D$117,$B27,計算!V$10:V$117)</f>
        <v>0</v>
      </c>
      <c r="T27" s="636">
        <f>SUMIF(計算!$D$10:$D$117,$B27,計算!W$10:W$117)</f>
        <v>0</v>
      </c>
      <c r="U27" s="636">
        <f>SUMIF(計算!$D$10:$D$117,$B27,計算!X$10:X$117)</f>
        <v>0</v>
      </c>
      <c r="V27" s="636">
        <f>SUMIF(計算!$D$10:$D$117,$B27,計算!Y$10:Y$117)</f>
        <v>0</v>
      </c>
      <c r="W27" s="636">
        <f>SUMIF(計算!$D$10:$D$117,$B27,計算!Z$10:Z$117)</f>
        <v>0</v>
      </c>
      <c r="X27" s="636">
        <f>SUMIF(計算!$D$10:$D$117,$B27,計算!AA$10:AA$117)</f>
        <v>0</v>
      </c>
      <c r="Y27" s="636">
        <f>SUMIF(計算!$D$10:$D$118,$B27,計算!AB$10:AB$118)</f>
        <v>0</v>
      </c>
      <c r="Z27" s="636">
        <f>SUMIF(計算!$D$10:$D$118,$B27,計算!AC$10:AC$118)</f>
        <v>0</v>
      </c>
      <c r="AA27" s="636">
        <f>SUMIF(計算!$D$10:$D$118,$B27,計算!AD$10:AD$118)</f>
        <v>0</v>
      </c>
      <c r="AB27" s="636">
        <f>SUMIF(計算!$D$10:$D$117,$B27,計算!AE$10:AE$117)</f>
        <v>0</v>
      </c>
      <c r="AC27" s="636">
        <f>SUMIF(計算!$D$10:$D$118,$B27,計算!AF$10:AF$118)</f>
        <v>0</v>
      </c>
      <c r="AD27" s="636">
        <f>SUMIF(計算!$D$10:$D$118,$B27,計算!AG$10:AG$118)</f>
        <v>0</v>
      </c>
      <c r="AE27" s="636">
        <f>SUMIF(計算!$D$10:$D$118,$B27,計算!AH$10:AH$118)</f>
        <v>0</v>
      </c>
      <c r="AF27" s="636">
        <f>SUMIF(計算!$D$10:$D$117,$B27,計算!AI$10:AI$117)</f>
        <v>0</v>
      </c>
    </row>
    <row r="28" spans="2:32" x14ac:dyDescent="0.15">
      <c r="B28" s="57" t="s">
        <v>610</v>
      </c>
      <c r="C28" s="628" t="s">
        <v>611</v>
      </c>
      <c r="D28" s="707">
        <f>SUMIF(計算!$D$10:$D$117,$B28,計算!G$10:G$117)</f>
        <v>0</v>
      </c>
      <c r="E28" s="707">
        <f>SUMIF(計算!$D$10:$D$117,$B28,計算!H$10:H$117)</f>
        <v>0</v>
      </c>
      <c r="F28" s="707">
        <f>SUMIF(計算!$D$10:$D$117,$B28,計算!I$10:I$117)</f>
        <v>0</v>
      </c>
      <c r="G28" s="707">
        <f>SUMIF(計算!$D$10:$D$117,$B28,計算!J$10:J$117)</f>
        <v>0</v>
      </c>
      <c r="H28" s="707">
        <f>SUMIF(計算!$D$10:$D$118,$B28,計算!K$10:K$118)</f>
        <v>0</v>
      </c>
      <c r="I28" s="707">
        <f>SUMIF(計算!$D$10:$D$118,$B28,計算!L$10:L$118)</f>
        <v>0</v>
      </c>
      <c r="J28" s="707">
        <f>SUMIF(計算!$D$10:$D$118,$B28,計算!M$10:M$118)</f>
        <v>0</v>
      </c>
      <c r="K28" s="707">
        <f>SUMIF(計算!$D$10:$D$117,$B28,計算!N$10:N$117)</f>
        <v>0</v>
      </c>
      <c r="L28" s="707">
        <f>SUMIF(計算!$D$10:$D$117,$B28,計算!O$10:O$117)</f>
        <v>0</v>
      </c>
      <c r="M28" s="707">
        <f>SUMIF(計算!$D$10:$D$117,$B28,計算!P$10:P$117)</f>
        <v>0</v>
      </c>
      <c r="N28" s="707"/>
      <c r="O28" s="707"/>
      <c r="P28" s="707">
        <f>SUMIF(計算!$D$10:$D$118,$B28,計算!S$10:S$118)</f>
        <v>0</v>
      </c>
      <c r="Q28" s="707">
        <f>SUMIF(計算!$D$10:$D$118,$B28,計算!T$10:T$118)</f>
        <v>0</v>
      </c>
      <c r="R28" s="707">
        <f>SUMIF(計算!$D$10:$D$118,$B28,計算!U$10:U$118)</f>
        <v>0</v>
      </c>
      <c r="S28" s="707">
        <f>SUMIF(計算!$D$10:$D$117,$B28,計算!V$10:V$117)</f>
        <v>0</v>
      </c>
      <c r="T28" s="707">
        <f>SUMIF(計算!$D$10:$D$117,$B28,計算!W$10:W$117)</f>
        <v>0</v>
      </c>
      <c r="U28" s="707">
        <f>SUMIF(計算!$D$10:$D$117,$B28,計算!X$10:X$117)</f>
        <v>0</v>
      </c>
      <c r="V28" s="707">
        <f>SUMIF(計算!$D$10:$D$117,$B28,計算!Y$10:Y$117)</f>
        <v>0</v>
      </c>
      <c r="W28" s="707">
        <f>SUMIF(計算!$D$10:$D$117,$B28,計算!Z$10:Z$117)</f>
        <v>0</v>
      </c>
      <c r="X28" s="707">
        <f>SUMIF(計算!$D$10:$D$117,$B28,計算!AA$10:AA$117)</f>
        <v>0</v>
      </c>
      <c r="Y28" s="707">
        <f>SUMIF(計算!$D$10:$D$118,$B28,計算!AB$10:AB$118)</f>
        <v>0</v>
      </c>
      <c r="Z28" s="707">
        <f>SUMIF(計算!$D$10:$D$118,$B28,計算!AC$10:AC$118)</f>
        <v>0</v>
      </c>
      <c r="AA28" s="707">
        <f>SUMIF(計算!$D$10:$D$118,$B28,計算!AD$10:AD$118)</f>
        <v>0</v>
      </c>
      <c r="AB28" s="707">
        <f>SUMIF(計算!$D$10:$D$117,$B28,計算!AE$10:AE$117)</f>
        <v>0</v>
      </c>
      <c r="AC28" s="707">
        <f>SUMIF(計算!$D$10:$D$118,$B28,計算!AF$10:AF$118)</f>
        <v>0</v>
      </c>
      <c r="AD28" s="707">
        <f>SUMIF(計算!$D$10:$D$118,$B28,計算!AG$10:AG$118)</f>
        <v>0</v>
      </c>
      <c r="AE28" s="707">
        <f>SUMIF(計算!$D$10:$D$118,$B28,計算!AH$10:AH$118)</f>
        <v>0</v>
      </c>
      <c r="AF28" s="707">
        <f>SUMIF(計算!$D$10:$D$117,$B28,計算!AI$10:AI$117)</f>
        <v>0</v>
      </c>
    </row>
    <row r="29" spans="2:32" x14ac:dyDescent="0.15">
      <c r="B29" s="56" t="s">
        <v>612</v>
      </c>
      <c r="C29" s="637" t="s">
        <v>613</v>
      </c>
      <c r="D29" s="636">
        <f>SUMIF(計算!$D$10:$D$117,$B29,計算!G$10:G$117)</f>
        <v>0</v>
      </c>
      <c r="E29" s="636">
        <f>SUMIF(計算!$D$10:$D$117,$B29,計算!H$10:H$117)</f>
        <v>0</v>
      </c>
      <c r="F29" s="636">
        <f>SUMIF(計算!$D$10:$D$117,$B29,計算!I$10:I$117)</f>
        <v>0</v>
      </c>
      <c r="G29" s="636">
        <f>SUMIF(計算!$D$10:$D$117,$B29,計算!J$10:J$117)</f>
        <v>0</v>
      </c>
      <c r="H29" s="636">
        <f>SUMIF(計算!$D$10:$D$118,$B29,計算!K$10:K$118)</f>
        <v>0</v>
      </c>
      <c r="I29" s="636">
        <f>SUMIF(計算!$D$10:$D$118,$B29,計算!L$10:L$118)</f>
        <v>0</v>
      </c>
      <c r="J29" s="636">
        <f>SUMIF(計算!$D$10:$D$118,$B29,計算!M$10:M$118)</f>
        <v>0</v>
      </c>
      <c r="K29" s="636">
        <f>SUMIF(計算!$D$10:$D$117,$B29,計算!N$10:N$117)</f>
        <v>0</v>
      </c>
      <c r="L29" s="636">
        <f>SUMIF(計算!$D$10:$D$117,$B29,計算!O$10:O$117)</f>
        <v>0</v>
      </c>
      <c r="M29" s="636">
        <f>SUMIF(計算!$D$10:$D$117,$B29,計算!P$10:P$117)</f>
        <v>0</v>
      </c>
      <c r="N29" s="636"/>
      <c r="O29" s="636"/>
      <c r="P29" s="636">
        <f>SUMIF(計算!$D$10:$D$118,$B29,計算!S$10:S$118)</f>
        <v>0</v>
      </c>
      <c r="Q29" s="636">
        <f>SUMIF(計算!$D$10:$D$118,$B29,計算!T$10:T$118)</f>
        <v>0</v>
      </c>
      <c r="R29" s="636">
        <f>SUMIF(計算!$D$10:$D$118,$B29,計算!U$10:U$118)</f>
        <v>0</v>
      </c>
      <c r="S29" s="636">
        <f>SUMIF(計算!$D$10:$D$117,$B29,計算!V$10:V$117)</f>
        <v>0</v>
      </c>
      <c r="T29" s="636">
        <f>SUMIF(計算!$D$10:$D$117,$B29,計算!W$10:W$117)</f>
        <v>0</v>
      </c>
      <c r="U29" s="636">
        <f>SUMIF(計算!$D$10:$D$117,$B29,計算!X$10:X$117)</f>
        <v>0</v>
      </c>
      <c r="V29" s="636">
        <f>SUMIF(計算!$D$10:$D$117,$B29,計算!Y$10:Y$117)</f>
        <v>0</v>
      </c>
      <c r="W29" s="636">
        <f>SUMIF(計算!$D$10:$D$117,$B29,計算!Z$10:Z$117)</f>
        <v>0</v>
      </c>
      <c r="X29" s="636">
        <f>SUMIF(計算!$D$10:$D$117,$B29,計算!AA$10:AA$117)</f>
        <v>0</v>
      </c>
      <c r="Y29" s="636">
        <f>SUMIF(計算!$D$10:$D$118,$B29,計算!AB$10:AB$118)</f>
        <v>0</v>
      </c>
      <c r="Z29" s="636">
        <f>SUMIF(計算!$D$10:$D$118,$B29,計算!AC$10:AC$118)</f>
        <v>0</v>
      </c>
      <c r="AA29" s="636">
        <f>SUMIF(計算!$D$10:$D$118,$B29,計算!AD$10:AD$118)</f>
        <v>0</v>
      </c>
      <c r="AB29" s="636">
        <f>SUMIF(計算!$D$10:$D$117,$B29,計算!AE$10:AE$117)</f>
        <v>0</v>
      </c>
      <c r="AC29" s="636">
        <f>SUMIF(計算!$D$10:$D$118,$B29,計算!AF$10:AF$118)</f>
        <v>0</v>
      </c>
      <c r="AD29" s="636">
        <f>SUMIF(計算!$D$10:$D$118,$B29,計算!AG$10:AG$118)</f>
        <v>0</v>
      </c>
      <c r="AE29" s="636">
        <f>SUMIF(計算!$D$10:$D$118,$B29,計算!AH$10:AH$118)</f>
        <v>0</v>
      </c>
      <c r="AF29" s="636">
        <f>SUMIF(計算!$D$10:$D$117,$B29,計算!AI$10:AI$117)</f>
        <v>0</v>
      </c>
    </row>
    <row r="30" spans="2:32" x14ac:dyDescent="0.15">
      <c r="B30" s="56" t="s">
        <v>614</v>
      </c>
      <c r="C30" s="637" t="s">
        <v>615</v>
      </c>
      <c r="D30" s="636">
        <f>SUMIF(計算!$D$10:$D$117,$B30,計算!G$10:G$117)</f>
        <v>0</v>
      </c>
      <c r="E30" s="636">
        <f>SUMIF(計算!$D$10:$D$117,$B30,計算!H$10:H$117)</f>
        <v>0</v>
      </c>
      <c r="F30" s="636">
        <f>SUMIF(計算!$D$10:$D$117,$B30,計算!I$10:I$117)</f>
        <v>0</v>
      </c>
      <c r="G30" s="636">
        <f>SUMIF(計算!$D$10:$D$117,$B30,計算!J$10:J$117)</f>
        <v>0</v>
      </c>
      <c r="H30" s="636">
        <f>SUMIF(計算!$D$10:$D$118,$B30,計算!K$10:K$118)</f>
        <v>0</v>
      </c>
      <c r="I30" s="636">
        <f>SUMIF(計算!$D$10:$D$118,$B30,計算!L$10:L$118)</f>
        <v>0</v>
      </c>
      <c r="J30" s="636">
        <f>SUMIF(計算!$D$10:$D$118,$B30,計算!M$10:M$118)</f>
        <v>0</v>
      </c>
      <c r="K30" s="636">
        <f>SUMIF(計算!$D$10:$D$117,$B30,計算!N$10:N$117)</f>
        <v>0</v>
      </c>
      <c r="L30" s="636">
        <f>SUMIF(計算!$D$10:$D$117,$B30,計算!O$10:O$117)</f>
        <v>0</v>
      </c>
      <c r="M30" s="636">
        <f>SUMIF(計算!$D$10:$D$117,$B30,計算!P$10:P$117)</f>
        <v>0</v>
      </c>
      <c r="N30" s="636"/>
      <c r="O30" s="636"/>
      <c r="P30" s="636">
        <f>SUMIF(計算!$D$10:$D$118,$B30,計算!S$10:S$118)</f>
        <v>0</v>
      </c>
      <c r="Q30" s="636">
        <f>SUMIF(計算!$D$10:$D$118,$B30,計算!T$10:T$118)</f>
        <v>0</v>
      </c>
      <c r="R30" s="636">
        <f>SUMIF(計算!$D$10:$D$118,$B30,計算!U$10:U$118)</f>
        <v>0</v>
      </c>
      <c r="S30" s="636">
        <f>SUMIF(計算!$D$10:$D$117,$B30,計算!V$10:V$117)</f>
        <v>0</v>
      </c>
      <c r="T30" s="636">
        <f>SUMIF(計算!$D$10:$D$117,$B30,計算!W$10:W$117)</f>
        <v>0</v>
      </c>
      <c r="U30" s="636">
        <f>SUMIF(計算!$D$10:$D$117,$B30,計算!X$10:X$117)</f>
        <v>0</v>
      </c>
      <c r="V30" s="636">
        <f>SUMIF(計算!$D$10:$D$117,$B30,計算!Y$10:Y$117)</f>
        <v>0</v>
      </c>
      <c r="W30" s="636">
        <f>SUMIF(計算!$D$10:$D$117,$B30,計算!Z$10:Z$117)</f>
        <v>0</v>
      </c>
      <c r="X30" s="636">
        <f>SUMIF(計算!$D$10:$D$117,$B30,計算!AA$10:AA$117)</f>
        <v>0</v>
      </c>
      <c r="Y30" s="636">
        <f>SUMIF(計算!$D$10:$D$118,$B30,計算!AB$10:AB$118)</f>
        <v>0</v>
      </c>
      <c r="Z30" s="636">
        <f>SUMIF(計算!$D$10:$D$118,$B30,計算!AC$10:AC$118)</f>
        <v>0</v>
      </c>
      <c r="AA30" s="636">
        <f>SUMIF(計算!$D$10:$D$118,$B30,計算!AD$10:AD$118)</f>
        <v>0</v>
      </c>
      <c r="AB30" s="636">
        <f>SUMIF(計算!$D$10:$D$117,$B30,計算!AE$10:AE$117)</f>
        <v>0</v>
      </c>
      <c r="AC30" s="636">
        <f>SUMIF(計算!$D$10:$D$118,$B30,計算!AF$10:AF$118)</f>
        <v>0</v>
      </c>
      <c r="AD30" s="636">
        <f>SUMIF(計算!$D$10:$D$118,$B30,計算!AG$10:AG$118)</f>
        <v>0</v>
      </c>
      <c r="AE30" s="636">
        <f>SUMIF(計算!$D$10:$D$118,$B30,計算!AH$10:AH$118)</f>
        <v>0</v>
      </c>
      <c r="AF30" s="636">
        <f>SUMIF(計算!$D$10:$D$117,$B30,計算!AI$10:AI$117)</f>
        <v>0</v>
      </c>
    </row>
    <row r="31" spans="2:32" x14ac:dyDescent="0.15">
      <c r="B31" s="56" t="s">
        <v>616</v>
      </c>
      <c r="C31" s="637" t="s">
        <v>352</v>
      </c>
      <c r="D31" s="636">
        <f>SUMIF(計算!$D$10:$D$117,$B31,計算!G$10:G$117)</f>
        <v>0</v>
      </c>
      <c r="E31" s="636">
        <f>SUMIF(計算!$D$10:$D$117,$B31,計算!H$10:H$117)</f>
        <v>0</v>
      </c>
      <c r="F31" s="636">
        <f>SUMIF(計算!$D$10:$D$117,$B31,計算!I$10:I$117)</f>
        <v>0</v>
      </c>
      <c r="G31" s="636">
        <f>SUMIF(計算!$D$10:$D$117,$B31,計算!J$10:J$117)</f>
        <v>0</v>
      </c>
      <c r="H31" s="636">
        <f>SUMIF(計算!$D$10:$D$118,$B31,計算!K$10:K$118)</f>
        <v>0</v>
      </c>
      <c r="I31" s="636">
        <f>SUMIF(計算!$D$10:$D$118,$B31,計算!L$10:L$118)</f>
        <v>0</v>
      </c>
      <c r="J31" s="636">
        <f>SUMIF(計算!$D$10:$D$118,$B31,計算!M$10:M$118)</f>
        <v>0</v>
      </c>
      <c r="K31" s="636">
        <f>SUMIF(計算!$D$10:$D$117,$B31,計算!N$10:N$117)</f>
        <v>0</v>
      </c>
      <c r="L31" s="636">
        <f>SUMIF(計算!$D$10:$D$117,$B31,計算!O$10:O$117)</f>
        <v>0</v>
      </c>
      <c r="M31" s="636">
        <f>SUMIF(計算!$D$10:$D$117,$B31,計算!P$10:P$117)</f>
        <v>0</v>
      </c>
      <c r="N31" s="636"/>
      <c r="O31" s="636"/>
      <c r="P31" s="636">
        <f>SUMIF(計算!$D$10:$D$118,$B31,計算!S$10:S$118)</f>
        <v>0</v>
      </c>
      <c r="Q31" s="636">
        <f>SUMIF(計算!$D$10:$D$118,$B31,計算!T$10:T$118)</f>
        <v>0</v>
      </c>
      <c r="R31" s="636">
        <f>SUMIF(計算!$D$10:$D$118,$B31,計算!U$10:U$118)</f>
        <v>0</v>
      </c>
      <c r="S31" s="636">
        <f>SUMIF(計算!$D$10:$D$117,$B31,計算!V$10:V$117)</f>
        <v>0</v>
      </c>
      <c r="T31" s="636">
        <f>SUMIF(計算!$D$10:$D$117,$B31,計算!W$10:W$117)</f>
        <v>0</v>
      </c>
      <c r="U31" s="636">
        <f>SUMIF(計算!$D$10:$D$117,$B31,計算!X$10:X$117)</f>
        <v>0</v>
      </c>
      <c r="V31" s="636">
        <f>SUMIF(計算!$D$10:$D$117,$B31,計算!Y$10:Y$117)</f>
        <v>0</v>
      </c>
      <c r="W31" s="636">
        <f>SUMIF(計算!$D$10:$D$117,$B31,計算!Z$10:Z$117)</f>
        <v>0</v>
      </c>
      <c r="X31" s="636">
        <f>SUMIF(計算!$D$10:$D$117,$B31,計算!AA$10:AA$117)</f>
        <v>0</v>
      </c>
      <c r="Y31" s="636">
        <f>SUMIF(計算!$D$10:$D$118,$B31,計算!AB$10:AB$118)</f>
        <v>0</v>
      </c>
      <c r="Z31" s="636">
        <f>SUMIF(計算!$D$10:$D$118,$B31,計算!AC$10:AC$118)</f>
        <v>0</v>
      </c>
      <c r="AA31" s="636">
        <f>SUMIF(計算!$D$10:$D$118,$B31,計算!AD$10:AD$118)</f>
        <v>0</v>
      </c>
      <c r="AB31" s="636">
        <f>SUMIF(計算!$D$10:$D$117,$B31,計算!AE$10:AE$117)</f>
        <v>0</v>
      </c>
      <c r="AC31" s="636">
        <f>SUMIF(計算!$D$10:$D$118,$B31,計算!AF$10:AF$118)</f>
        <v>0</v>
      </c>
      <c r="AD31" s="636">
        <f>SUMIF(計算!$D$10:$D$118,$B31,計算!AG$10:AG$118)</f>
        <v>0</v>
      </c>
      <c r="AE31" s="636">
        <f>SUMIF(計算!$D$10:$D$118,$B31,計算!AH$10:AH$118)</f>
        <v>0</v>
      </c>
      <c r="AF31" s="636">
        <f>SUMIF(計算!$D$10:$D$117,$B31,計算!AI$10:AI$117)</f>
        <v>0</v>
      </c>
    </row>
    <row r="32" spans="2:32" x14ac:dyDescent="0.15">
      <c r="B32" s="56" t="s">
        <v>617</v>
      </c>
      <c r="C32" s="637" t="s">
        <v>676</v>
      </c>
      <c r="D32" s="636">
        <f>SUMIF(計算!$D$10:$D$117,$B32,計算!G$10:G$117)</f>
        <v>0</v>
      </c>
      <c r="E32" s="636">
        <f>SUMIF(計算!$D$10:$D$117,$B32,計算!H$10:H$117)</f>
        <v>0</v>
      </c>
      <c r="F32" s="636">
        <f>SUMIF(計算!$D$10:$D$117,$B32,計算!I$10:I$117)</f>
        <v>0</v>
      </c>
      <c r="G32" s="636">
        <f>SUMIF(計算!$D$10:$D$117,$B32,計算!J$10:J$117)</f>
        <v>0</v>
      </c>
      <c r="H32" s="636">
        <f>SUMIF(計算!$D$10:$D$118,$B32,計算!K$10:K$118)</f>
        <v>0</v>
      </c>
      <c r="I32" s="636">
        <f>SUMIF(計算!$D$10:$D$118,$B32,計算!L$10:L$118)</f>
        <v>0</v>
      </c>
      <c r="J32" s="636">
        <f>SUMIF(計算!$D$10:$D$118,$B32,計算!M$10:M$118)</f>
        <v>0</v>
      </c>
      <c r="K32" s="636">
        <f>SUMIF(計算!$D$10:$D$117,$B32,計算!N$10:N$117)</f>
        <v>0</v>
      </c>
      <c r="L32" s="636">
        <f>SUMIF(計算!$D$10:$D$117,$B32,計算!O$10:O$117)</f>
        <v>0</v>
      </c>
      <c r="M32" s="636">
        <f>SUMIF(計算!$D$10:$D$117,$B32,計算!P$10:P$117)</f>
        <v>0</v>
      </c>
      <c r="N32" s="636"/>
      <c r="O32" s="636"/>
      <c r="P32" s="636">
        <f>SUMIF(計算!$D$10:$D$118,$B32,計算!S$10:S$118)</f>
        <v>0</v>
      </c>
      <c r="Q32" s="636">
        <f>SUMIF(計算!$D$10:$D$118,$B32,計算!T$10:T$118)</f>
        <v>0</v>
      </c>
      <c r="R32" s="636">
        <f>SUMIF(計算!$D$10:$D$118,$B32,計算!U$10:U$118)</f>
        <v>0</v>
      </c>
      <c r="S32" s="636">
        <f>SUMIF(計算!$D$10:$D$117,$B32,計算!V$10:V$117)</f>
        <v>0</v>
      </c>
      <c r="T32" s="636">
        <f>SUMIF(計算!$D$10:$D$117,$B32,計算!W$10:W$117)</f>
        <v>0</v>
      </c>
      <c r="U32" s="636">
        <f>SUMIF(計算!$D$10:$D$117,$B32,計算!X$10:X$117)</f>
        <v>0</v>
      </c>
      <c r="V32" s="636">
        <f>SUMIF(計算!$D$10:$D$117,$B32,計算!Y$10:Y$117)</f>
        <v>0</v>
      </c>
      <c r="W32" s="636">
        <f>SUMIF(計算!$D$10:$D$117,$B32,計算!Z$10:Z$117)</f>
        <v>0</v>
      </c>
      <c r="X32" s="636">
        <f>SUMIF(計算!$D$10:$D$117,$B32,計算!AA$10:AA$117)</f>
        <v>0</v>
      </c>
      <c r="Y32" s="636">
        <f>SUMIF(計算!$D$10:$D$118,$B32,計算!AB$10:AB$118)</f>
        <v>0</v>
      </c>
      <c r="Z32" s="636">
        <f>SUMIF(計算!$D$10:$D$118,$B32,計算!AC$10:AC$118)</f>
        <v>0</v>
      </c>
      <c r="AA32" s="636">
        <f>SUMIF(計算!$D$10:$D$118,$B32,計算!AD$10:AD$118)</f>
        <v>0</v>
      </c>
      <c r="AB32" s="636">
        <f>SUMIF(計算!$D$10:$D$117,$B32,計算!AE$10:AE$117)</f>
        <v>0</v>
      </c>
      <c r="AC32" s="636">
        <f>SUMIF(計算!$D$10:$D$118,$B32,計算!AF$10:AF$118)</f>
        <v>0</v>
      </c>
      <c r="AD32" s="636">
        <f>SUMIF(計算!$D$10:$D$118,$B32,計算!AG$10:AG$118)</f>
        <v>0</v>
      </c>
      <c r="AE32" s="636">
        <f>SUMIF(計算!$D$10:$D$118,$B32,計算!AH$10:AH$118)</f>
        <v>0</v>
      </c>
      <c r="AF32" s="636">
        <f>SUMIF(計算!$D$10:$D$117,$B32,計算!AI$10:AI$117)</f>
        <v>0</v>
      </c>
    </row>
    <row r="33" spans="2:32" x14ac:dyDescent="0.15">
      <c r="B33" s="57" t="s">
        <v>619</v>
      </c>
      <c r="C33" s="637" t="s">
        <v>677</v>
      </c>
      <c r="D33" s="636">
        <f>SUMIF(計算!$D$10:$D$117,$B33,計算!G$10:G$117)</f>
        <v>0</v>
      </c>
      <c r="E33" s="636">
        <f>SUMIF(計算!$D$10:$D$117,$B33,計算!H$10:H$117)</f>
        <v>0</v>
      </c>
      <c r="F33" s="636">
        <f>SUMIF(計算!$D$10:$D$117,$B33,計算!I$10:I$117)</f>
        <v>0</v>
      </c>
      <c r="G33" s="636">
        <f>SUMIF(計算!$D$10:$D$117,$B33,計算!J$10:J$117)</f>
        <v>0</v>
      </c>
      <c r="H33" s="636">
        <f>SUMIF(計算!$D$10:$D$118,$B33,計算!K$10:K$118)</f>
        <v>0</v>
      </c>
      <c r="I33" s="636">
        <f>SUMIF(計算!$D$10:$D$118,$B33,計算!L$10:L$118)</f>
        <v>0</v>
      </c>
      <c r="J33" s="636">
        <f>SUMIF(計算!$D$10:$D$118,$B33,計算!M$10:M$118)</f>
        <v>0</v>
      </c>
      <c r="K33" s="636">
        <f>SUMIF(計算!$D$10:$D$117,$B33,計算!N$10:N$117)</f>
        <v>0</v>
      </c>
      <c r="L33" s="636">
        <f>SUMIF(計算!$D$10:$D$117,$B33,計算!O$10:O$117)</f>
        <v>0</v>
      </c>
      <c r="M33" s="636">
        <f>SUMIF(計算!$D$10:$D$117,$B33,計算!P$10:P$117)</f>
        <v>0</v>
      </c>
      <c r="N33" s="636"/>
      <c r="O33" s="636"/>
      <c r="P33" s="636">
        <f>SUMIF(計算!$D$10:$D$118,$B33,計算!S$10:S$118)</f>
        <v>0</v>
      </c>
      <c r="Q33" s="636">
        <f>SUMIF(計算!$D$10:$D$118,$B33,計算!T$10:T$118)</f>
        <v>0</v>
      </c>
      <c r="R33" s="636">
        <f>SUMIF(計算!$D$10:$D$118,$B33,計算!U$10:U$118)</f>
        <v>0</v>
      </c>
      <c r="S33" s="636">
        <f>SUMIF(計算!$D$10:$D$117,$B33,計算!V$10:V$117)</f>
        <v>0</v>
      </c>
      <c r="T33" s="636">
        <f>SUMIF(計算!$D$10:$D$117,$B33,計算!W$10:W$117)</f>
        <v>0</v>
      </c>
      <c r="U33" s="636">
        <f>SUMIF(計算!$D$10:$D$117,$B33,計算!X$10:X$117)</f>
        <v>0</v>
      </c>
      <c r="V33" s="636">
        <f>SUMIF(計算!$D$10:$D$117,$B33,計算!Y$10:Y$117)</f>
        <v>0</v>
      </c>
      <c r="W33" s="636">
        <f>SUMIF(計算!$D$10:$D$117,$B33,計算!Z$10:Z$117)</f>
        <v>0</v>
      </c>
      <c r="X33" s="636">
        <f>SUMIF(計算!$D$10:$D$117,$B33,計算!AA$10:AA$117)</f>
        <v>0</v>
      </c>
      <c r="Y33" s="636">
        <f>SUMIF(計算!$D$10:$D$118,$B33,計算!AB$10:AB$118)</f>
        <v>0</v>
      </c>
      <c r="Z33" s="636">
        <f>SUMIF(計算!$D$10:$D$118,$B33,計算!AC$10:AC$118)</f>
        <v>0</v>
      </c>
      <c r="AA33" s="636">
        <f>SUMIF(計算!$D$10:$D$118,$B33,計算!AD$10:AD$118)</f>
        <v>0</v>
      </c>
      <c r="AB33" s="636">
        <f>SUMIF(計算!$D$10:$D$117,$B33,計算!AE$10:AE$117)</f>
        <v>0</v>
      </c>
      <c r="AC33" s="636">
        <f>SUMIF(計算!$D$10:$D$118,$B33,計算!AF$10:AF$118)</f>
        <v>0</v>
      </c>
      <c r="AD33" s="636">
        <f>SUMIF(計算!$D$10:$D$118,$B33,計算!AG$10:AG$118)</f>
        <v>0</v>
      </c>
      <c r="AE33" s="636">
        <f>SUMIF(計算!$D$10:$D$118,$B33,計算!AH$10:AH$118)</f>
        <v>0</v>
      </c>
      <c r="AF33" s="636">
        <f>SUMIF(計算!$D$10:$D$117,$B33,計算!AI$10:AI$117)</f>
        <v>0</v>
      </c>
    </row>
    <row r="34" spans="2:32" x14ac:dyDescent="0.15">
      <c r="B34" s="56" t="s">
        <v>621</v>
      </c>
      <c r="C34" s="700" t="s">
        <v>376</v>
      </c>
      <c r="D34" s="706">
        <f>SUMIF(計算!$D$10:$D$117,$B34,計算!G$10:G$117)</f>
        <v>0</v>
      </c>
      <c r="E34" s="706">
        <f>SUMIF(計算!$D$10:$D$117,$B34,計算!H$10:H$117)</f>
        <v>0</v>
      </c>
      <c r="F34" s="706">
        <f>SUMIF(計算!$D$10:$D$117,$B34,計算!I$10:I$117)</f>
        <v>0</v>
      </c>
      <c r="G34" s="706">
        <f>SUMIF(計算!$D$10:$D$117,$B34,計算!J$10:J$117)</f>
        <v>0</v>
      </c>
      <c r="H34" s="706">
        <f>SUMIF(計算!$D$10:$D$118,$B34,計算!K$10:K$118)</f>
        <v>0</v>
      </c>
      <c r="I34" s="706">
        <f>SUMIF(計算!$D$10:$D$118,$B34,計算!L$10:L$118)</f>
        <v>0</v>
      </c>
      <c r="J34" s="706">
        <f>SUMIF(計算!$D$10:$D$118,$B34,計算!M$10:M$118)</f>
        <v>0</v>
      </c>
      <c r="K34" s="706">
        <f>SUMIF(計算!$D$10:$D$117,$B34,計算!N$10:N$117)</f>
        <v>0</v>
      </c>
      <c r="L34" s="706">
        <f>SUMIF(計算!$D$10:$D$117,$B34,計算!O$10:O$117)</f>
        <v>0</v>
      </c>
      <c r="M34" s="706">
        <f>SUMIF(計算!$D$10:$D$117,$B34,計算!P$10:P$117)</f>
        <v>0</v>
      </c>
      <c r="N34" s="706"/>
      <c r="O34" s="706"/>
      <c r="P34" s="706">
        <f>SUMIF(計算!$D$10:$D$118,$B34,計算!S$10:S$118)</f>
        <v>0</v>
      </c>
      <c r="Q34" s="706">
        <f>SUMIF(計算!$D$10:$D$118,$B34,計算!T$10:T$118)</f>
        <v>0</v>
      </c>
      <c r="R34" s="706">
        <f>SUMIF(計算!$D$10:$D$118,$B34,計算!U$10:U$118)</f>
        <v>0</v>
      </c>
      <c r="S34" s="706">
        <f>SUMIF(計算!$D$10:$D$117,$B34,計算!V$10:V$117)</f>
        <v>0</v>
      </c>
      <c r="T34" s="706">
        <f>SUMIF(計算!$D$10:$D$117,$B34,計算!W$10:W$117)</f>
        <v>0</v>
      </c>
      <c r="U34" s="706">
        <f>SUMIF(計算!$D$10:$D$117,$B34,計算!X$10:X$117)</f>
        <v>0</v>
      </c>
      <c r="V34" s="706">
        <f>SUMIF(計算!$D$10:$D$117,$B34,計算!Y$10:Y$117)</f>
        <v>0</v>
      </c>
      <c r="W34" s="706">
        <f>SUMIF(計算!$D$10:$D$117,$B34,計算!Z$10:Z$117)</f>
        <v>0</v>
      </c>
      <c r="X34" s="706">
        <f>SUMIF(計算!$D$10:$D$117,$B34,計算!AA$10:AA$117)</f>
        <v>0</v>
      </c>
      <c r="Y34" s="706">
        <f>SUMIF(計算!$D$10:$D$118,$B34,計算!AB$10:AB$118)</f>
        <v>0</v>
      </c>
      <c r="Z34" s="706">
        <f>SUMIF(計算!$D$10:$D$118,$B34,計算!AC$10:AC$118)</f>
        <v>0</v>
      </c>
      <c r="AA34" s="706">
        <f>SUMIF(計算!$D$10:$D$118,$B34,計算!AD$10:AD$118)</f>
        <v>0</v>
      </c>
      <c r="AB34" s="706">
        <f>SUMIF(計算!$D$10:$D$117,$B34,計算!AE$10:AE$117)</f>
        <v>0</v>
      </c>
      <c r="AC34" s="706">
        <f>SUMIF(計算!$D$10:$D$118,$B34,計算!AF$10:AF$118)</f>
        <v>0</v>
      </c>
      <c r="AD34" s="706">
        <f>SUMIF(計算!$D$10:$D$118,$B34,計算!AG$10:AG$118)</f>
        <v>0</v>
      </c>
      <c r="AE34" s="706">
        <f>SUMIF(計算!$D$10:$D$118,$B34,計算!AH$10:AH$118)</f>
        <v>0</v>
      </c>
      <c r="AF34" s="706">
        <f>SUMIF(計算!$D$10:$D$117,$B34,計算!AI$10:AI$117)</f>
        <v>0</v>
      </c>
    </row>
    <row r="35" spans="2:32" x14ac:dyDescent="0.15">
      <c r="B35" s="56" t="s">
        <v>623</v>
      </c>
      <c r="C35" s="637" t="s">
        <v>627</v>
      </c>
      <c r="D35" s="636">
        <f>SUMIF(計算!$D$10:$D$117,$B35,計算!G$10:G$117)</f>
        <v>0</v>
      </c>
      <c r="E35" s="636">
        <f>SUMIF(計算!$D$10:$D$117,$B35,計算!H$10:H$117)</f>
        <v>0</v>
      </c>
      <c r="F35" s="636">
        <f>SUMIF(計算!$D$10:$D$117,$B35,計算!I$10:I$117)</f>
        <v>0</v>
      </c>
      <c r="G35" s="636">
        <f>SUMIF(計算!$D$10:$D$117,$B35,計算!J$10:J$117)</f>
        <v>0</v>
      </c>
      <c r="H35" s="636">
        <f>SUMIF(計算!$D$10:$D$118,$B35,計算!K$10:K$118)</f>
        <v>0</v>
      </c>
      <c r="I35" s="636">
        <f>SUMIF(計算!$D$10:$D$118,$B35,計算!L$10:L$118)</f>
        <v>0</v>
      </c>
      <c r="J35" s="636">
        <f>SUMIF(計算!$D$10:$D$118,$B35,計算!M$10:M$118)</f>
        <v>0</v>
      </c>
      <c r="K35" s="636">
        <f>SUMIF(計算!$D$10:$D$117,$B35,計算!N$10:N$117)</f>
        <v>0</v>
      </c>
      <c r="L35" s="636">
        <f>SUMIF(計算!$D$10:$D$117,$B35,計算!O$10:O$117)</f>
        <v>0</v>
      </c>
      <c r="M35" s="636">
        <f>SUMIF(計算!$D$10:$D$117,$B35,計算!P$10:P$117)</f>
        <v>0</v>
      </c>
      <c r="N35" s="636"/>
      <c r="O35" s="636"/>
      <c r="P35" s="636">
        <f>SUMIF(計算!$D$10:$D$118,$B35,計算!S$10:S$118)</f>
        <v>0</v>
      </c>
      <c r="Q35" s="636">
        <f>SUMIF(計算!$D$10:$D$118,$B35,計算!T$10:T$118)</f>
        <v>0</v>
      </c>
      <c r="R35" s="636">
        <f>SUMIF(計算!$D$10:$D$118,$B35,計算!U$10:U$118)</f>
        <v>0</v>
      </c>
      <c r="S35" s="636">
        <f>SUMIF(計算!$D$10:$D$117,$B35,計算!V$10:V$117)</f>
        <v>0</v>
      </c>
      <c r="T35" s="636">
        <f>SUMIF(計算!$D$10:$D$117,$B35,計算!W$10:W$117)</f>
        <v>0</v>
      </c>
      <c r="U35" s="636">
        <f>SUMIF(計算!$D$10:$D$117,$B35,計算!X$10:X$117)</f>
        <v>0</v>
      </c>
      <c r="V35" s="636">
        <f>SUMIF(計算!$D$10:$D$117,$B35,計算!Y$10:Y$117)</f>
        <v>0</v>
      </c>
      <c r="W35" s="636">
        <f>SUMIF(計算!$D$10:$D$117,$B35,計算!Z$10:Z$117)</f>
        <v>0</v>
      </c>
      <c r="X35" s="636">
        <f>SUMIF(計算!$D$10:$D$117,$B35,計算!AA$10:AA$117)</f>
        <v>0</v>
      </c>
      <c r="Y35" s="636">
        <f>SUMIF(計算!$D$10:$D$118,$B35,計算!AB$10:AB$118)</f>
        <v>0</v>
      </c>
      <c r="Z35" s="636">
        <f>SUMIF(計算!$D$10:$D$118,$B35,計算!AC$10:AC$118)</f>
        <v>0</v>
      </c>
      <c r="AA35" s="636">
        <f>SUMIF(計算!$D$10:$D$118,$B35,計算!AD$10:AD$118)</f>
        <v>0</v>
      </c>
      <c r="AB35" s="636">
        <f>SUMIF(計算!$D$10:$D$117,$B35,計算!AE$10:AE$117)</f>
        <v>0</v>
      </c>
      <c r="AC35" s="636">
        <f>SUMIF(計算!$D$10:$D$118,$B35,計算!AF$10:AF$118)</f>
        <v>0</v>
      </c>
      <c r="AD35" s="636">
        <f>SUMIF(計算!$D$10:$D$118,$B35,計算!AG$10:AG$118)</f>
        <v>0</v>
      </c>
      <c r="AE35" s="636">
        <f>SUMIF(計算!$D$10:$D$118,$B35,計算!AH$10:AH$118)</f>
        <v>0</v>
      </c>
      <c r="AF35" s="636">
        <f>SUMIF(計算!$D$10:$D$117,$B35,計算!AI$10:AI$117)</f>
        <v>0</v>
      </c>
    </row>
    <row r="36" spans="2:32" x14ac:dyDescent="0.15">
      <c r="B36" s="56" t="s">
        <v>625</v>
      </c>
      <c r="C36" s="637" t="s">
        <v>629</v>
      </c>
      <c r="D36" s="636">
        <f>SUMIF(計算!$D$10:$D$117,$B36,計算!G$10:G$117)</f>
        <v>0</v>
      </c>
      <c r="E36" s="636">
        <f>SUMIF(計算!$D$10:$D$117,$B36,計算!H$10:H$117)</f>
        <v>0</v>
      </c>
      <c r="F36" s="636">
        <f>SUMIF(計算!$D$10:$D$117,$B36,計算!I$10:I$117)</f>
        <v>0</v>
      </c>
      <c r="G36" s="636">
        <f>SUMIF(計算!$D$10:$D$117,$B36,計算!J$10:J$117)</f>
        <v>0</v>
      </c>
      <c r="H36" s="636">
        <f>SUMIF(計算!$D$10:$D$118,$B36,計算!K$10:K$118)</f>
        <v>0</v>
      </c>
      <c r="I36" s="636">
        <f>SUMIF(計算!$D$10:$D$118,$B36,計算!L$10:L$118)</f>
        <v>0</v>
      </c>
      <c r="J36" s="636">
        <f>SUMIF(計算!$D$10:$D$118,$B36,計算!M$10:M$118)</f>
        <v>0</v>
      </c>
      <c r="K36" s="636">
        <f>SUMIF(計算!$D$10:$D$117,$B36,計算!N$10:N$117)</f>
        <v>0</v>
      </c>
      <c r="L36" s="636">
        <f>SUMIF(計算!$D$10:$D$117,$B36,計算!O$10:O$117)</f>
        <v>0</v>
      </c>
      <c r="M36" s="636">
        <f>SUMIF(計算!$D$10:$D$117,$B36,計算!P$10:P$117)</f>
        <v>0</v>
      </c>
      <c r="N36" s="636"/>
      <c r="O36" s="636"/>
      <c r="P36" s="636">
        <f>SUMIF(計算!$D$10:$D$118,$B36,計算!S$10:S$118)</f>
        <v>0</v>
      </c>
      <c r="Q36" s="636">
        <f>SUMIF(計算!$D$10:$D$118,$B36,計算!T$10:T$118)</f>
        <v>0</v>
      </c>
      <c r="R36" s="636">
        <f>SUMIF(計算!$D$10:$D$118,$B36,計算!U$10:U$118)</f>
        <v>0</v>
      </c>
      <c r="S36" s="636">
        <f>SUMIF(計算!$D$10:$D$117,$B36,計算!V$10:V$117)</f>
        <v>0</v>
      </c>
      <c r="T36" s="636">
        <f>SUMIF(計算!$D$10:$D$117,$B36,計算!W$10:W$117)</f>
        <v>0</v>
      </c>
      <c r="U36" s="636">
        <f>SUMIF(計算!$D$10:$D$117,$B36,計算!X$10:X$117)</f>
        <v>0</v>
      </c>
      <c r="V36" s="636">
        <f>SUMIF(計算!$D$10:$D$117,$B36,計算!Y$10:Y$117)</f>
        <v>0</v>
      </c>
      <c r="W36" s="636">
        <f>SUMIF(計算!$D$10:$D$117,$B36,計算!Z$10:Z$117)</f>
        <v>0</v>
      </c>
      <c r="X36" s="636">
        <f>SUMIF(計算!$D$10:$D$117,$B36,計算!AA$10:AA$117)</f>
        <v>0</v>
      </c>
      <c r="Y36" s="636">
        <f>SUMIF(計算!$D$10:$D$118,$B36,計算!AB$10:AB$118)</f>
        <v>0</v>
      </c>
      <c r="Z36" s="636">
        <f>SUMIF(計算!$D$10:$D$118,$B36,計算!AC$10:AC$118)</f>
        <v>0</v>
      </c>
      <c r="AA36" s="636">
        <f>SUMIF(計算!$D$10:$D$118,$B36,計算!AD$10:AD$118)</f>
        <v>0</v>
      </c>
      <c r="AB36" s="636">
        <f>SUMIF(計算!$D$10:$D$117,$B36,計算!AE$10:AE$117)</f>
        <v>0</v>
      </c>
      <c r="AC36" s="636">
        <f>SUMIF(計算!$D$10:$D$118,$B36,計算!AF$10:AF$118)</f>
        <v>0</v>
      </c>
      <c r="AD36" s="636">
        <f>SUMIF(計算!$D$10:$D$118,$B36,計算!AG$10:AG$118)</f>
        <v>0</v>
      </c>
      <c r="AE36" s="636">
        <f>SUMIF(計算!$D$10:$D$118,$B36,計算!AH$10:AH$118)</f>
        <v>0</v>
      </c>
      <c r="AF36" s="636">
        <f>SUMIF(計算!$D$10:$D$117,$B36,計算!AI$10:AI$117)</f>
        <v>0</v>
      </c>
    </row>
    <row r="37" spans="2:32" x14ac:dyDescent="0.15">
      <c r="B37" s="56" t="s">
        <v>626</v>
      </c>
      <c r="C37" s="637" t="s">
        <v>631</v>
      </c>
      <c r="D37" s="636">
        <f>SUMIF(計算!$D$10:$D$117,$B37,計算!G$10:G$117)</f>
        <v>0</v>
      </c>
      <c r="E37" s="636">
        <f>SUMIF(計算!$D$10:$D$117,$B37,計算!H$10:H$117)</f>
        <v>0</v>
      </c>
      <c r="F37" s="636">
        <f>SUMIF(計算!$D$10:$D$117,$B37,計算!I$10:I$117)</f>
        <v>0</v>
      </c>
      <c r="G37" s="636">
        <f>SUMIF(計算!$D$10:$D$117,$B37,計算!J$10:J$117)</f>
        <v>0</v>
      </c>
      <c r="H37" s="636">
        <f>SUMIF(計算!$D$10:$D$118,$B37,計算!K$10:K$118)</f>
        <v>0</v>
      </c>
      <c r="I37" s="636">
        <f>SUMIF(計算!$D$10:$D$118,$B37,計算!L$10:L$118)</f>
        <v>0</v>
      </c>
      <c r="J37" s="636">
        <f>SUMIF(計算!$D$10:$D$118,$B37,計算!M$10:M$118)</f>
        <v>0</v>
      </c>
      <c r="K37" s="636">
        <f>SUMIF(計算!$D$10:$D$117,$B37,計算!N$10:N$117)</f>
        <v>0</v>
      </c>
      <c r="L37" s="636">
        <f>SUMIF(計算!$D$10:$D$117,$B37,計算!O$10:O$117)</f>
        <v>0</v>
      </c>
      <c r="M37" s="636">
        <f>SUMIF(計算!$D$10:$D$117,$B37,計算!P$10:P$117)</f>
        <v>0</v>
      </c>
      <c r="N37" s="636"/>
      <c r="O37" s="636"/>
      <c r="P37" s="636">
        <f>SUMIF(計算!$D$10:$D$118,$B37,計算!S$10:S$118)</f>
        <v>0</v>
      </c>
      <c r="Q37" s="636">
        <f>SUMIF(計算!$D$10:$D$118,$B37,計算!T$10:T$118)</f>
        <v>0</v>
      </c>
      <c r="R37" s="636">
        <f>SUMIF(計算!$D$10:$D$118,$B37,計算!U$10:U$118)</f>
        <v>0</v>
      </c>
      <c r="S37" s="636">
        <f>SUMIF(計算!$D$10:$D$117,$B37,計算!V$10:V$117)</f>
        <v>0</v>
      </c>
      <c r="T37" s="636">
        <f>SUMIF(計算!$D$10:$D$117,$B37,計算!W$10:W$117)</f>
        <v>0</v>
      </c>
      <c r="U37" s="636">
        <f>SUMIF(計算!$D$10:$D$117,$B37,計算!X$10:X$117)</f>
        <v>0</v>
      </c>
      <c r="V37" s="636">
        <f>SUMIF(計算!$D$10:$D$117,$B37,計算!Y$10:Y$117)</f>
        <v>0</v>
      </c>
      <c r="W37" s="636">
        <f>SUMIF(計算!$D$10:$D$117,$B37,計算!Z$10:Z$117)</f>
        <v>0</v>
      </c>
      <c r="X37" s="636">
        <f>SUMIF(計算!$D$10:$D$117,$B37,計算!AA$10:AA$117)</f>
        <v>0</v>
      </c>
      <c r="Y37" s="636">
        <f>SUMIF(計算!$D$10:$D$118,$B37,計算!AB$10:AB$118)</f>
        <v>0</v>
      </c>
      <c r="Z37" s="636">
        <f>SUMIF(計算!$D$10:$D$118,$B37,計算!AC$10:AC$118)</f>
        <v>0</v>
      </c>
      <c r="AA37" s="636">
        <f>SUMIF(計算!$D$10:$D$118,$B37,計算!AD$10:AD$118)</f>
        <v>0</v>
      </c>
      <c r="AB37" s="636">
        <f>SUMIF(計算!$D$10:$D$117,$B37,計算!AE$10:AE$117)</f>
        <v>0</v>
      </c>
      <c r="AC37" s="636">
        <f>SUMIF(計算!$D$10:$D$118,$B37,計算!AF$10:AF$118)</f>
        <v>0</v>
      </c>
      <c r="AD37" s="636">
        <f>SUMIF(計算!$D$10:$D$118,$B37,計算!AG$10:AG$118)</f>
        <v>0</v>
      </c>
      <c r="AE37" s="636">
        <f>SUMIF(計算!$D$10:$D$118,$B37,計算!AH$10:AH$118)</f>
        <v>0</v>
      </c>
      <c r="AF37" s="636">
        <f>SUMIF(計算!$D$10:$D$117,$B37,計算!AI$10:AI$117)</f>
        <v>0</v>
      </c>
    </row>
    <row r="38" spans="2:32" x14ac:dyDescent="0.15">
      <c r="B38" s="57" t="s">
        <v>628</v>
      </c>
      <c r="C38" s="628" t="s">
        <v>633</v>
      </c>
      <c r="D38" s="707">
        <f>SUMIF(計算!$D$10:$D$117,$B38,計算!G$10:G$117)</f>
        <v>0</v>
      </c>
      <c r="E38" s="707">
        <f>SUMIF(計算!$D$10:$D$117,$B38,計算!H$10:H$117)</f>
        <v>0</v>
      </c>
      <c r="F38" s="707">
        <f>SUMIF(計算!$D$10:$D$117,$B38,計算!I$10:I$117)</f>
        <v>0</v>
      </c>
      <c r="G38" s="707">
        <f>SUMIF(計算!$D$10:$D$117,$B38,計算!J$10:J$117)</f>
        <v>0</v>
      </c>
      <c r="H38" s="707">
        <f>SUMIF(計算!$D$10:$D$118,$B38,計算!K$10:K$118)</f>
        <v>0</v>
      </c>
      <c r="I38" s="707">
        <f>SUMIF(計算!$D$10:$D$118,$B38,計算!L$10:L$118)</f>
        <v>0</v>
      </c>
      <c r="J38" s="707">
        <f>SUMIF(計算!$D$10:$D$118,$B38,計算!M$10:M$118)</f>
        <v>0</v>
      </c>
      <c r="K38" s="707">
        <f>SUMIF(計算!$D$10:$D$117,$B38,計算!N$10:N$117)</f>
        <v>0</v>
      </c>
      <c r="L38" s="707">
        <f>SUMIF(計算!$D$10:$D$117,$B38,計算!O$10:O$117)</f>
        <v>0</v>
      </c>
      <c r="M38" s="707">
        <f>SUMIF(計算!$D$10:$D$117,$B38,計算!P$10:P$117)</f>
        <v>0</v>
      </c>
      <c r="N38" s="707"/>
      <c r="O38" s="707"/>
      <c r="P38" s="707">
        <f>SUMIF(計算!$D$10:$D$118,$B38,計算!S$10:S$118)</f>
        <v>0</v>
      </c>
      <c r="Q38" s="707">
        <f>SUMIF(計算!$D$10:$D$118,$B38,計算!T$10:T$118)</f>
        <v>0</v>
      </c>
      <c r="R38" s="707">
        <f>SUMIF(計算!$D$10:$D$118,$B38,計算!U$10:U$118)</f>
        <v>0</v>
      </c>
      <c r="S38" s="707">
        <f>SUMIF(計算!$D$10:$D$117,$B38,計算!V$10:V$117)</f>
        <v>0</v>
      </c>
      <c r="T38" s="707">
        <f>SUMIF(計算!$D$10:$D$117,$B38,計算!W$10:W$117)</f>
        <v>0</v>
      </c>
      <c r="U38" s="707">
        <f>SUMIF(計算!$D$10:$D$117,$B38,計算!X$10:X$117)</f>
        <v>0</v>
      </c>
      <c r="V38" s="707">
        <f>SUMIF(計算!$D$10:$D$117,$B38,計算!Y$10:Y$117)</f>
        <v>0</v>
      </c>
      <c r="W38" s="707">
        <f>SUMIF(計算!$D$10:$D$117,$B38,計算!Z$10:Z$117)</f>
        <v>0</v>
      </c>
      <c r="X38" s="707">
        <f>SUMIF(計算!$D$10:$D$117,$B38,計算!AA$10:AA$117)</f>
        <v>0</v>
      </c>
      <c r="Y38" s="707">
        <f>SUMIF(計算!$D$10:$D$118,$B38,計算!AB$10:AB$118)</f>
        <v>0</v>
      </c>
      <c r="Z38" s="707">
        <f>SUMIF(計算!$D$10:$D$118,$B38,計算!AC$10:AC$118)</f>
        <v>0</v>
      </c>
      <c r="AA38" s="707">
        <f>SUMIF(計算!$D$10:$D$118,$B38,計算!AD$10:AD$118)</f>
        <v>0</v>
      </c>
      <c r="AB38" s="707">
        <f>SUMIF(計算!$D$10:$D$117,$B38,計算!AE$10:AE$117)</f>
        <v>0</v>
      </c>
      <c r="AC38" s="707">
        <f>SUMIF(計算!$D$10:$D$118,$B38,計算!AF$10:AF$118)</f>
        <v>0</v>
      </c>
      <c r="AD38" s="707">
        <f>SUMIF(計算!$D$10:$D$118,$B38,計算!AG$10:AG$118)</f>
        <v>0</v>
      </c>
      <c r="AE38" s="707">
        <f>SUMIF(計算!$D$10:$D$118,$B38,計算!AH$10:AH$118)</f>
        <v>0</v>
      </c>
      <c r="AF38" s="707">
        <f>SUMIF(計算!$D$10:$D$117,$B38,計算!AI$10:AI$117)</f>
        <v>0</v>
      </c>
    </row>
    <row r="39" spans="2:32" x14ac:dyDescent="0.15">
      <c r="B39" s="56" t="s">
        <v>630</v>
      </c>
      <c r="C39" s="637" t="s">
        <v>678</v>
      </c>
      <c r="D39" s="636">
        <f>SUMIF(計算!$D$10:$D$117,$B39,計算!G$10:G$117)</f>
        <v>0</v>
      </c>
      <c r="E39" s="636">
        <f>SUMIF(計算!$D$10:$D$117,$B39,計算!H$10:H$117)</f>
        <v>0</v>
      </c>
      <c r="F39" s="636">
        <f>SUMIF(計算!$D$10:$D$117,$B39,計算!I$10:I$117)</f>
        <v>0</v>
      </c>
      <c r="G39" s="636">
        <f>SUMIF(計算!$D$10:$D$117,$B39,計算!J$10:J$117)</f>
        <v>0</v>
      </c>
      <c r="H39" s="636">
        <f>SUMIF(計算!$D$10:$D$118,$B39,計算!K$10:K$118)</f>
        <v>0</v>
      </c>
      <c r="I39" s="636">
        <f>SUMIF(計算!$D$10:$D$118,$B39,計算!L$10:L$118)</f>
        <v>0</v>
      </c>
      <c r="J39" s="636">
        <f>SUMIF(計算!$D$10:$D$118,$B39,計算!M$10:M$118)</f>
        <v>0</v>
      </c>
      <c r="K39" s="636">
        <f>SUMIF(計算!$D$10:$D$117,$B39,計算!N$10:N$117)</f>
        <v>0</v>
      </c>
      <c r="L39" s="636">
        <f>SUMIF(計算!$D$10:$D$117,$B39,計算!O$10:O$117)</f>
        <v>0</v>
      </c>
      <c r="M39" s="636">
        <f>SUMIF(計算!$D$10:$D$117,$B39,計算!P$10:P$117)</f>
        <v>0</v>
      </c>
      <c r="N39" s="636"/>
      <c r="O39" s="636"/>
      <c r="P39" s="636">
        <f>SUMIF(計算!$D$10:$D$118,$B39,計算!S$10:S$118)</f>
        <v>0</v>
      </c>
      <c r="Q39" s="636">
        <f>SUMIF(計算!$D$10:$D$118,$B39,計算!T$10:T$118)</f>
        <v>0</v>
      </c>
      <c r="R39" s="636">
        <f>SUMIF(計算!$D$10:$D$118,$B39,計算!U$10:U$118)</f>
        <v>0</v>
      </c>
      <c r="S39" s="636">
        <f>SUMIF(計算!$D$10:$D$117,$B39,計算!V$10:V$117)</f>
        <v>0</v>
      </c>
      <c r="T39" s="636">
        <f>SUMIF(計算!$D$10:$D$117,$B39,計算!W$10:W$117)</f>
        <v>0</v>
      </c>
      <c r="U39" s="636">
        <f>SUMIF(計算!$D$10:$D$117,$B39,計算!X$10:X$117)</f>
        <v>0</v>
      </c>
      <c r="V39" s="636">
        <f>SUMIF(計算!$D$10:$D$117,$B39,計算!Y$10:Y$117)</f>
        <v>0</v>
      </c>
      <c r="W39" s="636">
        <f>SUMIF(計算!$D$10:$D$117,$B39,計算!Z$10:Z$117)</f>
        <v>0</v>
      </c>
      <c r="X39" s="636">
        <f>SUMIF(計算!$D$10:$D$117,$B39,計算!AA$10:AA$117)</f>
        <v>0</v>
      </c>
      <c r="Y39" s="636">
        <f>SUMIF(計算!$D$10:$D$118,$B39,計算!AB$10:AB$118)</f>
        <v>0</v>
      </c>
      <c r="Z39" s="636">
        <f>SUMIF(計算!$D$10:$D$118,$B39,計算!AC$10:AC$118)</f>
        <v>0</v>
      </c>
      <c r="AA39" s="636">
        <f>SUMIF(計算!$D$10:$D$118,$B39,計算!AD$10:AD$118)</f>
        <v>0</v>
      </c>
      <c r="AB39" s="636">
        <f>SUMIF(計算!$D$10:$D$117,$B39,計算!AE$10:AE$117)</f>
        <v>0</v>
      </c>
      <c r="AC39" s="636">
        <f>SUMIF(計算!$D$10:$D$118,$B39,計算!AF$10:AF$118)</f>
        <v>0</v>
      </c>
      <c r="AD39" s="636">
        <f>SUMIF(計算!$D$10:$D$118,$B39,計算!AG$10:AG$118)</f>
        <v>0</v>
      </c>
      <c r="AE39" s="636">
        <f>SUMIF(計算!$D$10:$D$118,$B39,計算!AH$10:AH$118)</f>
        <v>0</v>
      </c>
      <c r="AF39" s="636">
        <f>SUMIF(計算!$D$10:$D$117,$B39,計算!AI$10:AI$117)</f>
        <v>0</v>
      </c>
    </row>
    <row r="40" spans="2:32" x14ac:dyDescent="0.15">
      <c r="B40" s="56" t="s">
        <v>632</v>
      </c>
      <c r="C40" s="637" t="s">
        <v>646</v>
      </c>
      <c r="D40" s="636">
        <f>SUMIF(計算!$D$10:$D$117,$B40,計算!G$10:G$117)</f>
        <v>0</v>
      </c>
      <c r="E40" s="636">
        <f>SUMIF(計算!$D$10:$D$117,$B40,計算!H$10:H$117)</f>
        <v>0</v>
      </c>
      <c r="F40" s="636">
        <f>SUMIF(計算!$D$10:$D$117,$B40,計算!I$10:I$117)</f>
        <v>0</v>
      </c>
      <c r="G40" s="636">
        <f>SUMIF(計算!$D$10:$D$117,$B40,計算!J$10:J$117)</f>
        <v>0</v>
      </c>
      <c r="H40" s="636">
        <f>SUMIF(計算!$D$10:$D$118,$B40,計算!K$10:K$118)</f>
        <v>0</v>
      </c>
      <c r="I40" s="636">
        <f>SUMIF(計算!$D$10:$D$118,$B40,計算!L$10:L$118)</f>
        <v>0</v>
      </c>
      <c r="J40" s="636">
        <f>SUMIF(計算!$D$10:$D$118,$B40,計算!M$10:M$118)</f>
        <v>0</v>
      </c>
      <c r="K40" s="636">
        <f>SUMIF(計算!$D$10:$D$117,$B40,計算!N$10:N$117)</f>
        <v>0</v>
      </c>
      <c r="L40" s="636">
        <f>SUMIF(計算!$D$10:$D$117,$B40,計算!O$10:O$117)</f>
        <v>0</v>
      </c>
      <c r="M40" s="636">
        <f>SUMIF(計算!$D$10:$D$117,$B40,計算!P$10:P$117)</f>
        <v>0</v>
      </c>
      <c r="N40" s="636"/>
      <c r="O40" s="636"/>
      <c r="P40" s="636">
        <f>SUMIF(計算!$D$10:$D$118,$B40,計算!S$10:S$118)</f>
        <v>0</v>
      </c>
      <c r="Q40" s="636">
        <f>SUMIF(計算!$D$10:$D$118,$B40,計算!T$10:T$118)</f>
        <v>0</v>
      </c>
      <c r="R40" s="636">
        <f>SUMIF(計算!$D$10:$D$118,$B40,計算!U$10:U$118)</f>
        <v>0</v>
      </c>
      <c r="S40" s="636">
        <f>SUMIF(計算!$D$10:$D$117,$B40,計算!V$10:V$117)</f>
        <v>0</v>
      </c>
      <c r="T40" s="636">
        <f>SUMIF(計算!$D$10:$D$117,$B40,計算!W$10:W$117)</f>
        <v>0</v>
      </c>
      <c r="U40" s="636">
        <f>SUMIF(計算!$D$10:$D$117,$B40,計算!X$10:X$117)</f>
        <v>0</v>
      </c>
      <c r="V40" s="636">
        <f>SUMIF(計算!$D$10:$D$117,$B40,計算!Y$10:Y$117)</f>
        <v>0</v>
      </c>
      <c r="W40" s="636">
        <f>SUMIF(計算!$D$10:$D$117,$B40,計算!Z$10:Z$117)</f>
        <v>0</v>
      </c>
      <c r="X40" s="636">
        <f>SUMIF(計算!$D$10:$D$117,$B40,計算!AA$10:AA$117)</f>
        <v>0</v>
      </c>
      <c r="Y40" s="636">
        <f>SUMIF(計算!$D$10:$D$118,$B40,計算!AB$10:AB$118)</f>
        <v>0</v>
      </c>
      <c r="Z40" s="636">
        <f>SUMIF(計算!$D$10:$D$118,$B40,計算!AC$10:AC$118)</f>
        <v>0</v>
      </c>
      <c r="AA40" s="636">
        <f>SUMIF(計算!$D$10:$D$118,$B40,計算!AD$10:AD$118)</f>
        <v>0</v>
      </c>
      <c r="AB40" s="636">
        <f>SUMIF(計算!$D$10:$D$117,$B40,計算!AE$10:AE$117)</f>
        <v>0</v>
      </c>
      <c r="AC40" s="636">
        <f>SUMIF(計算!$D$10:$D$118,$B40,計算!AF$10:AF$118)</f>
        <v>0</v>
      </c>
      <c r="AD40" s="636">
        <f>SUMIF(計算!$D$10:$D$118,$B40,計算!AG$10:AG$118)</f>
        <v>0</v>
      </c>
      <c r="AE40" s="636">
        <f>SUMIF(計算!$D$10:$D$118,$B40,計算!AH$10:AH$118)</f>
        <v>0</v>
      </c>
      <c r="AF40" s="636">
        <f>SUMIF(計算!$D$10:$D$117,$B40,計算!AI$10:AI$117)</f>
        <v>0</v>
      </c>
    </row>
    <row r="41" spans="2:32" x14ac:dyDescent="0.15">
      <c r="B41" s="56" t="s">
        <v>634</v>
      </c>
      <c r="C41" s="637" t="s">
        <v>648</v>
      </c>
      <c r="D41" s="636">
        <f>SUMIF(計算!$D$10:$D$117,$B41,計算!G$10:G$117)</f>
        <v>0</v>
      </c>
      <c r="E41" s="636">
        <f>SUMIF(計算!$D$10:$D$117,$B41,計算!H$10:H$117)</f>
        <v>0</v>
      </c>
      <c r="F41" s="636">
        <f>SUMIF(計算!$D$10:$D$117,$B41,計算!I$10:I$117)</f>
        <v>0</v>
      </c>
      <c r="G41" s="636">
        <f>SUMIF(計算!$D$10:$D$117,$B41,計算!J$10:J$117)</f>
        <v>0</v>
      </c>
      <c r="H41" s="636">
        <f>SUMIF(計算!$D$10:$D$118,$B41,計算!K$10:K$118)</f>
        <v>0</v>
      </c>
      <c r="I41" s="636">
        <f>SUMIF(計算!$D$10:$D$118,$B41,計算!L$10:L$118)</f>
        <v>0</v>
      </c>
      <c r="J41" s="636">
        <f>SUMIF(計算!$D$10:$D$118,$B41,計算!M$10:M$118)</f>
        <v>0</v>
      </c>
      <c r="K41" s="636">
        <f>SUMIF(計算!$D$10:$D$117,$B41,計算!N$10:N$117)</f>
        <v>0</v>
      </c>
      <c r="L41" s="636">
        <f>SUMIF(計算!$D$10:$D$117,$B41,計算!O$10:O$117)</f>
        <v>0</v>
      </c>
      <c r="M41" s="636">
        <f>SUMIF(計算!$D$10:$D$117,$B41,計算!P$10:P$117)</f>
        <v>0</v>
      </c>
      <c r="N41" s="636"/>
      <c r="O41" s="636"/>
      <c r="P41" s="636">
        <f>SUMIF(計算!$D$10:$D$118,$B41,計算!S$10:S$118)</f>
        <v>0</v>
      </c>
      <c r="Q41" s="636">
        <f>SUMIF(計算!$D$10:$D$118,$B41,計算!T$10:T$118)</f>
        <v>0</v>
      </c>
      <c r="R41" s="636">
        <f>SUMIF(計算!$D$10:$D$118,$B41,計算!U$10:U$118)</f>
        <v>0</v>
      </c>
      <c r="S41" s="636">
        <f>SUMIF(計算!$D$10:$D$117,$B41,計算!V$10:V$117)</f>
        <v>0</v>
      </c>
      <c r="T41" s="636">
        <f>SUMIF(計算!$D$10:$D$117,$B41,計算!W$10:W$117)</f>
        <v>0</v>
      </c>
      <c r="U41" s="636">
        <f>SUMIF(計算!$D$10:$D$117,$B41,計算!X$10:X$117)</f>
        <v>0</v>
      </c>
      <c r="V41" s="636">
        <f>SUMIF(計算!$D$10:$D$117,$B41,計算!Y$10:Y$117)</f>
        <v>0</v>
      </c>
      <c r="W41" s="636">
        <f>SUMIF(計算!$D$10:$D$117,$B41,計算!Z$10:Z$117)</f>
        <v>0</v>
      </c>
      <c r="X41" s="636">
        <f>SUMIF(計算!$D$10:$D$117,$B41,計算!AA$10:AA$117)</f>
        <v>0</v>
      </c>
      <c r="Y41" s="636">
        <f>SUMIF(計算!$D$10:$D$118,$B41,計算!AB$10:AB$118)</f>
        <v>0</v>
      </c>
      <c r="Z41" s="636">
        <f>SUMIF(計算!$D$10:$D$118,$B41,計算!AC$10:AC$118)</f>
        <v>0</v>
      </c>
      <c r="AA41" s="636">
        <f>SUMIF(計算!$D$10:$D$118,$B41,計算!AD$10:AD$118)</f>
        <v>0</v>
      </c>
      <c r="AB41" s="636">
        <f>SUMIF(計算!$D$10:$D$117,$B41,計算!AE$10:AE$117)</f>
        <v>0</v>
      </c>
      <c r="AC41" s="636">
        <f>SUMIF(計算!$D$10:$D$118,$B41,計算!AF$10:AF$118)</f>
        <v>0</v>
      </c>
      <c r="AD41" s="636">
        <f>SUMIF(計算!$D$10:$D$118,$B41,計算!AG$10:AG$118)</f>
        <v>0</v>
      </c>
      <c r="AE41" s="636">
        <f>SUMIF(計算!$D$10:$D$118,$B41,計算!AH$10:AH$118)</f>
        <v>0</v>
      </c>
      <c r="AF41" s="636">
        <f>SUMIF(計算!$D$10:$D$117,$B41,計算!AI$10:AI$117)</f>
        <v>0</v>
      </c>
    </row>
    <row r="42" spans="2:32" x14ac:dyDescent="0.15">
      <c r="B42" s="56" t="s">
        <v>635</v>
      </c>
      <c r="C42" s="637" t="s">
        <v>650</v>
      </c>
      <c r="D42" s="636">
        <f>SUMIF(計算!$D$10:$D$117,$B42,計算!G$10:G$117)</f>
        <v>0</v>
      </c>
      <c r="E42" s="636">
        <f>SUMIF(計算!$D$10:$D$117,$B42,計算!H$10:H$117)</f>
        <v>0</v>
      </c>
      <c r="F42" s="636">
        <f>SUMIF(計算!$D$10:$D$117,$B42,計算!I$10:I$117)</f>
        <v>0</v>
      </c>
      <c r="G42" s="636">
        <f>SUMIF(計算!$D$10:$D$117,$B42,計算!J$10:J$117)</f>
        <v>0</v>
      </c>
      <c r="H42" s="636">
        <f>SUMIF(計算!$D$10:$D$118,$B42,計算!K$10:K$118)</f>
        <v>0</v>
      </c>
      <c r="I42" s="636">
        <f>SUMIF(計算!$D$10:$D$118,$B42,計算!L$10:L$118)</f>
        <v>0</v>
      </c>
      <c r="J42" s="636">
        <f>SUMIF(計算!$D$10:$D$118,$B42,計算!M$10:M$118)</f>
        <v>0</v>
      </c>
      <c r="K42" s="636">
        <f>SUMIF(計算!$D$10:$D$117,$B42,計算!N$10:N$117)</f>
        <v>0</v>
      </c>
      <c r="L42" s="636">
        <f>SUMIF(計算!$D$10:$D$117,$B42,計算!O$10:O$117)</f>
        <v>0</v>
      </c>
      <c r="M42" s="636">
        <f>SUMIF(計算!$D$10:$D$117,$B42,計算!P$10:P$117)</f>
        <v>0</v>
      </c>
      <c r="N42" s="636"/>
      <c r="O42" s="636"/>
      <c r="P42" s="636">
        <f>SUMIF(計算!$D$10:$D$118,$B42,計算!S$10:S$118)</f>
        <v>0</v>
      </c>
      <c r="Q42" s="636">
        <f>SUMIF(計算!$D$10:$D$118,$B42,計算!T$10:T$118)</f>
        <v>0</v>
      </c>
      <c r="R42" s="636">
        <f>SUMIF(計算!$D$10:$D$118,$B42,計算!U$10:U$118)</f>
        <v>0</v>
      </c>
      <c r="S42" s="636">
        <f>SUMIF(計算!$D$10:$D$117,$B42,計算!V$10:V$117)</f>
        <v>0</v>
      </c>
      <c r="T42" s="636">
        <f>SUMIF(計算!$D$10:$D$117,$B42,計算!W$10:W$117)</f>
        <v>0</v>
      </c>
      <c r="U42" s="636">
        <f>SUMIF(計算!$D$10:$D$117,$B42,計算!X$10:X$117)</f>
        <v>0</v>
      </c>
      <c r="V42" s="636">
        <f>SUMIF(計算!$D$10:$D$117,$B42,計算!Y$10:Y$117)</f>
        <v>0</v>
      </c>
      <c r="W42" s="636">
        <f>SUMIF(計算!$D$10:$D$117,$B42,計算!Z$10:Z$117)</f>
        <v>0</v>
      </c>
      <c r="X42" s="636">
        <f>SUMIF(計算!$D$10:$D$117,$B42,計算!AA$10:AA$117)</f>
        <v>0</v>
      </c>
      <c r="Y42" s="636">
        <f>SUMIF(計算!$D$10:$D$118,$B42,計算!AB$10:AB$118)</f>
        <v>0</v>
      </c>
      <c r="Z42" s="636">
        <f>SUMIF(計算!$D$10:$D$118,$B42,計算!AC$10:AC$118)</f>
        <v>0</v>
      </c>
      <c r="AA42" s="636">
        <f>SUMIF(計算!$D$10:$D$118,$B42,計算!AD$10:AD$118)</f>
        <v>0</v>
      </c>
      <c r="AB42" s="636">
        <f>SUMIF(計算!$D$10:$D$117,$B42,計算!AE$10:AE$117)</f>
        <v>0</v>
      </c>
      <c r="AC42" s="636">
        <f>SUMIF(計算!$D$10:$D$118,$B42,計算!AF$10:AF$118)</f>
        <v>0</v>
      </c>
      <c r="AD42" s="636">
        <f>SUMIF(計算!$D$10:$D$118,$B42,計算!AG$10:AG$118)</f>
        <v>0</v>
      </c>
      <c r="AE42" s="636">
        <f>SUMIF(計算!$D$10:$D$118,$B42,計算!AH$10:AH$118)</f>
        <v>0</v>
      </c>
      <c r="AF42" s="636">
        <f>SUMIF(計算!$D$10:$D$117,$B42,計算!AI$10:AI$117)</f>
        <v>0</v>
      </c>
    </row>
    <row r="43" spans="2:32" x14ac:dyDescent="0.15">
      <c r="B43" s="57" t="s">
        <v>637</v>
      </c>
      <c r="C43" s="628" t="s">
        <v>679</v>
      </c>
      <c r="D43" s="707">
        <f>SUMIF(計算!$D$10:$D$117,$B43,計算!G$10:G$117)</f>
        <v>0</v>
      </c>
      <c r="E43" s="707">
        <f>SUMIF(計算!$D$10:$D$117,$B43,計算!H$10:H$117)</f>
        <v>0</v>
      </c>
      <c r="F43" s="707">
        <f>SUMIF(計算!$D$10:$D$117,$B43,計算!I$10:I$117)</f>
        <v>0</v>
      </c>
      <c r="G43" s="707">
        <f>SUMIF(計算!$D$10:$D$117,$B43,計算!J$10:J$117)</f>
        <v>0</v>
      </c>
      <c r="H43" s="707">
        <f>SUMIF(計算!$D$10:$D$118,$B43,計算!K$10:K$118)</f>
        <v>0</v>
      </c>
      <c r="I43" s="707">
        <f>SUMIF(計算!$D$10:$D$118,$B43,計算!L$10:L$118)</f>
        <v>0</v>
      </c>
      <c r="J43" s="707">
        <f>SUMIF(計算!$D$10:$D$118,$B43,計算!M$10:M$118)</f>
        <v>0</v>
      </c>
      <c r="K43" s="707">
        <f>SUMIF(計算!$D$10:$D$117,$B43,計算!N$10:N$117)</f>
        <v>0</v>
      </c>
      <c r="L43" s="707">
        <f>SUMIF(計算!$D$10:$D$117,$B43,計算!O$10:O$117)</f>
        <v>0</v>
      </c>
      <c r="M43" s="707">
        <f>SUMIF(計算!$D$10:$D$117,$B43,計算!P$10:P$117)</f>
        <v>0</v>
      </c>
      <c r="N43" s="707"/>
      <c r="O43" s="707"/>
      <c r="P43" s="707">
        <f>SUMIF(計算!$D$10:$D$118,$B43,計算!S$10:S$118)</f>
        <v>0</v>
      </c>
      <c r="Q43" s="707">
        <f>SUMIF(計算!$D$10:$D$118,$B43,計算!T$10:T$118)</f>
        <v>0</v>
      </c>
      <c r="R43" s="707">
        <f>SUMIF(計算!$D$10:$D$118,$B43,計算!U$10:U$118)</f>
        <v>0</v>
      </c>
      <c r="S43" s="707">
        <f>SUMIF(計算!$D$10:$D$117,$B43,計算!V$10:V$117)</f>
        <v>0</v>
      </c>
      <c r="T43" s="707">
        <f>SUMIF(計算!$D$10:$D$117,$B43,計算!W$10:W$117)</f>
        <v>0</v>
      </c>
      <c r="U43" s="707">
        <f>SUMIF(計算!$D$10:$D$117,$B43,計算!X$10:X$117)</f>
        <v>0</v>
      </c>
      <c r="V43" s="707">
        <f>SUMIF(計算!$D$10:$D$117,$B43,計算!Y$10:Y$117)</f>
        <v>0</v>
      </c>
      <c r="W43" s="707">
        <f>SUMIF(計算!$D$10:$D$117,$B43,計算!Z$10:Z$117)</f>
        <v>0</v>
      </c>
      <c r="X43" s="707">
        <f>SUMIF(計算!$D$10:$D$117,$B43,計算!AA$10:AA$117)</f>
        <v>0</v>
      </c>
      <c r="Y43" s="707">
        <f>SUMIF(計算!$D$10:$D$118,$B43,計算!AB$10:AB$118)</f>
        <v>0</v>
      </c>
      <c r="Z43" s="707">
        <f>SUMIF(計算!$D$10:$D$118,$B43,計算!AC$10:AC$118)</f>
        <v>0</v>
      </c>
      <c r="AA43" s="707">
        <f>SUMIF(計算!$D$10:$D$118,$B43,計算!AD$10:AD$118)</f>
        <v>0</v>
      </c>
      <c r="AB43" s="707">
        <f>SUMIF(計算!$D$10:$D$117,$B43,計算!AE$10:AE$117)</f>
        <v>0</v>
      </c>
      <c r="AC43" s="707">
        <f>SUMIF(計算!$D$10:$D$118,$B43,計算!AF$10:AF$118)</f>
        <v>0</v>
      </c>
      <c r="AD43" s="707">
        <f>SUMIF(計算!$D$10:$D$118,$B43,計算!AG$10:AG$118)</f>
        <v>0</v>
      </c>
      <c r="AE43" s="707">
        <f>SUMIF(計算!$D$10:$D$118,$B43,計算!AH$10:AH$118)</f>
        <v>0</v>
      </c>
      <c r="AF43" s="707">
        <f>SUMIF(計算!$D$10:$D$117,$B43,計算!AI$10:AI$117)</f>
        <v>0</v>
      </c>
    </row>
    <row r="44" spans="2:32" x14ac:dyDescent="0.15">
      <c r="B44" s="56" t="s">
        <v>638</v>
      </c>
      <c r="C44" s="637" t="s">
        <v>464</v>
      </c>
      <c r="D44" s="636">
        <f>SUMIF(計算!$D$10:$D$117,$B44,計算!G$10:G$117)</f>
        <v>0</v>
      </c>
      <c r="E44" s="636">
        <f>SUMIF(計算!$D$10:$D$117,$B44,計算!H$10:H$117)</f>
        <v>0</v>
      </c>
      <c r="F44" s="636">
        <f>SUMIF(計算!$D$10:$D$117,$B44,計算!I$10:I$117)</f>
        <v>0</v>
      </c>
      <c r="G44" s="636">
        <f>SUMIF(計算!$D$10:$D$117,$B44,計算!J$10:J$117)</f>
        <v>0</v>
      </c>
      <c r="H44" s="636">
        <f>SUMIF(計算!$D$10:$D$118,$B44,計算!K$10:K$118)</f>
        <v>0</v>
      </c>
      <c r="I44" s="636">
        <f>SUMIF(計算!$D$10:$D$118,$B44,計算!L$10:L$118)</f>
        <v>0</v>
      </c>
      <c r="J44" s="636">
        <f>SUMIF(計算!$D$10:$D$118,$B44,計算!M$10:M$118)</f>
        <v>0</v>
      </c>
      <c r="K44" s="636">
        <f>SUMIF(計算!$D$10:$D$117,$B44,計算!N$10:N$117)</f>
        <v>0</v>
      </c>
      <c r="L44" s="636">
        <f>SUMIF(計算!$D$10:$D$117,$B44,計算!O$10:O$117)</f>
        <v>0</v>
      </c>
      <c r="M44" s="636">
        <f>SUMIF(計算!$D$10:$D$117,$B44,計算!P$10:P$117)</f>
        <v>0</v>
      </c>
      <c r="N44" s="636"/>
      <c r="O44" s="636"/>
      <c r="P44" s="636">
        <f>SUMIF(計算!$D$10:$D$118,$B44,計算!S$10:S$118)</f>
        <v>0</v>
      </c>
      <c r="Q44" s="636">
        <f>SUMIF(計算!$D$10:$D$118,$B44,計算!T$10:T$118)</f>
        <v>0</v>
      </c>
      <c r="R44" s="636">
        <f>SUMIF(計算!$D$10:$D$118,$B44,計算!U$10:U$118)</f>
        <v>0</v>
      </c>
      <c r="S44" s="636">
        <f>SUMIF(計算!$D$10:$D$117,$B44,計算!V$10:V$117)</f>
        <v>0</v>
      </c>
      <c r="T44" s="636">
        <f>SUMIF(計算!$D$10:$D$117,$B44,計算!W$10:W$117)</f>
        <v>0</v>
      </c>
      <c r="U44" s="636">
        <f>SUMIF(計算!$D$10:$D$117,$B44,計算!X$10:X$117)</f>
        <v>0</v>
      </c>
      <c r="V44" s="636">
        <f>SUMIF(計算!$D$10:$D$117,$B44,計算!Y$10:Y$117)</f>
        <v>0</v>
      </c>
      <c r="W44" s="636">
        <f>SUMIF(計算!$D$10:$D$117,$B44,計算!Z$10:Z$117)</f>
        <v>0</v>
      </c>
      <c r="X44" s="636">
        <f>SUMIF(計算!$D$10:$D$117,$B44,計算!AA$10:AA$117)</f>
        <v>0</v>
      </c>
      <c r="Y44" s="636">
        <f>SUMIF(計算!$D$10:$D$118,$B44,計算!AB$10:AB$118)</f>
        <v>0</v>
      </c>
      <c r="Z44" s="636">
        <f>SUMIF(計算!$D$10:$D$118,$B44,計算!AC$10:AC$118)</f>
        <v>0</v>
      </c>
      <c r="AA44" s="636">
        <f>SUMIF(計算!$D$10:$D$118,$B44,計算!AD$10:AD$118)</f>
        <v>0</v>
      </c>
      <c r="AB44" s="636">
        <f>SUMIF(計算!$D$10:$D$117,$B44,計算!AE$10:AE$117)</f>
        <v>0</v>
      </c>
      <c r="AC44" s="636">
        <f>SUMIF(計算!$D$10:$D$118,$B44,計算!AF$10:AF$118)</f>
        <v>0</v>
      </c>
      <c r="AD44" s="636">
        <f>SUMIF(計算!$D$10:$D$118,$B44,計算!AG$10:AG$118)</f>
        <v>0</v>
      </c>
      <c r="AE44" s="636">
        <f>SUMIF(計算!$D$10:$D$118,$B44,計算!AH$10:AH$118)</f>
        <v>0</v>
      </c>
      <c r="AF44" s="636">
        <f>SUMIF(計算!$D$10:$D$117,$B44,計算!AI$10:AI$117)</f>
        <v>0</v>
      </c>
    </row>
    <row r="45" spans="2:32" x14ac:dyDescent="0.15">
      <c r="B45" s="56" t="s">
        <v>639</v>
      </c>
      <c r="C45" s="637" t="s">
        <v>680</v>
      </c>
      <c r="D45" s="636">
        <f>SUMIF(計算!$D$10:$D$117,$B45,計算!G$10:G$117)</f>
        <v>0</v>
      </c>
      <c r="E45" s="636">
        <f>SUMIF(計算!$D$10:$D$117,$B45,計算!H$10:H$117)</f>
        <v>0</v>
      </c>
      <c r="F45" s="636">
        <f>SUMIF(計算!$D$10:$D$117,$B45,計算!I$10:I$117)</f>
        <v>0</v>
      </c>
      <c r="G45" s="636">
        <f>SUMIF(計算!$D$10:$D$117,$B45,計算!J$10:J$117)</f>
        <v>0</v>
      </c>
      <c r="H45" s="636">
        <f>SUMIF(計算!$D$10:$D$118,$B45,計算!K$10:K$118)</f>
        <v>0</v>
      </c>
      <c r="I45" s="636">
        <f>SUMIF(計算!$D$10:$D$118,$B45,計算!L$10:L$118)</f>
        <v>0</v>
      </c>
      <c r="J45" s="636">
        <f>SUMIF(計算!$D$10:$D$118,$B45,計算!M$10:M$118)</f>
        <v>0</v>
      </c>
      <c r="K45" s="636">
        <f>SUMIF(計算!$D$10:$D$117,$B45,計算!N$10:N$117)</f>
        <v>0</v>
      </c>
      <c r="L45" s="636">
        <f>SUMIF(計算!$D$10:$D$117,$B45,計算!O$10:O$117)</f>
        <v>0</v>
      </c>
      <c r="M45" s="636">
        <f>SUMIF(計算!$D$10:$D$117,$B45,計算!P$10:P$117)</f>
        <v>0</v>
      </c>
      <c r="N45" s="636"/>
      <c r="O45" s="636"/>
      <c r="P45" s="636">
        <f>SUMIF(計算!$D$10:$D$118,$B45,計算!S$10:S$118)</f>
        <v>0</v>
      </c>
      <c r="Q45" s="636">
        <f>SUMIF(計算!$D$10:$D$118,$B45,計算!T$10:T$118)</f>
        <v>0</v>
      </c>
      <c r="R45" s="636">
        <f>SUMIF(計算!$D$10:$D$118,$B45,計算!U$10:U$118)</f>
        <v>0</v>
      </c>
      <c r="S45" s="636">
        <f>SUMIF(計算!$D$10:$D$117,$B45,計算!V$10:V$117)</f>
        <v>0</v>
      </c>
      <c r="T45" s="636">
        <f>SUMIF(計算!$D$10:$D$117,$B45,計算!W$10:W$117)</f>
        <v>0</v>
      </c>
      <c r="U45" s="636">
        <f>SUMIF(計算!$D$10:$D$117,$B45,計算!X$10:X$117)</f>
        <v>0</v>
      </c>
      <c r="V45" s="636">
        <f>SUMIF(計算!$D$10:$D$117,$B45,計算!Y$10:Y$117)</f>
        <v>0</v>
      </c>
      <c r="W45" s="636">
        <f>SUMIF(計算!$D$10:$D$117,$B45,計算!Z$10:Z$117)</f>
        <v>0</v>
      </c>
      <c r="X45" s="636">
        <f>SUMIF(計算!$D$10:$D$117,$B45,計算!AA$10:AA$117)</f>
        <v>0</v>
      </c>
      <c r="Y45" s="636">
        <f>SUMIF(計算!$D$10:$D$118,$B45,計算!AB$10:AB$118)</f>
        <v>0</v>
      </c>
      <c r="Z45" s="636">
        <f>SUMIF(計算!$D$10:$D$118,$B45,計算!AC$10:AC$118)</f>
        <v>0</v>
      </c>
      <c r="AA45" s="636">
        <f>SUMIF(計算!$D$10:$D$118,$B45,計算!AD$10:AD$118)</f>
        <v>0</v>
      </c>
      <c r="AB45" s="636">
        <f>SUMIF(計算!$D$10:$D$117,$B45,計算!AE$10:AE$117)</f>
        <v>0</v>
      </c>
      <c r="AC45" s="636">
        <f>SUMIF(計算!$D$10:$D$118,$B45,計算!AF$10:AF$118)</f>
        <v>0</v>
      </c>
      <c r="AD45" s="636">
        <f>SUMIF(計算!$D$10:$D$118,$B45,計算!AG$10:AG$118)</f>
        <v>0</v>
      </c>
      <c r="AE45" s="636">
        <f>SUMIF(計算!$D$10:$D$118,$B45,計算!AH$10:AH$118)</f>
        <v>0</v>
      </c>
      <c r="AF45" s="636">
        <f>SUMIF(計算!$D$10:$D$117,$B45,計算!AI$10:AI$117)</f>
        <v>0</v>
      </c>
    </row>
    <row r="46" spans="2:32" x14ac:dyDescent="0.15">
      <c r="B46" s="56" t="s">
        <v>640</v>
      </c>
      <c r="C46" s="637" t="s">
        <v>681</v>
      </c>
      <c r="D46" s="636">
        <f>SUMIF(計算!$D$10:$D$117,$B46,計算!G$10:G$117)</f>
        <v>0</v>
      </c>
      <c r="E46" s="636">
        <f>SUMIF(計算!$D$10:$D$117,$B46,計算!H$10:H$117)</f>
        <v>0</v>
      </c>
      <c r="F46" s="636">
        <f>SUMIF(計算!$D$10:$D$117,$B46,計算!I$10:I$117)</f>
        <v>0</v>
      </c>
      <c r="G46" s="636">
        <f>SUMIF(計算!$D$10:$D$117,$B46,計算!J$10:J$117)</f>
        <v>0</v>
      </c>
      <c r="H46" s="636">
        <f>SUMIF(計算!$D$10:$D$118,$B46,計算!K$10:K$118)</f>
        <v>0</v>
      </c>
      <c r="I46" s="636">
        <f>SUMIF(計算!$D$10:$D$118,$B46,計算!L$10:L$118)</f>
        <v>0</v>
      </c>
      <c r="J46" s="636">
        <f>SUMIF(計算!$D$10:$D$118,$B46,計算!M$10:M$118)</f>
        <v>0</v>
      </c>
      <c r="K46" s="636">
        <f>SUMIF(計算!$D$10:$D$117,$B46,計算!N$10:N$117)</f>
        <v>0</v>
      </c>
      <c r="L46" s="636">
        <f>SUMIF(計算!$D$10:$D$117,$B46,計算!O$10:O$117)</f>
        <v>0</v>
      </c>
      <c r="M46" s="636">
        <f>SUMIF(計算!$D$10:$D$117,$B46,計算!P$10:P$117)</f>
        <v>0</v>
      </c>
      <c r="N46" s="636"/>
      <c r="O46" s="636"/>
      <c r="P46" s="636">
        <f>SUMIF(計算!$D$10:$D$118,$B46,計算!S$10:S$118)</f>
        <v>0</v>
      </c>
      <c r="Q46" s="636">
        <f>SUMIF(計算!$D$10:$D$118,$B46,計算!T$10:T$118)</f>
        <v>0</v>
      </c>
      <c r="R46" s="636">
        <f>SUMIF(計算!$D$10:$D$118,$B46,計算!U$10:U$118)</f>
        <v>0</v>
      </c>
      <c r="S46" s="636">
        <f>SUMIF(計算!$D$10:$D$117,$B46,計算!V$10:V$117)</f>
        <v>0</v>
      </c>
      <c r="T46" s="636">
        <f>SUMIF(計算!$D$10:$D$117,$B46,計算!W$10:W$117)</f>
        <v>0</v>
      </c>
      <c r="U46" s="636">
        <f>SUMIF(計算!$D$10:$D$117,$B46,計算!X$10:X$117)</f>
        <v>0</v>
      </c>
      <c r="V46" s="636">
        <f>SUMIF(計算!$D$10:$D$117,$B46,計算!Y$10:Y$117)</f>
        <v>0</v>
      </c>
      <c r="W46" s="636">
        <f>SUMIF(計算!$D$10:$D$117,$B46,計算!Z$10:Z$117)</f>
        <v>0</v>
      </c>
      <c r="X46" s="636">
        <f>SUMIF(計算!$D$10:$D$117,$B46,計算!AA$10:AA$117)</f>
        <v>0</v>
      </c>
      <c r="Y46" s="636">
        <f>SUMIF(計算!$D$10:$D$118,$B46,計算!AB$10:AB$118)</f>
        <v>0</v>
      </c>
      <c r="Z46" s="636">
        <f>SUMIF(計算!$D$10:$D$118,$B46,計算!AC$10:AC$118)</f>
        <v>0</v>
      </c>
      <c r="AA46" s="636">
        <f>SUMIF(計算!$D$10:$D$118,$B46,計算!AD$10:AD$118)</f>
        <v>0</v>
      </c>
      <c r="AB46" s="636">
        <f>SUMIF(計算!$D$10:$D$117,$B46,計算!AE$10:AE$117)</f>
        <v>0</v>
      </c>
      <c r="AC46" s="636">
        <f>SUMIF(計算!$D$10:$D$118,$B46,計算!AF$10:AF$118)</f>
        <v>0</v>
      </c>
      <c r="AD46" s="636">
        <f>SUMIF(計算!$D$10:$D$118,$B46,計算!AG$10:AG$118)</f>
        <v>0</v>
      </c>
      <c r="AE46" s="636">
        <f>SUMIF(計算!$D$10:$D$118,$B46,計算!AH$10:AH$118)</f>
        <v>0</v>
      </c>
      <c r="AF46" s="636">
        <f>SUMIF(計算!$D$10:$D$117,$B46,計算!AI$10:AI$117)</f>
        <v>0</v>
      </c>
    </row>
    <row r="47" spans="2:32" x14ac:dyDescent="0.15">
      <c r="B47" s="56" t="s">
        <v>642</v>
      </c>
      <c r="C47" s="637" t="s">
        <v>682</v>
      </c>
      <c r="D47" s="636">
        <f>SUMIF(計算!$D$10:$D$117,$B47,計算!G$10:G$117)</f>
        <v>0</v>
      </c>
      <c r="E47" s="636">
        <f>SUMIF(計算!$D$10:$D$117,$B47,計算!H$10:H$117)</f>
        <v>0</v>
      </c>
      <c r="F47" s="636">
        <f>SUMIF(計算!$D$10:$D$117,$B47,計算!I$10:I$117)</f>
        <v>0</v>
      </c>
      <c r="G47" s="636">
        <f>SUMIF(計算!$D$10:$D$117,$B47,計算!J$10:J$117)</f>
        <v>0</v>
      </c>
      <c r="H47" s="636">
        <f>SUMIF(計算!$D$10:$D$118,$B47,計算!K$10:K$118)</f>
        <v>0</v>
      </c>
      <c r="I47" s="636">
        <f>SUMIF(計算!$D$10:$D$118,$B47,計算!L$10:L$118)</f>
        <v>0</v>
      </c>
      <c r="J47" s="636">
        <f>SUMIF(計算!$D$10:$D$118,$B47,計算!M$10:M$118)</f>
        <v>0</v>
      </c>
      <c r="K47" s="636">
        <f>SUMIF(計算!$D$10:$D$117,$B47,計算!N$10:N$117)</f>
        <v>0</v>
      </c>
      <c r="L47" s="636">
        <f>SUMIF(計算!$D$10:$D$117,$B47,計算!O$10:O$117)</f>
        <v>0</v>
      </c>
      <c r="M47" s="636">
        <f>SUMIF(計算!$D$10:$D$117,$B47,計算!P$10:P$117)</f>
        <v>0</v>
      </c>
      <c r="N47" s="636"/>
      <c r="O47" s="636"/>
      <c r="P47" s="636">
        <f>SUMIF(計算!$D$10:$D$118,$B47,計算!S$10:S$118)</f>
        <v>0</v>
      </c>
      <c r="Q47" s="636">
        <f>SUMIF(計算!$D$10:$D$118,$B47,計算!T$10:T$118)</f>
        <v>0</v>
      </c>
      <c r="R47" s="636">
        <f>SUMIF(計算!$D$10:$D$118,$B47,計算!U$10:U$118)</f>
        <v>0</v>
      </c>
      <c r="S47" s="636">
        <f>SUMIF(計算!$D$10:$D$117,$B47,計算!V$10:V$117)</f>
        <v>0</v>
      </c>
      <c r="T47" s="636">
        <f>SUMIF(計算!$D$10:$D$117,$B47,計算!W$10:W$117)</f>
        <v>0</v>
      </c>
      <c r="U47" s="636">
        <f>SUMIF(計算!$D$10:$D$117,$B47,計算!X$10:X$117)</f>
        <v>0</v>
      </c>
      <c r="V47" s="636">
        <f>SUMIF(計算!$D$10:$D$117,$B47,計算!Y$10:Y$117)</f>
        <v>0</v>
      </c>
      <c r="W47" s="636">
        <f>SUMIF(計算!$D$10:$D$117,$B47,計算!Z$10:Z$117)</f>
        <v>0</v>
      </c>
      <c r="X47" s="636">
        <f>SUMIF(計算!$D$10:$D$117,$B47,計算!AA$10:AA$117)</f>
        <v>0</v>
      </c>
      <c r="Y47" s="636">
        <f>SUMIF(計算!$D$10:$D$118,$B47,計算!AB$10:AB$118)</f>
        <v>0</v>
      </c>
      <c r="Z47" s="636">
        <f>SUMIF(計算!$D$10:$D$118,$B47,計算!AC$10:AC$118)</f>
        <v>0</v>
      </c>
      <c r="AA47" s="636">
        <f>SUMIF(計算!$D$10:$D$118,$B47,計算!AD$10:AD$118)</f>
        <v>0</v>
      </c>
      <c r="AB47" s="636">
        <f>SUMIF(計算!$D$10:$D$117,$B47,計算!AE$10:AE$117)</f>
        <v>0</v>
      </c>
      <c r="AC47" s="636">
        <f>SUMIF(計算!$D$10:$D$118,$B47,計算!AF$10:AF$118)</f>
        <v>0</v>
      </c>
      <c r="AD47" s="636">
        <f>SUMIF(計算!$D$10:$D$118,$B47,計算!AG$10:AG$118)</f>
        <v>0</v>
      </c>
      <c r="AE47" s="636">
        <f>SUMIF(計算!$D$10:$D$118,$B47,計算!AH$10:AH$118)</f>
        <v>0</v>
      </c>
      <c r="AF47" s="636">
        <f>SUMIF(計算!$D$10:$D$117,$B47,計算!AI$10:AI$117)</f>
        <v>0</v>
      </c>
    </row>
    <row r="48" spans="2:32" x14ac:dyDescent="0.15">
      <c r="B48" s="56" t="s">
        <v>643</v>
      </c>
      <c r="C48" s="637" t="s">
        <v>671</v>
      </c>
      <c r="D48" s="636">
        <f>SUMIF(計算!$D$10:$D$117,$B48,計算!G$10:G$117)</f>
        <v>0</v>
      </c>
      <c r="E48" s="636">
        <f>SUMIF(計算!$D$10:$D$117,$B48,計算!H$10:H$117)</f>
        <v>0</v>
      </c>
      <c r="F48" s="636">
        <f>SUMIF(計算!$D$10:$D$117,$B48,計算!I$10:I$117)</f>
        <v>0</v>
      </c>
      <c r="G48" s="636">
        <f>SUMIF(計算!$D$10:$D$117,$B48,計算!J$10:J$117)</f>
        <v>0</v>
      </c>
      <c r="H48" s="636">
        <f>SUMIF(計算!$D$10:$D$118,$B48,計算!K$10:K$118)</f>
        <v>0</v>
      </c>
      <c r="I48" s="636">
        <f>SUMIF(計算!$D$10:$D$118,$B48,計算!L$10:L$118)</f>
        <v>0</v>
      </c>
      <c r="J48" s="636">
        <f>SUMIF(計算!$D$10:$D$118,$B48,計算!M$10:M$118)</f>
        <v>0</v>
      </c>
      <c r="K48" s="636">
        <f>SUMIF(計算!$D$10:$D$117,$B48,計算!N$10:N$117)</f>
        <v>0</v>
      </c>
      <c r="L48" s="636">
        <f>SUMIF(計算!$D$10:$D$117,$B48,計算!O$10:O$117)</f>
        <v>0</v>
      </c>
      <c r="M48" s="636">
        <f>SUMIF(計算!$D$10:$D$117,$B48,計算!P$10:P$117)</f>
        <v>0</v>
      </c>
      <c r="N48" s="636"/>
      <c r="O48" s="636"/>
      <c r="P48" s="636">
        <f>SUMIF(計算!$D$10:$D$118,$B48,計算!S$10:S$118)</f>
        <v>0</v>
      </c>
      <c r="Q48" s="636">
        <f>SUMIF(計算!$D$10:$D$118,$B48,計算!T$10:T$118)</f>
        <v>0</v>
      </c>
      <c r="R48" s="636">
        <f>SUMIF(計算!$D$10:$D$118,$B48,計算!U$10:U$118)</f>
        <v>0</v>
      </c>
      <c r="S48" s="636">
        <f>SUMIF(計算!$D$10:$D$117,$B48,計算!V$10:V$117)</f>
        <v>0</v>
      </c>
      <c r="T48" s="636">
        <f>SUMIF(計算!$D$10:$D$117,$B48,計算!W$10:W$117)</f>
        <v>0</v>
      </c>
      <c r="U48" s="636">
        <f>SUMIF(計算!$D$10:$D$117,$B48,計算!X$10:X$117)</f>
        <v>0</v>
      </c>
      <c r="V48" s="636">
        <f>SUMIF(計算!$D$10:$D$117,$B48,計算!Y$10:Y$117)</f>
        <v>0</v>
      </c>
      <c r="W48" s="636">
        <f>SUMIF(計算!$D$10:$D$117,$B48,計算!Z$10:Z$117)</f>
        <v>0</v>
      </c>
      <c r="X48" s="636">
        <f>SUMIF(計算!$D$10:$D$117,$B48,計算!AA$10:AA$117)</f>
        <v>0</v>
      </c>
      <c r="Y48" s="636">
        <f>SUMIF(計算!$D$10:$D$118,$B48,計算!AB$10:AB$118)</f>
        <v>0</v>
      </c>
      <c r="Z48" s="636">
        <f>SUMIF(計算!$D$10:$D$118,$B48,計算!AC$10:AC$118)</f>
        <v>0</v>
      </c>
      <c r="AA48" s="636">
        <f>SUMIF(計算!$D$10:$D$118,$B48,計算!AD$10:AD$118)</f>
        <v>0</v>
      </c>
      <c r="AB48" s="636">
        <f>SUMIF(計算!$D$10:$D$117,$B48,計算!AE$10:AE$117)</f>
        <v>0</v>
      </c>
      <c r="AC48" s="636">
        <f>SUMIF(計算!$D$10:$D$118,$B48,計算!AF$10:AF$118)</f>
        <v>0</v>
      </c>
      <c r="AD48" s="636">
        <f>SUMIF(計算!$D$10:$D$118,$B48,計算!AG$10:AG$118)</f>
        <v>0</v>
      </c>
      <c r="AE48" s="636">
        <f>SUMIF(計算!$D$10:$D$118,$B48,計算!AH$10:AH$118)</f>
        <v>0</v>
      </c>
      <c r="AF48" s="636">
        <f>SUMIF(計算!$D$10:$D$117,$B48,計算!AI$10:AI$117)</f>
        <v>0</v>
      </c>
    </row>
    <row r="49" spans="2:32" x14ac:dyDescent="0.15">
      <c r="B49" s="708"/>
      <c r="C49" s="709" t="s">
        <v>672</v>
      </c>
      <c r="D49" s="633">
        <f t="shared" ref="D49:M49" si="0">SUM(D9:D48)</f>
        <v>0</v>
      </c>
      <c r="E49" s="633">
        <f t="shared" si="0"/>
        <v>0</v>
      </c>
      <c r="F49" s="633">
        <f t="shared" si="0"/>
        <v>0</v>
      </c>
      <c r="G49" s="633">
        <f t="shared" si="0"/>
        <v>0</v>
      </c>
      <c r="H49" s="633">
        <f t="shared" si="0"/>
        <v>0</v>
      </c>
      <c r="I49" s="633">
        <f t="shared" si="0"/>
        <v>0</v>
      </c>
      <c r="J49" s="633">
        <f t="shared" si="0"/>
        <v>0</v>
      </c>
      <c r="K49" s="633">
        <f t="shared" si="0"/>
        <v>0</v>
      </c>
      <c r="L49" s="633">
        <f t="shared" si="0"/>
        <v>0</v>
      </c>
      <c r="M49" s="633">
        <f t="shared" si="0"/>
        <v>0</v>
      </c>
      <c r="N49" s="633" t="e">
        <f>計算!#REF!</f>
        <v>#REF!</v>
      </c>
      <c r="O49" s="633" t="e">
        <f>計算!#REF!</f>
        <v>#REF!</v>
      </c>
      <c r="P49" s="633">
        <f t="shared" ref="P49:AF49" si="1">SUM(P9:P48)</f>
        <v>0</v>
      </c>
      <c r="Q49" s="633">
        <f t="shared" si="1"/>
        <v>0</v>
      </c>
      <c r="R49" s="633">
        <f t="shared" si="1"/>
        <v>0</v>
      </c>
      <c r="S49" s="633">
        <f t="shared" si="1"/>
        <v>0</v>
      </c>
      <c r="T49" s="633">
        <f t="shared" si="1"/>
        <v>0</v>
      </c>
      <c r="U49" s="633">
        <f t="shared" si="1"/>
        <v>0</v>
      </c>
      <c r="V49" s="633">
        <f t="shared" si="1"/>
        <v>0</v>
      </c>
      <c r="W49" s="633">
        <f t="shared" si="1"/>
        <v>0</v>
      </c>
      <c r="X49" s="633">
        <f t="shared" si="1"/>
        <v>0</v>
      </c>
      <c r="Y49" s="633">
        <f t="shared" si="1"/>
        <v>0</v>
      </c>
      <c r="Z49" s="633">
        <f t="shared" si="1"/>
        <v>0</v>
      </c>
      <c r="AA49" s="633">
        <f t="shared" si="1"/>
        <v>0</v>
      </c>
      <c r="AB49" s="633">
        <f t="shared" si="1"/>
        <v>0</v>
      </c>
      <c r="AC49" s="633">
        <f t="shared" si="1"/>
        <v>0</v>
      </c>
      <c r="AD49" s="633">
        <f t="shared" si="1"/>
        <v>0</v>
      </c>
      <c r="AE49" s="633">
        <f t="shared" si="1"/>
        <v>0</v>
      </c>
      <c r="AF49" s="633">
        <f t="shared" si="1"/>
        <v>0</v>
      </c>
    </row>
    <row r="50" spans="2:32" x14ac:dyDescent="0.15">
      <c r="B50" s="43"/>
      <c r="C50" s="43"/>
      <c r="D50" s="43"/>
      <c r="E50" s="612"/>
      <c r="F50" s="43"/>
      <c r="G50" s="43"/>
      <c r="H50" s="612"/>
      <c r="I50" s="612"/>
      <c r="J50" s="612"/>
      <c r="K50" s="43"/>
      <c r="L50" s="43"/>
      <c r="M50" s="43"/>
      <c r="N50" s="43"/>
      <c r="O50" s="43"/>
      <c r="P50" s="43"/>
      <c r="Q50" s="612"/>
      <c r="R50" s="43"/>
      <c r="S50" s="43"/>
      <c r="T50" s="43"/>
      <c r="U50" s="43"/>
      <c r="V50" s="43"/>
      <c r="W50" s="43"/>
      <c r="X50" s="43"/>
      <c r="Y50" s="43"/>
      <c r="Z50" s="43"/>
      <c r="AA50" s="43"/>
      <c r="AB50" s="43"/>
      <c r="AC50" s="43"/>
      <c r="AD50" s="43"/>
      <c r="AE50" s="43"/>
      <c r="AF50" s="4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AG25"/>
  <sheetViews>
    <sheetView workbookViewId="0">
      <pane xSplit="3" ySplit="8" topLeftCell="D9" activePane="bottomRight" state="frozen"/>
      <selection pane="topRight" sqref="A1:XFD1048576"/>
      <selection pane="bottomLeft" sqref="A1:XFD1048576"/>
      <selection pane="bottomRight" activeCell="AI27" sqref="AI27"/>
    </sheetView>
  </sheetViews>
  <sheetFormatPr defaultColWidth="9.140625" defaultRowHeight="12" x14ac:dyDescent="0.15"/>
  <cols>
    <col min="1" max="1" width="2.28515625" style="52" customWidth="1"/>
    <col min="2" max="2" width="4.42578125" style="52" customWidth="1"/>
    <col min="3" max="3" width="24.85546875" style="52" customWidth="1"/>
    <col min="4" max="7" width="9.28515625" style="52" customWidth="1"/>
    <col min="8" max="10" width="9.28515625" style="52" hidden="1" customWidth="1"/>
    <col min="11" max="13" width="9.28515625" style="52" customWidth="1"/>
    <col min="14" max="18" width="9.28515625" style="52" hidden="1" customWidth="1"/>
    <col min="19" max="24" width="9.28515625" style="52" customWidth="1"/>
    <col min="25" max="27" width="9.28515625" style="52" hidden="1" customWidth="1"/>
    <col min="28" max="28" width="9.28515625" style="52" customWidth="1"/>
    <col min="29" max="31" width="9.28515625" style="52" hidden="1" customWidth="1"/>
    <col min="32" max="32" width="9.28515625" style="52" customWidth="1"/>
    <col min="33" max="54" width="10.5703125" style="52" customWidth="1"/>
    <col min="55" max="91" width="10" style="52" customWidth="1"/>
    <col min="92" max="16384" width="9.140625" style="52"/>
  </cols>
  <sheetData>
    <row r="1" spans="2:33" s="43" customFormat="1" ht="12.75" thickBot="1" x14ac:dyDescent="0.2"/>
    <row r="2" spans="2:33" s="43" customFormat="1" ht="12.75" thickBot="1" x14ac:dyDescent="0.2">
      <c r="D2" s="44" t="s">
        <v>89</v>
      </c>
      <c r="E2" s="45"/>
      <c r="F2" s="46" t="str">
        <f>データ入力!E3</f>
        <v>(例)○○イベント実施に伴う経済波及効果</v>
      </c>
      <c r="G2" s="47"/>
      <c r="H2" s="47"/>
      <c r="I2" s="47"/>
      <c r="J2" s="30"/>
      <c r="K2" s="45"/>
      <c r="L2" s="45"/>
      <c r="M2" s="45"/>
      <c r="N2" s="45"/>
      <c r="O2" s="45"/>
      <c r="P2" s="45"/>
      <c r="Q2" s="45"/>
      <c r="R2" s="45"/>
      <c r="S2" s="45"/>
      <c r="T2" s="45"/>
      <c r="U2" s="48"/>
    </row>
    <row r="3" spans="2:33" ht="12.75" thickBot="1" x14ac:dyDescent="0.2">
      <c r="B3" s="43"/>
      <c r="C3" s="43"/>
      <c r="D3" s="44" t="s">
        <v>506</v>
      </c>
      <c r="E3" s="49"/>
      <c r="F3" s="909">
        <f>データ入力!L3</f>
        <v>0</v>
      </c>
      <c r="G3" s="910"/>
      <c r="H3" s="911"/>
      <c r="I3" s="43"/>
      <c r="J3" s="29"/>
      <c r="K3" s="50"/>
      <c r="L3" s="43"/>
      <c r="M3" s="43"/>
      <c r="N3" s="43"/>
      <c r="O3" s="43"/>
      <c r="P3" s="43"/>
      <c r="Q3" s="43"/>
      <c r="R3" s="43"/>
      <c r="S3" s="43"/>
      <c r="T3" s="43"/>
      <c r="U3" s="43"/>
      <c r="V3" s="43"/>
      <c r="W3" s="43"/>
      <c r="X3" s="43"/>
      <c r="Y3" s="43"/>
      <c r="Z3" s="43"/>
      <c r="AA3" s="43"/>
      <c r="AB3" s="43"/>
      <c r="AC3" s="43"/>
      <c r="AD3" s="43"/>
      <c r="AE3" s="43"/>
      <c r="AF3" s="43"/>
      <c r="AG3" s="51"/>
    </row>
    <row r="4" spans="2:33" ht="12.75" thickBot="1" x14ac:dyDescent="0.2">
      <c r="B4" s="43"/>
      <c r="C4" s="43"/>
      <c r="D4" s="43"/>
      <c r="E4" s="43"/>
      <c r="F4" s="43"/>
      <c r="G4" s="43"/>
      <c r="H4" s="30"/>
      <c r="I4" s="43"/>
      <c r="J4" s="43"/>
      <c r="K4" s="43"/>
      <c r="L4" s="43"/>
      <c r="M4" s="43"/>
      <c r="N4" s="43"/>
      <c r="O4" s="43"/>
      <c r="P4" s="43"/>
      <c r="Q4" s="43"/>
      <c r="R4" s="43"/>
      <c r="S4" s="43"/>
      <c r="T4" s="43"/>
      <c r="U4" s="43"/>
      <c r="V4" s="43"/>
      <c r="W4" s="43"/>
      <c r="X4" s="43"/>
      <c r="Y4" s="43"/>
      <c r="Z4" s="43"/>
      <c r="AA4" s="43"/>
      <c r="AB4" s="43"/>
      <c r="AC4" s="43"/>
      <c r="AD4" s="43"/>
      <c r="AE4" s="43"/>
      <c r="AF4" s="43"/>
      <c r="AG4" s="43"/>
    </row>
    <row r="5" spans="2:33" x14ac:dyDescent="0.15">
      <c r="B5" s="43"/>
      <c r="C5" s="43"/>
      <c r="D5" s="43"/>
      <c r="E5" s="43"/>
      <c r="F5" s="43"/>
      <c r="G5" s="43"/>
      <c r="H5" s="43"/>
      <c r="I5" s="43"/>
      <c r="J5" s="51" t="str">
        <f>"（単位："&amp;データ入力!L7&amp;"）"</f>
        <v>（単位：万円）</v>
      </c>
      <c r="K5" s="43"/>
      <c r="L5" s="43"/>
      <c r="M5" s="43"/>
      <c r="N5" s="43"/>
      <c r="O5" s="51"/>
      <c r="P5" s="43"/>
      <c r="Q5" s="43"/>
      <c r="R5" s="612" t="str">
        <f>J5</f>
        <v>（単位：万円）</v>
      </c>
      <c r="S5" s="43"/>
      <c r="T5" s="43"/>
      <c r="U5" s="43"/>
      <c r="V5" s="43"/>
      <c r="W5" s="43"/>
      <c r="X5" s="612" t="str">
        <f>J5</f>
        <v>（単位：万円）</v>
      </c>
      <c r="Y5" s="43"/>
      <c r="Z5" s="43"/>
      <c r="AA5" s="43"/>
      <c r="AB5" s="43"/>
      <c r="AC5" s="43"/>
      <c r="AD5" s="43"/>
      <c r="AE5" s="43"/>
      <c r="AF5" s="51" t="s">
        <v>827</v>
      </c>
      <c r="AG5" s="43"/>
    </row>
    <row r="6" spans="2:33" x14ac:dyDescent="0.15">
      <c r="B6" s="700"/>
      <c r="C6" s="700"/>
      <c r="D6" s="914" t="s">
        <v>828</v>
      </c>
      <c r="E6" s="701" t="s">
        <v>829</v>
      </c>
      <c r="F6" s="701"/>
      <c r="G6" s="701"/>
      <c r="H6" s="702" t="s">
        <v>830</v>
      </c>
      <c r="I6" s="700"/>
      <c r="J6" s="700"/>
      <c r="K6" s="703" t="s">
        <v>831</v>
      </c>
      <c r="L6" s="704"/>
      <c r="M6" s="705"/>
      <c r="N6" s="700"/>
      <c r="O6" s="700"/>
      <c r="P6" s="700"/>
      <c r="Q6" s="700"/>
      <c r="R6" s="700"/>
      <c r="S6" s="703" t="s">
        <v>832</v>
      </c>
      <c r="T6" s="704"/>
      <c r="U6" s="705"/>
      <c r="V6" s="703" t="s">
        <v>522</v>
      </c>
      <c r="W6" s="704"/>
      <c r="X6" s="705"/>
      <c r="Y6" s="702" t="s">
        <v>830</v>
      </c>
      <c r="Z6" s="702" t="s">
        <v>833</v>
      </c>
      <c r="AA6" s="702" t="s">
        <v>834</v>
      </c>
      <c r="AB6" s="700"/>
      <c r="AC6" s="702" t="s">
        <v>830</v>
      </c>
      <c r="AD6" s="702" t="s">
        <v>833</v>
      </c>
      <c r="AE6" s="702" t="s">
        <v>834</v>
      </c>
      <c r="AF6" s="700"/>
      <c r="AG6" s="51"/>
    </row>
    <row r="7" spans="2:33" ht="24" x14ac:dyDescent="0.15">
      <c r="B7" s="626" t="s">
        <v>835</v>
      </c>
      <c r="C7" s="627" t="s">
        <v>577</v>
      </c>
      <c r="D7" s="883"/>
      <c r="E7" s="590" t="s">
        <v>839</v>
      </c>
      <c r="F7" s="590" t="s">
        <v>840</v>
      </c>
      <c r="G7" s="590" t="s">
        <v>841</v>
      </c>
      <c r="H7" s="627" t="s">
        <v>842</v>
      </c>
      <c r="I7" s="627" t="s">
        <v>843</v>
      </c>
      <c r="J7" s="627" t="s">
        <v>844</v>
      </c>
      <c r="K7" s="627" t="s">
        <v>845</v>
      </c>
      <c r="L7" s="627" t="s">
        <v>846</v>
      </c>
      <c r="M7" s="627" t="s">
        <v>847</v>
      </c>
      <c r="N7" s="627" t="s">
        <v>506</v>
      </c>
      <c r="O7" s="627" t="s">
        <v>848</v>
      </c>
      <c r="P7" s="627" t="s">
        <v>849</v>
      </c>
      <c r="Q7" s="627" t="s">
        <v>850</v>
      </c>
      <c r="R7" s="627" t="s">
        <v>851</v>
      </c>
      <c r="S7" s="627" t="s">
        <v>852</v>
      </c>
      <c r="T7" s="627" t="s">
        <v>853</v>
      </c>
      <c r="U7" s="627" t="s">
        <v>854</v>
      </c>
      <c r="V7" s="627" t="s">
        <v>855</v>
      </c>
      <c r="W7" s="627" t="s">
        <v>853</v>
      </c>
      <c r="X7" s="627" t="s">
        <v>854</v>
      </c>
      <c r="Y7" s="627" t="s">
        <v>856</v>
      </c>
      <c r="Z7" s="627" t="s">
        <v>856</v>
      </c>
      <c r="AA7" s="627" t="s">
        <v>856</v>
      </c>
      <c r="AB7" s="627" t="s">
        <v>857</v>
      </c>
      <c r="AC7" s="627" t="s">
        <v>858</v>
      </c>
      <c r="AD7" s="627" t="s">
        <v>858</v>
      </c>
      <c r="AE7" s="627" t="s">
        <v>858</v>
      </c>
      <c r="AF7" s="627" t="s">
        <v>859</v>
      </c>
      <c r="AG7" s="43"/>
    </row>
    <row r="8" spans="2:33" ht="21" x14ac:dyDescent="0.15">
      <c r="B8" s="628"/>
      <c r="C8" s="629"/>
      <c r="D8" s="53" t="s">
        <v>860</v>
      </c>
      <c r="E8" s="54" t="s">
        <v>1068</v>
      </c>
      <c r="F8" s="53" t="s">
        <v>862</v>
      </c>
      <c r="G8" s="53" t="s">
        <v>863</v>
      </c>
      <c r="H8" s="53" t="s">
        <v>864</v>
      </c>
      <c r="I8" s="53" t="s">
        <v>865</v>
      </c>
      <c r="J8" s="53" t="s">
        <v>866</v>
      </c>
      <c r="K8" s="53" t="s">
        <v>867</v>
      </c>
      <c r="L8" s="53" t="s">
        <v>868</v>
      </c>
      <c r="M8" s="53" t="s">
        <v>869</v>
      </c>
      <c r="N8" s="53" t="s">
        <v>870</v>
      </c>
      <c r="O8" s="53" t="s">
        <v>871</v>
      </c>
      <c r="P8" s="53" t="s">
        <v>872</v>
      </c>
      <c r="Q8" s="53" t="s">
        <v>873</v>
      </c>
      <c r="R8" s="53" t="s">
        <v>874</v>
      </c>
      <c r="S8" s="53" t="s">
        <v>875</v>
      </c>
      <c r="T8" s="53" t="s">
        <v>876</v>
      </c>
      <c r="U8" s="53" t="s">
        <v>877</v>
      </c>
      <c r="V8" s="53" t="s">
        <v>878</v>
      </c>
      <c r="W8" s="53" t="s">
        <v>879</v>
      </c>
      <c r="X8" s="53" t="s">
        <v>880</v>
      </c>
      <c r="Y8" s="53" t="s">
        <v>881</v>
      </c>
      <c r="Z8" s="53" t="s">
        <v>882</v>
      </c>
      <c r="AA8" s="53" t="s">
        <v>883</v>
      </c>
      <c r="AB8" s="53"/>
      <c r="AC8" s="53" t="s">
        <v>884</v>
      </c>
      <c r="AD8" s="53" t="s">
        <v>885</v>
      </c>
      <c r="AE8" s="53" t="s">
        <v>886</v>
      </c>
      <c r="AF8" s="55"/>
      <c r="AG8" s="43"/>
    </row>
    <row r="9" spans="2:33" x14ac:dyDescent="0.15">
      <c r="B9" s="56" t="s">
        <v>255</v>
      </c>
      <c r="C9" s="637" t="s">
        <v>256</v>
      </c>
      <c r="D9" s="706">
        <f>SUMIF(計算!$E$10:$E$117,$B9,計算!G$10:G$117)</f>
        <v>0</v>
      </c>
      <c r="E9" s="706">
        <f>SUMIF(計算!$E$10:$E$117,$B9,計算!H$10:H$117)</f>
        <v>0</v>
      </c>
      <c r="F9" s="706">
        <f>SUMIF(計算!$E$10:$E$117,$B9,計算!I$10:I$117)</f>
        <v>0</v>
      </c>
      <c r="G9" s="706">
        <f>SUMIF(計算!$E$10:$E$117,$B9,計算!J$10:J$117)</f>
        <v>0</v>
      </c>
      <c r="H9" s="706">
        <f>SUMIF(計算!$E$10:$E$118,$B9,計算!K$10:K$118)</f>
        <v>0</v>
      </c>
      <c r="I9" s="706">
        <f>SUMIF(計算!$E$10:$E$118,$B9,計算!L$10:L$118)</f>
        <v>0</v>
      </c>
      <c r="J9" s="706">
        <f>SUMIF(計算!$E$10:$E$118,$B9,計算!M$10:M$118)</f>
        <v>0</v>
      </c>
      <c r="K9" s="706">
        <f>SUMIF(計算!$E$10:$E$117,$B9,計算!N$10:N$117)</f>
        <v>0</v>
      </c>
      <c r="L9" s="706">
        <f>SUMIF(計算!$E$10:$E$117,$B9,計算!O$10:O$117)</f>
        <v>0</v>
      </c>
      <c r="M9" s="706">
        <f>SUMIF(計算!$E$10:$E$117,$B9,計算!P$10:P$117)</f>
        <v>0</v>
      </c>
      <c r="N9" s="706"/>
      <c r="O9" s="706"/>
      <c r="P9" s="706">
        <f>SUMIF(計算!$E$10:$E$118,$B9,計算!S$10:S$118)</f>
        <v>0</v>
      </c>
      <c r="Q9" s="706">
        <f>SUMIF(計算!$E$10:$E$118,$B9,計算!T$10:T$118)</f>
        <v>0</v>
      </c>
      <c r="R9" s="706">
        <f>SUMIF(計算!$E$10:$E$118,$B9,計算!U$10:U$118)</f>
        <v>0</v>
      </c>
      <c r="S9" s="706">
        <f>SUMIF(計算!$E$10:$E$117,$B9,計算!V$10:V$117)</f>
        <v>0</v>
      </c>
      <c r="T9" s="706">
        <f>SUMIF(計算!$E$10:$E$117,$B9,計算!W$10:W$117)</f>
        <v>0</v>
      </c>
      <c r="U9" s="706">
        <f>SUMIF(計算!$E$10:$E$117,$B9,計算!X$10:X$117)</f>
        <v>0</v>
      </c>
      <c r="V9" s="706">
        <f>SUMIF(計算!$E$10:$E$117,$B9,計算!Y$10:Y$117)</f>
        <v>0</v>
      </c>
      <c r="W9" s="706">
        <f>SUMIF(計算!$E$10:$E$117,$B9,計算!Z$10:Z$117)</f>
        <v>0</v>
      </c>
      <c r="X9" s="706">
        <f>SUMIF(計算!$E$10:$E$117,$B9,計算!AA$10:AA$117)</f>
        <v>0</v>
      </c>
      <c r="Y9" s="706">
        <f>SUMIF(計算!$E$10:$E$118,$B9,計算!AB$10:AB$118)</f>
        <v>0</v>
      </c>
      <c r="Z9" s="706">
        <f>SUMIF(計算!$E$10:$E$118,$B9,計算!AC$10:AC$118)</f>
        <v>0</v>
      </c>
      <c r="AA9" s="706">
        <f>SUMIF(計算!$E$10:$E$118,$B9,計算!AD$10:AD$118)</f>
        <v>0</v>
      </c>
      <c r="AB9" s="706">
        <f>SUMIF(計算!$E$10:$E$117,$B9,計算!AE$10:AE$117)</f>
        <v>0</v>
      </c>
      <c r="AC9" s="706">
        <f>SUMIF(計算!$E$10:$E$118,$B9,計算!AF$10:AF$118)</f>
        <v>0</v>
      </c>
      <c r="AD9" s="706">
        <f>SUMIF(計算!$E$10:$E$118,$B9,計算!AG$10:AG$118)</f>
        <v>0</v>
      </c>
      <c r="AE9" s="706">
        <f>SUMIF(計算!$E$10:$E$118,$B9,計算!AH$10:AH$118)</f>
        <v>0</v>
      </c>
      <c r="AF9" s="706">
        <f>SUMIF(計算!$E$10:$E$117,$B9,計算!AI$10:AI$117)</f>
        <v>0</v>
      </c>
      <c r="AG9" s="43"/>
    </row>
    <row r="10" spans="2:33" x14ac:dyDescent="0.15">
      <c r="B10" s="56" t="s">
        <v>260</v>
      </c>
      <c r="C10" s="637" t="s">
        <v>263</v>
      </c>
      <c r="D10" s="636">
        <f>SUMIF(計算!$E$10:$E$117,$B10,計算!G$10:G$117)</f>
        <v>0</v>
      </c>
      <c r="E10" s="636">
        <f>SUMIF(計算!$E$10:$E$117,$B10,計算!H$10:H$117)</f>
        <v>0</v>
      </c>
      <c r="F10" s="636">
        <f>SUMIF(計算!$E$10:$E$117,$B10,計算!I$10:I$117)</f>
        <v>0</v>
      </c>
      <c r="G10" s="636">
        <f>SUMIF(計算!$E$10:$E$117,$B10,計算!J$10:J$117)</f>
        <v>0</v>
      </c>
      <c r="H10" s="636">
        <f>SUMIF(計算!$E$10:$E$118,$B10,計算!K$10:K$118)</f>
        <v>0</v>
      </c>
      <c r="I10" s="636">
        <f>SUMIF(計算!$E$10:$E$118,$B10,計算!L$10:L$118)</f>
        <v>0</v>
      </c>
      <c r="J10" s="636">
        <f>SUMIF(計算!$E$10:$E$118,$B10,計算!M$10:M$118)</f>
        <v>0</v>
      </c>
      <c r="K10" s="636">
        <f>SUMIF(計算!$E$10:$E$117,$B10,計算!N$10:N$117)</f>
        <v>0</v>
      </c>
      <c r="L10" s="636">
        <f>SUMIF(計算!$E$10:$E$117,$B10,計算!O$10:O$117)</f>
        <v>0</v>
      </c>
      <c r="M10" s="636">
        <f>SUMIF(計算!$E$10:$E$117,$B10,計算!P$10:P$117)</f>
        <v>0</v>
      </c>
      <c r="N10" s="636"/>
      <c r="O10" s="636"/>
      <c r="P10" s="706">
        <f>SUMIF(計算!$E$10:$E$118,$B10,計算!S$10:S$118)</f>
        <v>0</v>
      </c>
      <c r="Q10" s="706">
        <f>SUMIF(計算!$E$10:$E$118,$B10,計算!T$10:T$118)</f>
        <v>0</v>
      </c>
      <c r="R10" s="706">
        <f>SUMIF(計算!$E$10:$E$118,$B10,計算!U$10:U$118)</f>
        <v>0</v>
      </c>
      <c r="S10" s="636">
        <f>SUMIF(計算!$E$10:$E$117,$B10,計算!V$10:V$117)</f>
        <v>0</v>
      </c>
      <c r="T10" s="636">
        <f>SUMIF(計算!$E$10:$E$117,$B10,計算!W$10:W$117)</f>
        <v>0</v>
      </c>
      <c r="U10" s="636">
        <f>SUMIF(計算!$E$10:$E$117,$B10,計算!X$10:X$117)</f>
        <v>0</v>
      </c>
      <c r="V10" s="636">
        <f>SUMIF(計算!$E$10:$E$117,$B10,計算!Y$10:Y$117)</f>
        <v>0</v>
      </c>
      <c r="W10" s="636">
        <f>SUMIF(計算!$E$10:$E$117,$B10,計算!Z$10:Z$117)</f>
        <v>0</v>
      </c>
      <c r="X10" s="636">
        <f>SUMIF(計算!$E$10:$E$117,$B10,計算!AA$10:AA$117)</f>
        <v>0</v>
      </c>
      <c r="Y10" s="636">
        <f>SUMIF(計算!$E$10:$E$118,$B10,計算!AB$10:AB$118)</f>
        <v>0</v>
      </c>
      <c r="Z10" s="636">
        <f>SUMIF(計算!$E$10:$E$118,$B10,計算!AC$10:AC$118)</f>
        <v>0</v>
      </c>
      <c r="AA10" s="636">
        <f>SUMIF(計算!$E$10:$E$118,$B10,計算!AD$10:AD$118)</f>
        <v>0</v>
      </c>
      <c r="AB10" s="636">
        <f>SUMIF(計算!$E$10:$E$117,$B10,計算!AE$10:AE$117)</f>
        <v>0</v>
      </c>
      <c r="AC10" s="636">
        <f>SUMIF(計算!$E$10:$E$118,$B10,計算!AF$10:AF$118)</f>
        <v>0</v>
      </c>
      <c r="AD10" s="636">
        <f>SUMIF(計算!$E$10:$E$118,$B10,計算!AG$10:AG$118)</f>
        <v>0</v>
      </c>
      <c r="AE10" s="636">
        <f>SUMIF(計算!$E$10:$E$118,$B10,計算!AH$10:AH$118)</f>
        <v>0</v>
      </c>
      <c r="AF10" s="636">
        <f>SUMIF(計算!$E$10:$E$117,$B10,計算!AI$10:AI$117)</f>
        <v>0</v>
      </c>
      <c r="AG10" s="43"/>
    </row>
    <row r="11" spans="2:33" x14ac:dyDescent="0.15">
      <c r="B11" s="56" t="s">
        <v>262</v>
      </c>
      <c r="C11" s="637" t="s">
        <v>265</v>
      </c>
      <c r="D11" s="636">
        <f>SUMIF(計算!$E$10:$E$117,$B11,計算!G$10:G$117)</f>
        <v>0</v>
      </c>
      <c r="E11" s="636">
        <f>SUMIF(計算!$E$10:$E$117,$B11,計算!H$10:H$117)</f>
        <v>0</v>
      </c>
      <c r="F11" s="636">
        <f>SUMIF(計算!$E$10:$E$117,$B11,計算!I$10:I$117)</f>
        <v>0</v>
      </c>
      <c r="G11" s="636">
        <f>SUMIF(計算!$E$10:$E$117,$B11,計算!J$10:J$117)</f>
        <v>0</v>
      </c>
      <c r="H11" s="636">
        <f>SUMIF(計算!$E$10:$E$118,$B11,計算!K$10:K$118)</f>
        <v>0</v>
      </c>
      <c r="I11" s="636">
        <f>SUMIF(計算!$E$10:$E$118,$B11,計算!L$10:L$118)</f>
        <v>0</v>
      </c>
      <c r="J11" s="636">
        <f>SUMIF(計算!$E$10:$E$118,$B11,計算!M$10:M$118)</f>
        <v>0</v>
      </c>
      <c r="K11" s="636">
        <f>SUMIF(計算!$E$10:$E$117,$B11,計算!N$10:N$117)</f>
        <v>0</v>
      </c>
      <c r="L11" s="636">
        <f>SUMIF(計算!$E$10:$E$117,$B11,計算!O$10:O$117)</f>
        <v>0</v>
      </c>
      <c r="M11" s="636">
        <f>SUMIF(計算!$E$10:$E$117,$B11,計算!P$10:P$117)</f>
        <v>0</v>
      </c>
      <c r="N11" s="636"/>
      <c r="O11" s="636"/>
      <c r="P11" s="706">
        <f>SUMIF(計算!$E$10:$E$118,$B11,計算!S$10:S$118)</f>
        <v>0</v>
      </c>
      <c r="Q11" s="706">
        <f>SUMIF(計算!$E$10:$E$118,$B11,計算!T$10:T$118)</f>
        <v>0</v>
      </c>
      <c r="R11" s="706">
        <f>SUMIF(計算!$E$10:$E$118,$B11,計算!U$10:U$118)</f>
        <v>0</v>
      </c>
      <c r="S11" s="636">
        <f>SUMIF(計算!$E$10:$E$117,$B11,計算!V$10:V$117)</f>
        <v>0</v>
      </c>
      <c r="T11" s="636">
        <f>SUMIF(計算!$E$10:$E$117,$B11,計算!W$10:W$117)</f>
        <v>0</v>
      </c>
      <c r="U11" s="636">
        <f>SUMIF(計算!$E$10:$E$117,$B11,計算!X$10:X$117)</f>
        <v>0</v>
      </c>
      <c r="V11" s="636">
        <f>SUMIF(計算!$E$10:$E$117,$B11,計算!Y$10:Y$117)</f>
        <v>0</v>
      </c>
      <c r="W11" s="636">
        <f>SUMIF(計算!$E$10:$E$117,$B11,計算!Z$10:Z$117)</f>
        <v>0</v>
      </c>
      <c r="X11" s="636">
        <f>SUMIF(計算!$E$10:$E$117,$B11,計算!AA$10:AA$117)</f>
        <v>0</v>
      </c>
      <c r="Y11" s="636">
        <f>SUMIF(計算!$E$10:$E$118,$B11,計算!AB$10:AB$118)</f>
        <v>0</v>
      </c>
      <c r="Z11" s="636">
        <f>SUMIF(計算!$E$10:$E$118,$B11,計算!AC$10:AC$118)</f>
        <v>0</v>
      </c>
      <c r="AA11" s="636">
        <f>SUMIF(計算!$E$10:$E$118,$B11,計算!AD$10:AD$118)</f>
        <v>0</v>
      </c>
      <c r="AB11" s="636">
        <f>SUMIF(計算!$E$10:$E$117,$B11,計算!AE$10:AE$117)</f>
        <v>0</v>
      </c>
      <c r="AC11" s="636">
        <f>SUMIF(計算!$E$10:$E$118,$B11,計算!AF$10:AF$118)</f>
        <v>0</v>
      </c>
      <c r="AD11" s="636">
        <f>SUMIF(計算!$E$10:$E$118,$B11,計算!AG$10:AG$118)</f>
        <v>0</v>
      </c>
      <c r="AE11" s="636">
        <f>SUMIF(計算!$E$10:$E$118,$B11,計算!AH$10:AH$118)</f>
        <v>0</v>
      </c>
      <c r="AF11" s="636">
        <f>SUMIF(計算!$E$10:$E$117,$B11,計算!AI$10:AI$117)</f>
        <v>0</v>
      </c>
      <c r="AG11" s="43"/>
    </row>
    <row r="12" spans="2:33" x14ac:dyDescent="0.15">
      <c r="B12" s="56" t="s">
        <v>264</v>
      </c>
      <c r="C12" s="637" t="s">
        <v>684</v>
      </c>
      <c r="D12" s="636">
        <f>SUMIF(計算!$E$10:$E$117,$B12,計算!G$10:G$117)</f>
        <v>0</v>
      </c>
      <c r="E12" s="636">
        <f>SUMIF(計算!$E$10:$E$117,$B12,計算!H$10:H$117)</f>
        <v>0</v>
      </c>
      <c r="F12" s="636">
        <f>SUMIF(計算!$E$10:$E$117,$B12,計算!I$10:I$117)</f>
        <v>0</v>
      </c>
      <c r="G12" s="636">
        <f>SUMIF(計算!$E$10:$E$117,$B12,計算!J$10:J$117)</f>
        <v>0</v>
      </c>
      <c r="H12" s="636">
        <f>SUMIF(計算!$E$10:$E$118,$B12,計算!K$10:K$118)</f>
        <v>0</v>
      </c>
      <c r="I12" s="636">
        <f>SUMIF(計算!$E$10:$E$118,$B12,計算!L$10:L$118)</f>
        <v>0</v>
      </c>
      <c r="J12" s="636">
        <f>SUMIF(計算!$E$10:$E$118,$B12,計算!M$10:M$118)</f>
        <v>0</v>
      </c>
      <c r="K12" s="636">
        <f>SUMIF(計算!$E$10:$E$117,$B12,計算!N$10:N$117)</f>
        <v>0</v>
      </c>
      <c r="L12" s="636">
        <f>SUMIF(計算!$E$10:$E$117,$B12,計算!O$10:O$117)</f>
        <v>0</v>
      </c>
      <c r="M12" s="636">
        <f>SUMIF(計算!$E$10:$E$117,$B12,計算!P$10:P$117)</f>
        <v>0</v>
      </c>
      <c r="N12" s="636"/>
      <c r="O12" s="636"/>
      <c r="P12" s="706">
        <f>SUMIF(計算!$E$10:$E$118,$B12,計算!S$10:S$118)</f>
        <v>0</v>
      </c>
      <c r="Q12" s="706">
        <f>SUMIF(計算!$E$10:$E$118,$B12,計算!T$10:T$118)</f>
        <v>0</v>
      </c>
      <c r="R12" s="706">
        <f>SUMIF(計算!$E$10:$E$118,$B12,計算!U$10:U$118)</f>
        <v>0</v>
      </c>
      <c r="S12" s="636">
        <f>SUMIF(計算!$E$10:$E$117,$B12,計算!V$10:V$117)</f>
        <v>0</v>
      </c>
      <c r="T12" s="636">
        <f>SUMIF(計算!$E$10:$E$117,$B12,計算!W$10:W$117)</f>
        <v>0</v>
      </c>
      <c r="U12" s="636">
        <f>SUMIF(計算!$E$10:$E$117,$B12,計算!X$10:X$117)</f>
        <v>0</v>
      </c>
      <c r="V12" s="636">
        <f>SUMIF(計算!$E$10:$E$117,$B12,計算!Y$10:Y$117)</f>
        <v>0</v>
      </c>
      <c r="W12" s="636">
        <f>SUMIF(計算!$E$10:$E$117,$B12,計算!Z$10:Z$117)</f>
        <v>0</v>
      </c>
      <c r="X12" s="636">
        <f>SUMIF(計算!$E$10:$E$117,$B12,計算!AA$10:AA$117)</f>
        <v>0</v>
      </c>
      <c r="Y12" s="636">
        <f>SUMIF(計算!$E$10:$E$118,$B12,計算!AB$10:AB$118)</f>
        <v>0</v>
      </c>
      <c r="Z12" s="636">
        <f>SUMIF(計算!$E$10:$E$118,$B12,計算!AC$10:AC$118)</f>
        <v>0</v>
      </c>
      <c r="AA12" s="636">
        <f>SUMIF(計算!$E$10:$E$118,$B12,計算!AD$10:AD$118)</f>
        <v>0</v>
      </c>
      <c r="AB12" s="636">
        <f>SUMIF(計算!$E$10:$E$117,$B12,計算!AE$10:AE$117)</f>
        <v>0</v>
      </c>
      <c r="AC12" s="636">
        <f>SUMIF(計算!$E$10:$E$118,$B12,計算!AF$10:AF$118)</f>
        <v>0</v>
      </c>
      <c r="AD12" s="636">
        <f>SUMIF(計算!$E$10:$E$118,$B12,計算!AG$10:AG$118)</f>
        <v>0</v>
      </c>
      <c r="AE12" s="636">
        <f>SUMIF(計算!$E$10:$E$118,$B12,計算!AH$10:AH$118)</f>
        <v>0</v>
      </c>
      <c r="AF12" s="636">
        <f>SUMIF(計算!$E$10:$E$117,$B12,計算!AI$10:AI$117)</f>
        <v>0</v>
      </c>
      <c r="AG12" s="43"/>
    </row>
    <row r="13" spans="2:33" x14ac:dyDescent="0.15">
      <c r="B13" s="57" t="s">
        <v>266</v>
      </c>
      <c r="C13" s="637" t="s">
        <v>685</v>
      </c>
      <c r="D13" s="636">
        <f>SUMIF(計算!$E$10:$E$117,$B13,計算!G$10:G$117)</f>
        <v>0</v>
      </c>
      <c r="E13" s="636">
        <f>SUMIF(計算!$E$10:$E$117,$B13,計算!H$10:H$117)</f>
        <v>0</v>
      </c>
      <c r="F13" s="636">
        <f>SUMIF(計算!$E$10:$E$117,$B13,計算!I$10:I$117)</f>
        <v>0</v>
      </c>
      <c r="G13" s="636">
        <f>SUMIF(計算!$E$10:$E$117,$B13,計算!J$10:J$117)</f>
        <v>0</v>
      </c>
      <c r="H13" s="636">
        <f>SUMIF(計算!$E$10:$E$118,$B13,計算!K$10:K$118)</f>
        <v>0</v>
      </c>
      <c r="I13" s="636">
        <f>SUMIF(計算!$E$10:$E$118,$B13,計算!L$10:L$118)</f>
        <v>0</v>
      </c>
      <c r="J13" s="636">
        <f>SUMIF(計算!$E$10:$E$118,$B13,計算!M$10:M$118)</f>
        <v>0</v>
      </c>
      <c r="K13" s="636">
        <f>SUMIF(計算!$E$10:$E$117,$B13,計算!N$10:N$117)</f>
        <v>0</v>
      </c>
      <c r="L13" s="636">
        <f>SUMIF(計算!$E$10:$E$117,$B13,計算!O$10:O$117)</f>
        <v>0</v>
      </c>
      <c r="M13" s="636">
        <f>SUMIF(計算!$E$10:$E$117,$B13,計算!P$10:P$117)</f>
        <v>0</v>
      </c>
      <c r="N13" s="636"/>
      <c r="O13" s="636"/>
      <c r="P13" s="706">
        <f>SUMIF(計算!$E$10:$E$118,$B13,計算!S$10:S$118)</f>
        <v>0</v>
      </c>
      <c r="Q13" s="706">
        <f>SUMIF(計算!$E$10:$E$118,$B13,計算!T$10:T$118)</f>
        <v>0</v>
      </c>
      <c r="R13" s="706">
        <f>SUMIF(計算!$E$10:$E$118,$B13,計算!U$10:U$118)</f>
        <v>0</v>
      </c>
      <c r="S13" s="636">
        <f>SUMIF(計算!$E$10:$E$117,$B13,計算!V$10:V$117)</f>
        <v>0</v>
      </c>
      <c r="T13" s="636">
        <f>SUMIF(計算!$E$10:$E$117,$B13,計算!W$10:W$117)</f>
        <v>0</v>
      </c>
      <c r="U13" s="636">
        <f>SUMIF(計算!$E$10:$E$117,$B13,計算!X$10:X$117)</f>
        <v>0</v>
      </c>
      <c r="V13" s="636">
        <f>SUMIF(計算!$E$10:$E$117,$B13,計算!Y$10:Y$117)</f>
        <v>0</v>
      </c>
      <c r="W13" s="636">
        <f>SUMIF(計算!$E$10:$E$117,$B13,計算!Z$10:Z$117)</f>
        <v>0</v>
      </c>
      <c r="X13" s="636">
        <f>SUMIF(計算!$E$10:$E$117,$B13,計算!AA$10:AA$117)</f>
        <v>0</v>
      </c>
      <c r="Y13" s="636">
        <f>SUMIF(計算!$E$10:$E$118,$B13,計算!AB$10:AB$118)</f>
        <v>0</v>
      </c>
      <c r="Z13" s="636">
        <f>SUMIF(計算!$E$10:$E$118,$B13,計算!AC$10:AC$118)</f>
        <v>0</v>
      </c>
      <c r="AA13" s="636">
        <f>SUMIF(計算!$E$10:$E$118,$B13,計算!AD$10:AD$118)</f>
        <v>0</v>
      </c>
      <c r="AB13" s="636">
        <f>SUMIF(計算!$E$10:$E$117,$B13,計算!AE$10:AE$117)</f>
        <v>0</v>
      </c>
      <c r="AC13" s="636">
        <f>SUMIF(計算!$E$10:$E$118,$B13,計算!AF$10:AF$118)</f>
        <v>0</v>
      </c>
      <c r="AD13" s="636">
        <f>SUMIF(計算!$E$10:$E$118,$B13,計算!AG$10:AG$118)</f>
        <v>0</v>
      </c>
      <c r="AE13" s="636">
        <f>SUMIF(計算!$E$10:$E$118,$B13,計算!AH$10:AH$118)</f>
        <v>0</v>
      </c>
      <c r="AF13" s="636">
        <f>SUMIF(計算!$E$10:$E$117,$B13,計算!AI$10:AI$117)</f>
        <v>0</v>
      </c>
      <c r="AG13" s="43"/>
    </row>
    <row r="14" spans="2:33" x14ac:dyDescent="0.15">
      <c r="B14" s="56" t="s">
        <v>270</v>
      </c>
      <c r="C14" s="700" t="s">
        <v>686</v>
      </c>
      <c r="D14" s="706">
        <f>SUMIF(計算!$E$10:$E$117,$B14,計算!G$10:G$117)</f>
        <v>0</v>
      </c>
      <c r="E14" s="706">
        <f>SUMIF(計算!$E$10:$E$117,$B14,計算!H$10:H$117)</f>
        <v>0</v>
      </c>
      <c r="F14" s="706">
        <f>SUMIF(計算!$E$10:$E$117,$B14,計算!I$10:I$117)</f>
        <v>0</v>
      </c>
      <c r="G14" s="706">
        <f>SUMIF(計算!$E$10:$E$117,$B14,計算!J$10:J$117)</f>
        <v>0</v>
      </c>
      <c r="H14" s="706">
        <f>SUMIF(計算!$E$10:$E$118,$B14,計算!K$10:K$118)</f>
        <v>0</v>
      </c>
      <c r="I14" s="706">
        <f>SUMIF(計算!$E$10:$E$118,$B14,計算!L$10:L$118)</f>
        <v>0</v>
      </c>
      <c r="J14" s="706">
        <f>SUMIF(計算!$E$10:$E$118,$B14,計算!M$10:M$118)</f>
        <v>0</v>
      </c>
      <c r="K14" s="706">
        <f>SUMIF(計算!$E$10:$E$117,$B14,計算!N$10:N$117)</f>
        <v>0</v>
      </c>
      <c r="L14" s="706">
        <f>SUMIF(計算!$E$10:$E$117,$B14,計算!O$10:O$117)</f>
        <v>0</v>
      </c>
      <c r="M14" s="706">
        <f>SUMIF(計算!$E$10:$E$117,$B14,計算!P$10:P$117)</f>
        <v>0</v>
      </c>
      <c r="N14" s="706"/>
      <c r="O14" s="706"/>
      <c r="P14" s="706">
        <f>SUMIF(計算!$E$10:$E$118,$B14,計算!S$10:S$118)</f>
        <v>0</v>
      </c>
      <c r="Q14" s="706">
        <f>SUMIF(計算!$E$10:$E$118,$B14,計算!T$10:T$118)</f>
        <v>0</v>
      </c>
      <c r="R14" s="706">
        <f>SUMIF(計算!$E$10:$E$118,$B14,計算!U$10:U$118)</f>
        <v>0</v>
      </c>
      <c r="S14" s="706">
        <f>SUMIF(計算!$E$10:$E$117,$B14,計算!V$10:V$117)</f>
        <v>0</v>
      </c>
      <c r="T14" s="706">
        <f>SUMIF(計算!$E$10:$E$117,$B14,計算!W$10:W$117)</f>
        <v>0</v>
      </c>
      <c r="U14" s="706">
        <f>SUMIF(計算!$E$10:$E$117,$B14,計算!X$10:X$117)</f>
        <v>0</v>
      </c>
      <c r="V14" s="706">
        <f>SUMIF(計算!$E$10:$E$117,$B14,計算!Y$10:Y$117)</f>
        <v>0</v>
      </c>
      <c r="W14" s="706">
        <f>SUMIF(計算!$E$10:$E$117,$B14,計算!Z$10:Z$117)</f>
        <v>0</v>
      </c>
      <c r="X14" s="706">
        <f>SUMIF(計算!$E$10:$E$117,$B14,計算!AA$10:AA$117)</f>
        <v>0</v>
      </c>
      <c r="Y14" s="706">
        <f>SUMIF(計算!$E$10:$E$118,$B14,計算!AB$10:AB$118)</f>
        <v>0</v>
      </c>
      <c r="Z14" s="706">
        <f>SUMIF(計算!$E$10:$E$118,$B14,計算!AC$10:AC$118)</f>
        <v>0</v>
      </c>
      <c r="AA14" s="706">
        <f>SUMIF(計算!$E$10:$E$118,$B14,計算!AD$10:AD$118)</f>
        <v>0</v>
      </c>
      <c r="AB14" s="706">
        <f>SUMIF(計算!$E$10:$E$117,$B14,計算!AE$10:AE$117)</f>
        <v>0</v>
      </c>
      <c r="AC14" s="706">
        <f>SUMIF(計算!$E$10:$E$118,$B14,計算!AF$10:AF$118)</f>
        <v>0</v>
      </c>
      <c r="AD14" s="706">
        <f>SUMIF(計算!$E$10:$E$118,$B14,計算!AG$10:AG$118)</f>
        <v>0</v>
      </c>
      <c r="AE14" s="706">
        <f>SUMIF(計算!$E$10:$E$118,$B14,計算!AH$10:AH$118)</f>
        <v>0</v>
      </c>
      <c r="AF14" s="706">
        <f>SUMIF(計算!$E$10:$E$117,$B14,計算!AI$10:AI$117)</f>
        <v>0</v>
      </c>
      <c r="AG14" s="43"/>
    </row>
    <row r="15" spans="2:33" x14ac:dyDescent="0.15">
      <c r="B15" s="56" t="s">
        <v>276</v>
      </c>
      <c r="C15" s="637" t="s">
        <v>687</v>
      </c>
      <c r="D15" s="636">
        <f>SUMIF(計算!$E$10:$E$117,$B15,計算!G$10:G$117)</f>
        <v>0</v>
      </c>
      <c r="E15" s="636">
        <f>SUMIF(計算!$E$10:$E$117,$B15,計算!H$10:H$117)</f>
        <v>0</v>
      </c>
      <c r="F15" s="636">
        <f>SUMIF(計算!$E$10:$E$117,$B15,計算!I$10:I$117)</f>
        <v>0</v>
      </c>
      <c r="G15" s="636">
        <f>SUMIF(計算!$E$10:$E$117,$B15,計算!J$10:J$117)</f>
        <v>0</v>
      </c>
      <c r="H15" s="636">
        <f>SUMIF(計算!$E$10:$E$118,$B15,計算!K$10:K$118)</f>
        <v>0</v>
      </c>
      <c r="I15" s="636">
        <f>SUMIF(計算!$E$10:$E$118,$B15,計算!L$10:L$118)</f>
        <v>0</v>
      </c>
      <c r="J15" s="636">
        <f>SUMIF(計算!$E$10:$E$118,$B15,計算!M$10:M$118)</f>
        <v>0</v>
      </c>
      <c r="K15" s="636">
        <f>SUMIF(計算!$E$10:$E$117,$B15,計算!N$10:N$117)</f>
        <v>0</v>
      </c>
      <c r="L15" s="636">
        <f>SUMIF(計算!$E$10:$E$117,$B15,計算!O$10:O$117)</f>
        <v>0</v>
      </c>
      <c r="M15" s="636">
        <f>SUMIF(計算!$E$10:$E$117,$B15,計算!P$10:P$117)</f>
        <v>0</v>
      </c>
      <c r="N15" s="636"/>
      <c r="O15" s="636"/>
      <c r="P15" s="706">
        <f>SUMIF(計算!$E$10:$E$118,$B15,計算!S$10:S$118)</f>
        <v>0</v>
      </c>
      <c r="Q15" s="706">
        <f>SUMIF(計算!$E$10:$E$118,$B15,計算!T$10:T$118)</f>
        <v>0</v>
      </c>
      <c r="R15" s="706">
        <f>SUMIF(計算!$E$10:$E$118,$B15,計算!U$10:U$118)</f>
        <v>0</v>
      </c>
      <c r="S15" s="636">
        <f>SUMIF(計算!$E$10:$E$117,$B15,計算!V$10:V$117)</f>
        <v>0</v>
      </c>
      <c r="T15" s="636">
        <f>SUMIF(計算!$E$10:$E$117,$B15,計算!W$10:W$117)</f>
        <v>0</v>
      </c>
      <c r="U15" s="636">
        <f>SUMIF(計算!$E$10:$E$117,$B15,計算!X$10:X$117)</f>
        <v>0</v>
      </c>
      <c r="V15" s="636">
        <f>SUMIF(計算!$E$10:$E$117,$B15,計算!Y$10:Y$117)</f>
        <v>0</v>
      </c>
      <c r="W15" s="636">
        <f>SUMIF(計算!$E$10:$E$117,$B15,計算!Z$10:Z$117)</f>
        <v>0</v>
      </c>
      <c r="X15" s="636">
        <f>SUMIF(計算!$E$10:$E$117,$B15,計算!AA$10:AA$117)</f>
        <v>0</v>
      </c>
      <c r="Y15" s="636">
        <f>SUMIF(計算!$E$10:$E$118,$B15,計算!AB$10:AB$118)</f>
        <v>0</v>
      </c>
      <c r="Z15" s="636">
        <f>SUMIF(計算!$E$10:$E$118,$B15,計算!AC$10:AC$118)</f>
        <v>0</v>
      </c>
      <c r="AA15" s="636">
        <f>SUMIF(計算!$E$10:$E$118,$B15,計算!AD$10:AD$118)</f>
        <v>0</v>
      </c>
      <c r="AB15" s="636">
        <f>SUMIF(計算!$E$10:$E$117,$B15,計算!AE$10:AE$117)</f>
        <v>0</v>
      </c>
      <c r="AC15" s="636">
        <f>SUMIF(計算!$E$10:$E$118,$B15,計算!AF$10:AF$118)</f>
        <v>0</v>
      </c>
      <c r="AD15" s="636">
        <f>SUMIF(計算!$E$10:$E$118,$B15,計算!AG$10:AG$118)</f>
        <v>0</v>
      </c>
      <c r="AE15" s="636">
        <f>SUMIF(計算!$E$10:$E$118,$B15,計算!AH$10:AH$118)</f>
        <v>0</v>
      </c>
      <c r="AF15" s="636">
        <f>SUMIF(計算!$E$10:$E$117,$B15,計算!AI$10:AI$117)</f>
        <v>0</v>
      </c>
      <c r="AG15" s="43"/>
    </row>
    <row r="16" spans="2:33" x14ac:dyDescent="0.15">
      <c r="B16" s="56" t="s">
        <v>280</v>
      </c>
      <c r="C16" s="637" t="s">
        <v>688</v>
      </c>
      <c r="D16" s="636">
        <f>SUMIF(計算!$E$10:$E$117,$B16,計算!G$10:G$117)</f>
        <v>0</v>
      </c>
      <c r="E16" s="636">
        <f>SUMIF(計算!$E$10:$E$117,$B16,計算!H$10:H$117)</f>
        <v>0</v>
      </c>
      <c r="F16" s="636">
        <f>SUMIF(計算!$E$10:$E$117,$B16,計算!I$10:I$117)</f>
        <v>0</v>
      </c>
      <c r="G16" s="636">
        <f>SUMIF(計算!$E$10:$E$117,$B16,計算!J$10:J$117)</f>
        <v>0</v>
      </c>
      <c r="H16" s="636">
        <f>SUMIF(計算!$E$10:$E$118,$B16,計算!K$10:K$118)</f>
        <v>0</v>
      </c>
      <c r="I16" s="636">
        <f>SUMIF(計算!$E$10:$E$118,$B16,計算!L$10:L$118)</f>
        <v>0</v>
      </c>
      <c r="J16" s="636">
        <f>SUMIF(計算!$E$10:$E$118,$B16,計算!M$10:M$118)</f>
        <v>0</v>
      </c>
      <c r="K16" s="636">
        <f>SUMIF(計算!$E$10:$E$117,$B16,計算!N$10:N$117)</f>
        <v>0</v>
      </c>
      <c r="L16" s="636">
        <f>SUMIF(計算!$E$10:$E$117,$B16,計算!O$10:O$117)</f>
        <v>0</v>
      </c>
      <c r="M16" s="636">
        <f>SUMIF(計算!$E$10:$E$117,$B16,計算!P$10:P$117)</f>
        <v>0</v>
      </c>
      <c r="N16" s="636"/>
      <c r="O16" s="636"/>
      <c r="P16" s="706">
        <f>SUMIF(計算!$E$10:$E$118,$B16,計算!S$10:S$118)</f>
        <v>0</v>
      </c>
      <c r="Q16" s="706">
        <f>SUMIF(計算!$E$10:$E$118,$B16,計算!T$10:T$118)</f>
        <v>0</v>
      </c>
      <c r="R16" s="706">
        <f>SUMIF(計算!$E$10:$E$118,$B16,計算!U$10:U$118)</f>
        <v>0</v>
      </c>
      <c r="S16" s="636">
        <f>SUMIF(計算!$E$10:$E$117,$B16,計算!V$10:V$117)</f>
        <v>0</v>
      </c>
      <c r="T16" s="636">
        <f>SUMIF(計算!$E$10:$E$117,$B16,計算!W$10:W$117)</f>
        <v>0</v>
      </c>
      <c r="U16" s="636">
        <f>SUMIF(計算!$E$10:$E$117,$B16,計算!X$10:X$117)</f>
        <v>0</v>
      </c>
      <c r="V16" s="636">
        <f>SUMIF(計算!$E$10:$E$117,$B16,計算!Y$10:Y$117)</f>
        <v>0</v>
      </c>
      <c r="W16" s="636">
        <f>SUMIF(計算!$E$10:$E$117,$B16,計算!Z$10:Z$117)</f>
        <v>0</v>
      </c>
      <c r="X16" s="636">
        <f>SUMIF(計算!$E$10:$E$117,$B16,計算!AA$10:AA$117)</f>
        <v>0</v>
      </c>
      <c r="Y16" s="636">
        <f>SUMIF(計算!$E$10:$E$118,$B16,計算!AB$10:AB$118)</f>
        <v>0</v>
      </c>
      <c r="Z16" s="636">
        <f>SUMIF(計算!$E$10:$E$118,$B16,計算!AC$10:AC$118)</f>
        <v>0</v>
      </c>
      <c r="AA16" s="636">
        <f>SUMIF(計算!$E$10:$E$118,$B16,計算!AD$10:AD$118)</f>
        <v>0</v>
      </c>
      <c r="AB16" s="636">
        <f>SUMIF(計算!$E$10:$E$117,$B16,計算!AE$10:AE$117)</f>
        <v>0</v>
      </c>
      <c r="AC16" s="636">
        <f>SUMIF(計算!$E$10:$E$118,$B16,計算!AF$10:AF$118)</f>
        <v>0</v>
      </c>
      <c r="AD16" s="636">
        <f>SUMIF(計算!$E$10:$E$118,$B16,計算!AG$10:AG$118)</f>
        <v>0</v>
      </c>
      <c r="AE16" s="636">
        <f>SUMIF(計算!$E$10:$E$118,$B16,計算!AH$10:AH$118)</f>
        <v>0</v>
      </c>
      <c r="AF16" s="636">
        <f>SUMIF(計算!$E$10:$E$117,$B16,計算!AI$10:AI$117)</f>
        <v>0</v>
      </c>
      <c r="AG16" s="43"/>
    </row>
    <row r="17" spans="2:32" x14ac:dyDescent="0.15">
      <c r="B17" s="56" t="s">
        <v>286</v>
      </c>
      <c r="C17" s="637" t="s">
        <v>388</v>
      </c>
      <c r="D17" s="636">
        <f>SUMIF(計算!$E$10:$E$117,$B17,計算!G$10:G$117)</f>
        <v>0</v>
      </c>
      <c r="E17" s="636">
        <f>SUMIF(計算!$E$10:$E$117,$B17,計算!H$10:H$117)</f>
        <v>0</v>
      </c>
      <c r="F17" s="636">
        <f>SUMIF(計算!$E$10:$E$117,$B17,計算!I$10:I$117)</f>
        <v>0</v>
      </c>
      <c r="G17" s="636">
        <f>SUMIF(計算!$E$10:$E$117,$B17,計算!J$10:J$117)</f>
        <v>0</v>
      </c>
      <c r="H17" s="636">
        <f>SUMIF(計算!$E$10:$E$118,$B17,計算!K$10:K$118)</f>
        <v>0</v>
      </c>
      <c r="I17" s="636">
        <f>SUMIF(計算!$E$10:$E$118,$B17,計算!L$10:L$118)</f>
        <v>0</v>
      </c>
      <c r="J17" s="636">
        <f>SUMIF(計算!$E$10:$E$118,$B17,計算!M$10:M$118)</f>
        <v>0</v>
      </c>
      <c r="K17" s="636">
        <f>SUMIF(計算!$E$10:$E$117,$B17,計算!N$10:N$117)</f>
        <v>0</v>
      </c>
      <c r="L17" s="636">
        <f>SUMIF(計算!$E$10:$E$117,$B17,計算!O$10:O$117)</f>
        <v>0</v>
      </c>
      <c r="M17" s="636">
        <f>SUMIF(計算!$E$10:$E$117,$B17,計算!P$10:P$117)</f>
        <v>0</v>
      </c>
      <c r="N17" s="636"/>
      <c r="O17" s="636"/>
      <c r="P17" s="706">
        <f>SUMIF(計算!$E$10:$E$118,$B17,計算!S$10:S$118)</f>
        <v>0</v>
      </c>
      <c r="Q17" s="706">
        <f>SUMIF(計算!$E$10:$E$118,$B17,計算!T$10:T$118)</f>
        <v>0</v>
      </c>
      <c r="R17" s="706">
        <f>SUMIF(計算!$E$10:$E$118,$B17,計算!U$10:U$118)</f>
        <v>0</v>
      </c>
      <c r="S17" s="636">
        <f>SUMIF(計算!$E$10:$E$117,$B17,計算!V$10:V$117)</f>
        <v>0</v>
      </c>
      <c r="T17" s="636">
        <f>SUMIF(計算!$E$10:$E$117,$B17,計算!W$10:W$117)</f>
        <v>0</v>
      </c>
      <c r="U17" s="636">
        <f>SUMIF(計算!$E$10:$E$117,$B17,計算!X$10:X$117)</f>
        <v>0</v>
      </c>
      <c r="V17" s="636">
        <f>SUMIF(計算!$E$10:$E$117,$B17,計算!Y$10:Y$117)</f>
        <v>0</v>
      </c>
      <c r="W17" s="636">
        <f>SUMIF(計算!$E$10:$E$117,$B17,計算!Z$10:Z$117)</f>
        <v>0</v>
      </c>
      <c r="X17" s="636">
        <f>SUMIF(計算!$E$10:$E$117,$B17,計算!AA$10:AA$117)</f>
        <v>0</v>
      </c>
      <c r="Y17" s="636">
        <f>SUMIF(計算!$E$10:$E$118,$B17,計算!AB$10:AB$118)</f>
        <v>0</v>
      </c>
      <c r="Z17" s="636">
        <f>SUMIF(計算!$E$10:$E$118,$B17,計算!AC$10:AC$118)</f>
        <v>0</v>
      </c>
      <c r="AA17" s="636">
        <f>SUMIF(計算!$E$10:$E$118,$B17,計算!AD$10:AD$118)</f>
        <v>0</v>
      </c>
      <c r="AB17" s="636">
        <f>SUMIF(計算!$E$10:$E$117,$B17,計算!AE$10:AE$117)</f>
        <v>0</v>
      </c>
      <c r="AC17" s="636">
        <f>SUMIF(計算!$E$10:$E$118,$B17,計算!AF$10:AF$118)</f>
        <v>0</v>
      </c>
      <c r="AD17" s="636">
        <f>SUMIF(計算!$E$10:$E$118,$B17,計算!AG$10:AG$118)</f>
        <v>0</v>
      </c>
      <c r="AE17" s="636">
        <f>SUMIF(計算!$E$10:$E$118,$B17,計算!AH$10:AH$118)</f>
        <v>0</v>
      </c>
      <c r="AF17" s="636">
        <f>SUMIF(計算!$E$10:$E$117,$B17,計算!AI$10:AI$117)</f>
        <v>0</v>
      </c>
    </row>
    <row r="18" spans="2:32" x14ac:dyDescent="0.15">
      <c r="B18" s="57" t="s">
        <v>296</v>
      </c>
      <c r="C18" s="628" t="s">
        <v>391</v>
      </c>
      <c r="D18" s="707">
        <f>SUMIF(計算!$E$10:$E$117,$B18,計算!G$10:G$117)</f>
        <v>0</v>
      </c>
      <c r="E18" s="707">
        <f>SUMIF(計算!$E$10:$E$117,$B18,計算!H$10:H$117)</f>
        <v>0</v>
      </c>
      <c r="F18" s="707">
        <f>SUMIF(計算!$E$10:$E$117,$B18,計算!I$10:I$117)</f>
        <v>0</v>
      </c>
      <c r="G18" s="707">
        <f>SUMIF(計算!$E$10:$E$117,$B18,計算!J$10:J$117)</f>
        <v>0</v>
      </c>
      <c r="H18" s="707">
        <f>SUMIF(計算!$E$10:$E$118,$B18,計算!K$10:K$118)</f>
        <v>0</v>
      </c>
      <c r="I18" s="707">
        <f>SUMIF(計算!$E$10:$E$118,$B18,計算!L$10:L$118)</f>
        <v>0</v>
      </c>
      <c r="J18" s="707">
        <f>SUMIF(計算!$E$10:$E$118,$B18,計算!M$10:M$118)</f>
        <v>0</v>
      </c>
      <c r="K18" s="707">
        <f>SUMIF(計算!$E$10:$E$117,$B18,計算!N$10:N$117)</f>
        <v>0</v>
      </c>
      <c r="L18" s="707">
        <f>SUMIF(計算!$E$10:$E$117,$B18,計算!O$10:O$117)</f>
        <v>0</v>
      </c>
      <c r="M18" s="707">
        <f>SUMIF(計算!$E$10:$E$117,$B18,計算!P$10:P$117)</f>
        <v>0</v>
      </c>
      <c r="N18" s="707"/>
      <c r="O18" s="707"/>
      <c r="P18" s="706">
        <f>SUMIF(計算!$E$10:$E$118,$B18,計算!S$10:S$118)</f>
        <v>0</v>
      </c>
      <c r="Q18" s="706">
        <f>SUMIF(計算!$E$10:$E$118,$B18,計算!T$10:T$118)</f>
        <v>0</v>
      </c>
      <c r="R18" s="706">
        <f>SUMIF(計算!$E$10:$E$118,$B18,計算!U$10:U$118)</f>
        <v>0</v>
      </c>
      <c r="S18" s="707">
        <f>SUMIF(計算!$E$10:$E$117,$B18,計算!V$10:V$117)</f>
        <v>0</v>
      </c>
      <c r="T18" s="707">
        <f>SUMIF(計算!$E$10:$E$117,$B18,計算!W$10:W$117)</f>
        <v>0</v>
      </c>
      <c r="U18" s="707">
        <f>SUMIF(計算!$E$10:$E$117,$B18,計算!X$10:X$117)</f>
        <v>0</v>
      </c>
      <c r="V18" s="707">
        <f>SUMIF(計算!$E$10:$E$117,$B18,計算!Y$10:Y$117)</f>
        <v>0</v>
      </c>
      <c r="W18" s="707">
        <f>SUMIF(計算!$E$10:$E$117,$B18,計算!Z$10:Z$117)</f>
        <v>0</v>
      </c>
      <c r="X18" s="707">
        <f>SUMIF(計算!$E$10:$E$117,$B18,計算!AA$10:AA$117)</f>
        <v>0</v>
      </c>
      <c r="Y18" s="707">
        <f>SUMIF(計算!$E$10:$E$118,$B18,計算!AB$10:AB$118)</f>
        <v>0</v>
      </c>
      <c r="Z18" s="707">
        <f>SUMIF(計算!$E$10:$E$118,$B18,計算!AC$10:AC$118)</f>
        <v>0</v>
      </c>
      <c r="AA18" s="707">
        <f>SUMIF(計算!$E$10:$E$118,$B18,計算!AD$10:AD$118)</f>
        <v>0</v>
      </c>
      <c r="AB18" s="707">
        <f>SUMIF(計算!$E$10:$E$117,$B18,計算!AE$10:AE$117)</f>
        <v>0</v>
      </c>
      <c r="AC18" s="707">
        <f>SUMIF(計算!$E$10:$E$118,$B18,計算!AF$10:AF$118)</f>
        <v>0</v>
      </c>
      <c r="AD18" s="707">
        <f>SUMIF(計算!$E$10:$E$118,$B18,計算!AG$10:AG$118)</f>
        <v>0</v>
      </c>
      <c r="AE18" s="707">
        <f>SUMIF(計算!$E$10:$E$118,$B18,計算!AH$10:AH$118)</f>
        <v>0</v>
      </c>
      <c r="AF18" s="707">
        <f>SUMIF(計算!$E$10:$E$117,$B18,計算!AI$10:AI$117)</f>
        <v>0</v>
      </c>
    </row>
    <row r="19" spans="2:32" x14ac:dyDescent="0.15">
      <c r="B19" s="56" t="s">
        <v>592</v>
      </c>
      <c r="C19" s="233" t="s">
        <v>689</v>
      </c>
      <c r="D19" s="636">
        <f>SUMIF(計算!$E$10:$E$117,$B19,計算!G$10:G$117)</f>
        <v>0</v>
      </c>
      <c r="E19" s="636">
        <f>SUMIF(計算!$E$10:$E$117,$B19,計算!H$10:H$117)</f>
        <v>0</v>
      </c>
      <c r="F19" s="636">
        <f>SUMIF(計算!$E$10:$E$117,$B19,計算!I$10:I$117)</f>
        <v>0</v>
      </c>
      <c r="G19" s="636">
        <f>SUMIF(計算!$E$10:$E$117,$B19,計算!J$10:J$117)</f>
        <v>0</v>
      </c>
      <c r="H19" s="636">
        <f>SUMIF(計算!$E$10:$E$118,$B19,計算!K$10:K$118)</f>
        <v>0</v>
      </c>
      <c r="I19" s="636">
        <f>SUMIF(計算!$E$10:$E$118,$B19,計算!L$10:L$118)</f>
        <v>0</v>
      </c>
      <c r="J19" s="636">
        <f>SUMIF(計算!$E$10:$E$118,$B19,計算!M$10:M$118)</f>
        <v>0</v>
      </c>
      <c r="K19" s="636">
        <f>SUMIF(計算!$E$10:$E$117,$B19,計算!N$10:N$117)</f>
        <v>0</v>
      </c>
      <c r="L19" s="636">
        <f>SUMIF(計算!$E$10:$E$117,$B19,計算!O$10:O$117)</f>
        <v>0</v>
      </c>
      <c r="M19" s="636">
        <f>SUMIF(計算!$E$10:$E$117,$B19,計算!P$10:P$117)</f>
        <v>0</v>
      </c>
      <c r="N19" s="636"/>
      <c r="O19" s="636"/>
      <c r="P19" s="706">
        <f>SUMIF(計算!$E$10:$E$118,$B19,計算!S$10:S$118)</f>
        <v>0</v>
      </c>
      <c r="Q19" s="706">
        <f>SUMIF(計算!$E$10:$E$118,$B19,計算!T$10:T$118)</f>
        <v>0</v>
      </c>
      <c r="R19" s="706">
        <f>SUMIF(計算!$E$10:$E$118,$B19,計算!U$10:U$118)</f>
        <v>0</v>
      </c>
      <c r="S19" s="636">
        <f>SUMIF(計算!$E$10:$E$117,$B19,計算!V$10:V$117)</f>
        <v>0</v>
      </c>
      <c r="T19" s="636">
        <f>SUMIF(計算!$E$10:$E$117,$B19,計算!W$10:W$117)</f>
        <v>0</v>
      </c>
      <c r="U19" s="636">
        <f>SUMIF(計算!$E$10:$E$117,$B19,計算!X$10:X$117)</f>
        <v>0</v>
      </c>
      <c r="V19" s="636">
        <f>SUMIF(計算!$E$10:$E$117,$B19,計算!Y$10:Y$117)</f>
        <v>0</v>
      </c>
      <c r="W19" s="636">
        <f>SUMIF(計算!$E$10:$E$117,$B19,計算!Z$10:Z$117)</f>
        <v>0</v>
      </c>
      <c r="X19" s="636">
        <f>SUMIF(計算!$E$10:$E$117,$B19,計算!AA$10:AA$117)</f>
        <v>0</v>
      </c>
      <c r="Y19" s="636">
        <f>SUMIF(計算!$E$10:$E$118,$B19,計算!AB$10:AB$118)</f>
        <v>0</v>
      </c>
      <c r="Z19" s="636">
        <f>SUMIF(計算!$E$10:$E$118,$B19,計算!AC$10:AC$118)</f>
        <v>0</v>
      </c>
      <c r="AA19" s="636">
        <f>SUMIF(計算!$E$10:$E$118,$B19,計算!AD$10:AD$118)</f>
        <v>0</v>
      </c>
      <c r="AB19" s="636">
        <f>SUMIF(計算!$E$10:$E$117,$B19,計算!AE$10:AE$117)</f>
        <v>0</v>
      </c>
      <c r="AC19" s="636">
        <f>SUMIF(計算!$E$10:$E$118,$B19,計算!AF$10:AF$118)</f>
        <v>0</v>
      </c>
      <c r="AD19" s="636">
        <f>SUMIF(計算!$E$10:$E$118,$B19,計算!AG$10:AG$118)</f>
        <v>0</v>
      </c>
      <c r="AE19" s="636">
        <f>SUMIF(計算!$E$10:$E$118,$B19,計算!AH$10:AH$118)</f>
        <v>0</v>
      </c>
      <c r="AF19" s="636">
        <f>SUMIF(計算!$E$10:$E$117,$B19,計算!AI$10:AI$117)</f>
        <v>0</v>
      </c>
    </row>
    <row r="20" spans="2:32" x14ac:dyDescent="0.15">
      <c r="B20" s="56" t="s">
        <v>594</v>
      </c>
      <c r="C20" s="233" t="s">
        <v>690</v>
      </c>
      <c r="D20" s="636">
        <f>SUMIF(計算!$E$10:$E$117,$B20,計算!G$10:G$117)</f>
        <v>0</v>
      </c>
      <c r="E20" s="636">
        <f>SUMIF(計算!$E$10:$E$117,$B20,計算!H$10:H$117)</f>
        <v>0</v>
      </c>
      <c r="F20" s="636">
        <f>SUMIF(計算!$E$10:$E$117,$B20,計算!I$10:I$117)</f>
        <v>0</v>
      </c>
      <c r="G20" s="636">
        <f>SUMIF(計算!$E$10:$E$117,$B20,計算!J$10:J$117)</f>
        <v>0</v>
      </c>
      <c r="H20" s="636">
        <f>SUMIF(計算!$E$10:$E$118,$B20,計算!K$10:K$118)</f>
        <v>0</v>
      </c>
      <c r="I20" s="636">
        <f>SUMIF(計算!$E$10:$E$118,$B20,計算!L$10:L$118)</f>
        <v>0</v>
      </c>
      <c r="J20" s="636">
        <f>SUMIF(計算!$E$10:$E$118,$B20,計算!M$10:M$118)</f>
        <v>0</v>
      </c>
      <c r="K20" s="636">
        <f>SUMIF(計算!$E$10:$E$117,$B20,計算!N$10:N$117)</f>
        <v>0</v>
      </c>
      <c r="L20" s="636">
        <f>SUMIF(計算!$E$10:$E$117,$B20,計算!O$10:O$117)</f>
        <v>0</v>
      </c>
      <c r="M20" s="636">
        <f>SUMIF(計算!$E$10:$E$117,$B20,計算!P$10:P$117)</f>
        <v>0</v>
      </c>
      <c r="N20" s="636"/>
      <c r="O20" s="636"/>
      <c r="P20" s="706">
        <f>SUMIF(計算!$E$10:$E$118,$B20,計算!S$10:S$118)</f>
        <v>0</v>
      </c>
      <c r="Q20" s="706">
        <f>SUMIF(計算!$E$10:$E$118,$B20,計算!T$10:T$118)</f>
        <v>0</v>
      </c>
      <c r="R20" s="706">
        <f>SUMIF(計算!$E$10:$E$118,$B20,計算!U$10:U$118)</f>
        <v>0</v>
      </c>
      <c r="S20" s="636">
        <f>SUMIF(計算!$E$10:$E$117,$B20,計算!V$10:V$117)</f>
        <v>0</v>
      </c>
      <c r="T20" s="636">
        <f>SUMIF(計算!$E$10:$E$117,$B20,計算!W$10:W$117)</f>
        <v>0</v>
      </c>
      <c r="U20" s="636">
        <f>SUMIF(計算!$E$10:$E$117,$B20,計算!X$10:X$117)</f>
        <v>0</v>
      </c>
      <c r="V20" s="636">
        <f>SUMIF(計算!$E$10:$E$117,$B20,計算!Y$10:Y$117)</f>
        <v>0</v>
      </c>
      <c r="W20" s="636">
        <f>SUMIF(計算!$E$10:$E$117,$B20,計算!Z$10:Z$117)</f>
        <v>0</v>
      </c>
      <c r="X20" s="636">
        <f>SUMIF(計算!$E$10:$E$117,$B20,計算!AA$10:AA$117)</f>
        <v>0</v>
      </c>
      <c r="Y20" s="636">
        <f>SUMIF(計算!$E$10:$E$118,$B20,計算!AB$10:AB$118)</f>
        <v>0</v>
      </c>
      <c r="Z20" s="636">
        <f>SUMIF(計算!$E$10:$E$118,$B20,計算!AC$10:AC$118)</f>
        <v>0</v>
      </c>
      <c r="AA20" s="636">
        <f>SUMIF(計算!$E$10:$E$118,$B20,計算!AD$10:AD$118)</f>
        <v>0</v>
      </c>
      <c r="AB20" s="636">
        <f>SUMIF(計算!$E$10:$E$117,$B20,計算!AE$10:AE$117)</f>
        <v>0</v>
      </c>
      <c r="AC20" s="636">
        <f>SUMIF(計算!$E$10:$E$118,$B20,計算!AF$10:AF$118)</f>
        <v>0</v>
      </c>
      <c r="AD20" s="636">
        <f>SUMIF(計算!$E$10:$E$118,$B20,計算!AG$10:AG$118)</f>
        <v>0</v>
      </c>
      <c r="AE20" s="636">
        <f>SUMIF(計算!$E$10:$E$118,$B20,計算!AH$10:AH$118)</f>
        <v>0</v>
      </c>
      <c r="AF20" s="636">
        <f>SUMIF(計算!$E$10:$E$117,$B20,計算!AI$10:AI$117)</f>
        <v>0</v>
      </c>
    </row>
    <row r="21" spans="2:32" x14ac:dyDescent="0.15">
      <c r="B21" s="56" t="s">
        <v>596</v>
      </c>
      <c r="C21" s="233" t="s">
        <v>691</v>
      </c>
      <c r="D21" s="636">
        <f>SUMIF(計算!$E$10:$E$117,$B21,計算!G$10:G$117)</f>
        <v>0</v>
      </c>
      <c r="E21" s="636">
        <f>SUMIF(計算!$E$10:$E$117,$B21,計算!H$10:H$117)</f>
        <v>0</v>
      </c>
      <c r="F21" s="636">
        <f>SUMIF(計算!$E$10:$E$117,$B21,計算!I$10:I$117)</f>
        <v>0</v>
      </c>
      <c r="G21" s="636">
        <f>SUMIF(計算!$E$10:$E$117,$B21,計算!J$10:J$117)</f>
        <v>0</v>
      </c>
      <c r="H21" s="636">
        <f>SUMIF(計算!$E$10:$E$118,$B21,計算!K$10:K$118)</f>
        <v>0</v>
      </c>
      <c r="I21" s="636">
        <f>SUMIF(計算!$E$10:$E$118,$B21,計算!L$10:L$118)</f>
        <v>0</v>
      </c>
      <c r="J21" s="636">
        <f>SUMIF(計算!$E$10:$E$118,$B21,計算!M$10:M$118)</f>
        <v>0</v>
      </c>
      <c r="K21" s="636">
        <f>SUMIF(計算!$E$10:$E$117,$B21,計算!N$10:N$117)</f>
        <v>0</v>
      </c>
      <c r="L21" s="636">
        <f>SUMIF(計算!$E$10:$E$117,$B21,計算!O$10:O$117)</f>
        <v>0</v>
      </c>
      <c r="M21" s="636">
        <f>SUMIF(計算!$E$10:$E$117,$B21,計算!P$10:P$117)</f>
        <v>0</v>
      </c>
      <c r="N21" s="636"/>
      <c r="O21" s="636"/>
      <c r="P21" s="706">
        <f>SUMIF(計算!$E$10:$E$118,$B21,計算!S$10:S$118)</f>
        <v>0</v>
      </c>
      <c r="Q21" s="706">
        <f>SUMIF(計算!$E$10:$E$118,$B21,計算!T$10:T$118)</f>
        <v>0</v>
      </c>
      <c r="R21" s="706">
        <f>SUMIF(計算!$E$10:$E$118,$B21,計算!U$10:U$118)</f>
        <v>0</v>
      </c>
      <c r="S21" s="636">
        <f>SUMIF(計算!$E$10:$E$117,$B21,計算!V$10:V$117)</f>
        <v>0</v>
      </c>
      <c r="T21" s="636">
        <f>SUMIF(計算!$E$10:$E$117,$B21,計算!W$10:W$117)</f>
        <v>0</v>
      </c>
      <c r="U21" s="636">
        <f>SUMIF(計算!$E$10:$E$117,$B21,計算!X$10:X$117)</f>
        <v>0</v>
      </c>
      <c r="V21" s="636">
        <f>SUMIF(計算!$E$10:$E$117,$B21,計算!Y$10:Y$117)</f>
        <v>0</v>
      </c>
      <c r="W21" s="636">
        <f>SUMIF(計算!$E$10:$E$117,$B21,計算!Z$10:Z$117)</f>
        <v>0</v>
      </c>
      <c r="X21" s="636">
        <f>SUMIF(計算!$E$10:$E$117,$B21,計算!AA$10:AA$117)</f>
        <v>0</v>
      </c>
      <c r="Y21" s="636">
        <f>SUMIF(計算!$E$10:$E$118,$B21,計算!AB$10:AB$118)</f>
        <v>0</v>
      </c>
      <c r="Z21" s="636">
        <f>SUMIF(計算!$E$10:$E$118,$B21,計算!AC$10:AC$118)</f>
        <v>0</v>
      </c>
      <c r="AA21" s="636">
        <f>SUMIF(計算!$E$10:$E$118,$B21,計算!AD$10:AD$118)</f>
        <v>0</v>
      </c>
      <c r="AB21" s="636">
        <f>SUMIF(計算!$E$10:$E$117,$B21,計算!AE$10:AE$117)</f>
        <v>0</v>
      </c>
      <c r="AC21" s="636">
        <f>SUMIF(計算!$E$10:$E$118,$B21,計算!AF$10:AF$118)</f>
        <v>0</v>
      </c>
      <c r="AD21" s="636">
        <f>SUMIF(計算!$E$10:$E$118,$B21,計算!AG$10:AG$118)</f>
        <v>0</v>
      </c>
      <c r="AE21" s="636">
        <f>SUMIF(計算!$E$10:$E$118,$B21,計算!AH$10:AH$118)</f>
        <v>0</v>
      </c>
      <c r="AF21" s="636">
        <f>SUMIF(計算!$E$10:$E$117,$B21,計算!AI$10:AI$117)</f>
        <v>0</v>
      </c>
    </row>
    <row r="22" spans="2:32" x14ac:dyDescent="0.15">
      <c r="B22" s="56" t="s">
        <v>316</v>
      </c>
      <c r="C22" s="233" t="s">
        <v>692</v>
      </c>
      <c r="D22" s="636">
        <f>SUMIF(計算!$E$10:$E$117,$B22,計算!G$10:G$117)</f>
        <v>0</v>
      </c>
      <c r="E22" s="636">
        <f>SUMIF(計算!$E$10:$E$117,$B22,計算!H$10:H$117)</f>
        <v>0</v>
      </c>
      <c r="F22" s="636">
        <f>SUMIF(計算!$E$10:$E$117,$B22,計算!I$10:I$117)</f>
        <v>0</v>
      </c>
      <c r="G22" s="636">
        <f>SUMIF(計算!$E$10:$E$117,$B22,計算!J$10:J$117)</f>
        <v>0</v>
      </c>
      <c r="H22" s="636"/>
      <c r="I22" s="636"/>
      <c r="J22" s="636"/>
      <c r="K22" s="636">
        <f>SUMIF(計算!$E$10:$E$117,$B22,計算!N$10:N$117)</f>
        <v>0</v>
      </c>
      <c r="L22" s="636">
        <f>SUMIF(計算!$E$10:$E$117,$B22,計算!O$10:O$117)</f>
        <v>0</v>
      </c>
      <c r="M22" s="636">
        <f>SUMIF(計算!$E$10:$E$117,$B22,計算!P$10:P$117)</f>
        <v>0</v>
      </c>
      <c r="N22" s="636"/>
      <c r="O22" s="636"/>
      <c r="P22" s="706"/>
      <c r="Q22" s="706"/>
      <c r="R22" s="706"/>
      <c r="S22" s="636">
        <f>SUMIF(計算!$E$10:$E$117,$B22,計算!V$10:V$117)</f>
        <v>0</v>
      </c>
      <c r="T22" s="636">
        <f>SUMIF(計算!$E$10:$E$117,$B22,計算!W$10:W$117)</f>
        <v>0</v>
      </c>
      <c r="U22" s="636">
        <f>SUMIF(計算!$E$10:$E$117,$B22,計算!X$10:X$117)</f>
        <v>0</v>
      </c>
      <c r="V22" s="636">
        <f>SUMIF(計算!$E$10:$E$117,$B22,計算!Y$10:Y$117)</f>
        <v>0</v>
      </c>
      <c r="W22" s="636">
        <f>SUMIF(計算!$E$10:$E$117,$B22,計算!Z$10:Z$117)</f>
        <v>0</v>
      </c>
      <c r="X22" s="636">
        <f>SUMIF(計算!$E$10:$E$117,$B22,計算!AA$10:AA$117)</f>
        <v>0</v>
      </c>
      <c r="Y22" s="636"/>
      <c r="Z22" s="636"/>
      <c r="AA22" s="636"/>
      <c r="AB22" s="636">
        <f>SUMIF(計算!$E$10:$E$117,$B22,計算!AE$10:AE$117)</f>
        <v>0</v>
      </c>
      <c r="AC22" s="636"/>
      <c r="AD22" s="636"/>
      <c r="AE22" s="636"/>
      <c r="AF22" s="636">
        <f>SUMIF(計算!$E$10:$E$117,$B22,計算!AI$10:AI$117)</f>
        <v>0</v>
      </c>
    </row>
    <row r="23" spans="2:32" x14ac:dyDescent="0.15">
      <c r="B23" s="56" t="s">
        <v>320</v>
      </c>
      <c r="C23" s="637" t="s">
        <v>498</v>
      </c>
      <c r="D23" s="636">
        <f>SUMIF(計算!$E$10:$E$117,$B23,計算!G$10:G$117)</f>
        <v>0</v>
      </c>
      <c r="E23" s="636">
        <f>SUMIF(計算!$E$10:$E$117,$B23,計算!H$10:H$117)</f>
        <v>0</v>
      </c>
      <c r="F23" s="636">
        <f>SUMIF(計算!$E$10:$E$117,$B23,計算!I$10:I$117)</f>
        <v>0</v>
      </c>
      <c r="G23" s="636">
        <f>SUMIF(計算!$E$10:$E$117,$B23,計算!J$10:J$117)</f>
        <v>0</v>
      </c>
      <c r="H23" s="636">
        <f>SUMIF(計算!$E$10:$E$118,$B23,計算!K$10:K$118)</f>
        <v>0</v>
      </c>
      <c r="I23" s="636">
        <f>SUMIF(計算!$E$10:$E$118,$B23,計算!L$10:L$118)</f>
        <v>0</v>
      </c>
      <c r="J23" s="636">
        <f>SUMIF(計算!$E$10:$E$118,$B23,計算!M$10:M$118)</f>
        <v>0</v>
      </c>
      <c r="K23" s="636">
        <f>SUMIF(計算!$E$10:$E$117,$B23,計算!N$10:N$117)</f>
        <v>0</v>
      </c>
      <c r="L23" s="636">
        <f>SUMIF(計算!$E$10:$E$117,$B23,計算!O$10:O$117)</f>
        <v>0</v>
      </c>
      <c r="M23" s="636">
        <f>SUMIF(計算!$E$10:$E$117,$B23,計算!P$10:P$117)</f>
        <v>0</v>
      </c>
      <c r="N23" s="636"/>
      <c r="O23" s="636"/>
      <c r="P23" s="706">
        <f>SUMIF(計算!$E$10:$E$118,$B23,計算!S$10:S$118)</f>
        <v>0</v>
      </c>
      <c r="Q23" s="706">
        <f>SUMIF(計算!$E$10:$E$118,$B23,計算!T$10:T$118)</f>
        <v>0</v>
      </c>
      <c r="R23" s="706">
        <f>SUMIF(計算!$E$10:$E$118,$B23,計算!U$10:U$118)</f>
        <v>0</v>
      </c>
      <c r="S23" s="636">
        <f>SUMIF(計算!$E$10:$E$117,$B23,計算!V$10:V$117)</f>
        <v>0</v>
      </c>
      <c r="T23" s="636">
        <f>SUMIF(計算!$E$10:$E$117,$B23,計算!W$10:W$117)</f>
        <v>0</v>
      </c>
      <c r="U23" s="636">
        <f>SUMIF(計算!$E$10:$E$117,$B23,計算!X$10:X$117)</f>
        <v>0</v>
      </c>
      <c r="V23" s="636">
        <f>SUMIF(計算!$E$10:$E$117,$B23,計算!Y$10:Y$117)</f>
        <v>0</v>
      </c>
      <c r="W23" s="636">
        <f>SUMIF(計算!$E$10:$E$117,$B23,計算!Z$10:Z$117)</f>
        <v>0</v>
      </c>
      <c r="X23" s="636">
        <f>SUMIF(計算!$E$10:$E$117,$B23,計算!AA$10:AA$117)</f>
        <v>0</v>
      </c>
      <c r="Y23" s="636">
        <f>SUMIF(計算!$E$10:$E$118,$B23,計算!AB$10:AB$118)</f>
        <v>0</v>
      </c>
      <c r="Z23" s="636">
        <f>SUMIF(計算!$E$10:$E$118,$B23,計算!AC$10:AC$118)</f>
        <v>0</v>
      </c>
      <c r="AA23" s="636">
        <f>SUMIF(計算!$E$10:$E$118,$B23,計算!AD$10:AD$118)</f>
        <v>0</v>
      </c>
      <c r="AB23" s="636">
        <f>SUMIF(計算!$E$10:$E$117,$B23,計算!AE$10:AE$117)</f>
        <v>0</v>
      </c>
      <c r="AC23" s="636">
        <f>SUMIF(計算!$E$10:$E$118,$B23,計算!AF$10:AF$118)</f>
        <v>0</v>
      </c>
      <c r="AD23" s="636">
        <f>SUMIF(計算!$E$10:$E$118,$B23,計算!AG$10:AG$118)</f>
        <v>0</v>
      </c>
      <c r="AE23" s="636">
        <f>SUMIF(計算!$E$10:$E$118,$B23,計算!AH$10:AH$118)</f>
        <v>0</v>
      </c>
      <c r="AF23" s="636">
        <f>SUMIF(計算!$E$10:$E$117,$B23,計算!AI$10:AI$117)</f>
        <v>0</v>
      </c>
    </row>
    <row r="24" spans="2:32" x14ac:dyDescent="0.15">
      <c r="B24" s="708"/>
      <c r="C24" s="709" t="s">
        <v>672</v>
      </c>
      <c r="D24" s="633">
        <f t="shared" ref="D24:M24" si="0">SUM(D9:D23)</f>
        <v>0</v>
      </c>
      <c r="E24" s="633">
        <f t="shared" si="0"/>
        <v>0</v>
      </c>
      <c r="F24" s="633">
        <f t="shared" si="0"/>
        <v>0</v>
      </c>
      <c r="G24" s="633">
        <f t="shared" si="0"/>
        <v>0</v>
      </c>
      <c r="H24" s="633">
        <f t="shared" si="0"/>
        <v>0</v>
      </c>
      <c r="I24" s="633">
        <f t="shared" si="0"/>
        <v>0</v>
      </c>
      <c r="J24" s="633">
        <f t="shared" si="0"/>
        <v>0</v>
      </c>
      <c r="K24" s="633">
        <f t="shared" si="0"/>
        <v>0</v>
      </c>
      <c r="L24" s="633">
        <f t="shared" si="0"/>
        <v>0</v>
      </c>
      <c r="M24" s="633">
        <f t="shared" si="0"/>
        <v>0</v>
      </c>
      <c r="N24" s="633" t="e">
        <f>計算!#REF!</f>
        <v>#REF!</v>
      </c>
      <c r="O24" s="633" t="e">
        <f>計算!#REF!</f>
        <v>#REF!</v>
      </c>
      <c r="P24" s="633">
        <f t="shared" ref="P24:AF24" si="1">SUM(P9:P23)</f>
        <v>0</v>
      </c>
      <c r="Q24" s="633">
        <f t="shared" si="1"/>
        <v>0</v>
      </c>
      <c r="R24" s="633">
        <f t="shared" si="1"/>
        <v>0</v>
      </c>
      <c r="S24" s="633">
        <f t="shared" si="1"/>
        <v>0</v>
      </c>
      <c r="T24" s="633">
        <f t="shared" si="1"/>
        <v>0</v>
      </c>
      <c r="U24" s="633">
        <f t="shared" si="1"/>
        <v>0</v>
      </c>
      <c r="V24" s="633">
        <f t="shared" si="1"/>
        <v>0</v>
      </c>
      <c r="W24" s="633">
        <f t="shared" si="1"/>
        <v>0</v>
      </c>
      <c r="X24" s="633">
        <f t="shared" si="1"/>
        <v>0</v>
      </c>
      <c r="Y24" s="633">
        <f t="shared" si="1"/>
        <v>0</v>
      </c>
      <c r="Z24" s="633">
        <f t="shared" si="1"/>
        <v>0</v>
      </c>
      <c r="AA24" s="633">
        <f t="shared" si="1"/>
        <v>0</v>
      </c>
      <c r="AB24" s="633">
        <f t="shared" si="1"/>
        <v>0</v>
      </c>
      <c r="AC24" s="633">
        <f t="shared" si="1"/>
        <v>0</v>
      </c>
      <c r="AD24" s="633">
        <f t="shared" si="1"/>
        <v>0</v>
      </c>
      <c r="AE24" s="633">
        <f t="shared" si="1"/>
        <v>0</v>
      </c>
      <c r="AF24" s="633">
        <f t="shared" si="1"/>
        <v>0</v>
      </c>
    </row>
    <row r="25" spans="2:32" x14ac:dyDescent="0.15">
      <c r="B25" s="43"/>
      <c r="C25" s="43"/>
      <c r="D25" s="43"/>
      <c r="E25" s="612"/>
      <c r="F25" s="43"/>
      <c r="G25" s="43"/>
      <c r="H25" s="612"/>
      <c r="I25" s="612"/>
      <c r="J25" s="612"/>
      <c r="K25" s="43"/>
      <c r="L25" s="43"/>
      <c r="M25" s="43"/>
      <c r="N25" s="43"/>
      <c r="O25" s="43"/>
      <c r="P25" s="43"/>
      <c r="Q25" s="612"/>
      <c r="R25" s="43"/>
      <c r="S25" s="43"/>
      <c r="T25" s="43"/>
      <c r="U25" s="43"/>
      <c r="V25" s="43"/>
      <c r="W25" s="43"/>
      <c r="X25" s="43"/>
      <c r="Y25" s="43"/>
      <c r="Z25" s="43"/>
      <c r="AA25" s="43"/>
      <c r="AB25" s="43"/>
      <c r="AC25" s="43"/>
      <c r="AD25" s="43"/>
      <c r="AE25" s="43"/>
      <c r="AF25" s="43"/>
    </row>
  </sheetData>
  <sheetProtection formatCells="0" formatColumns="0" formatRows="0" sort="0" autoFilter="0"/>
  <mergeCells count="2">
    <mergeCell ref="F3:H3"/>
    <mergeCell ref="D6:D7"/>
  </mergeCells>
  <phoneticPr fontId="14"/>
  <pageMargins left="0.98425196850393704" right="0.98425196850393704" top="0.78740157480314965" bottom="0.78740157480314965" header="0" footer="0"/>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1">
    <tabColor rgb="FFFFCCFF"/>
    <pageSetUpPr fitToPage="1"/>
  </sheetPr>
  <dimension ref="B1:U150"/>
  <sheetViews>
    <sheetView showGridLines="0" tabSelected="1" zoomScaleNormal="100" zoomScaleSheetLayoutView="80" workbookViewId="0">
      <pane ySplit="12" topLeftCell="A23" activePane="bottomLeft" state="frozen"/>
      <selection pane="bottomLeft" activeCell="K30" sqref="K30"/>
    </sheetView>
  </sheetViews>
  <sheetFormatPr defaultColWidth="9.140625" defaultRowHeight="12" x14ac:dyDescent="0.15"/>
  <cols>
    <col min="1" max="1" width="2.28515625" style="4" customWidth="1"/>
    <col min="2" max="3" width="2.5703125" style="190" customWidth="1"/>
    <col min="4" max="4" width="16.7109375" style="128" customWidth="1"/>
    <col min="5" max="5" width="17.42578125" style="128" customWidth="1"/>
    <col min="6" max="6" width="17.42578125" style="190" customWidth="1"/>
    <col min="7" max="7" width="17.42578125" style="128" customWidth="1"/>
    <col min="8" max="8" width="17.140625" style="128" customWidth="1"/>
    <col min="9" max="9" width="11.85546875" style="128" customWidth="1"/>
    <col min="10" max="10" width="2.28515625" style="4" customWidth="1"/>
    <col min="11" max="11" width="20.85546875" style="4" bestFit="1" customWidth="1"/>
    <col min="12" max="12" width="27.7109375" style="4" bestFit="1" customWidth="1"/>
    <col min="13" max="13" width="2.28515625" style="4" customWidth="1"/>
    <col min="14" max="14" width="9.7109375" style="4" bestFit="1" customWidth="1"/>
    <col min="15" max="15" width="3.7109375" style="4" bestFit="1" customWidth="1"/>
    <col min="16" max="16" width="6.7109375" style="4" bestFit="1" customWidth="1"/>
    <col min="17" max="17" width="2.28515625" style="4" customWidth="1"/>
    <col min="18" max="18" width="4.7109375" style="4" bestFit="1" customWidth="1"/>
    <col min="19" max="19" width="15.42578125" style="4" customWidth="1"/>
    <col min="20" max="16384" width="9.140625" style="4"/>
  </cols>
  <sheetData>
    <row r="1" spans="2:21" x14ac:dyDescent="0.15">
      <c r="B1" s="32"/>
      <c r="C1" s="32"/>
      <c r="D1" s="4"/>
      <c r="E1" s="4"/>
      <c r="F1" s="32"/>
      <c r="G1" s="4"/>
      <c r="H1" s="4"/>
      <c r="I1" s="4"/>
    </row>
    <row r="2" spans="2:21" ht="12.75" thickBot="1" x14ac:dyDescent="0.2">
      <c r="B2" s="33"/>
      <c r="C2" s="33"/>
      <c r="D2" s="34"/>
      <c r="E2" s="4"/>
      <c r="F2" s="32"/>
      <c r="G2" s="4"/>
      <c r="H2" s="4"/>
      <c r="I2" s="4"/>
    </row>
    <row r="3" spans="2:21" ht="12.75" thickBot="1" x14ac:dyDescent="0.2">
      <c r="B3" s="721" t="s">
        <v>89</v>
      </c>
      <c r="C3" s="722"/>
      <c r="D3" s="723"/>
      <c r="E3" s="718" t="s">
        <v>90</v>
      </c>
      <c r="F3" s="719"/>
      <c r="G3" s="719"/>
      <c r="H3" s="719"/>
      <c r="I3" s="720"/>
      <c r="K3" s="184" t="s">
        <v>91</v>
      </c>
      <c r="L3" s="1"/>
      <c r="N3" s="4" t="s">
        <v>92</v>
      </c>
    </row>
    <row r="4" spans="2:21" x14ac:dyDescent="0.15">
      <c r="B4" s="724" t="s">
        <v>93</v>
      </c>
      <c r="C4" s="725"/>
      <c r="D4" s="726"/>
      <c r="E4" s="733" t="s">
        <v>94</v>
      </c>
      <c r="F4" s="734"/>
      <c r="G4" s="734"/>
      <c r="H4" s="734"/>
      <c r="I4" s="735"/>
      <c r="N4" s="4" t="s">
        <v>95</v>
      </c>
      <c r="U4" s="32"/>
    </row>
    <row r="5" spans="2:21" x14ac:dyDescent="0.15">
      <c r="B5" s="727"/>
      <c r="C5" s="728"/>
      <c r="D5" s="729"/>
      <c r="E5" s="733"/>
      <c r="F5" s="734"/>
      <c r="G5" s="734"/>
      <c r="H5" s="734"/>
      <c r="I5" s="735"/>
      <c r="N5" s="342" t="s">
        <v>96</v>
      </c>
      <c r="O5" s="343" t="s">
        <v>97</v>
      </c>
      <c r="P5" s="344">
        <v>0.80600000000000005</v>
      </c>
      <c r="U5" s="32"/>
    </row>
    <row r="6" spans="2:21" ht="12.75" thickBot="1" x14ac:dyDescent="0.2">
      <c r="B6" s="727"/>
      <c r="C6" s="728"/>
      <c r="D6" s="729"/>
      <c r="E6" s="733"/>
      <c r="F6" s="734"/>
      <c r="G6" s="734"/>
      <c r="H6" s="734"/>
      <c r="I6" s="735"/>
      <c r="L6" s="114" t="s">
        <v>98</v>
      </c>
      <c r="N6" s="337" t="s">
        <v>99</v>
      </c>
      <c r="O6" s="205" t="s">
        <v>97</v>
      </c>
      <c r="P6" s="338">
        <v>0.79900000000000004</v>
      </c>
      <c r="U6" s="32"/>
    </row>
    <row r="7" spans="2:21" ht="12.75" thickBot="1" x14ac:dyDescent="0.2">
      <c r="B7" s="730"/>
      <c r="C7" s="731"/>
      <c r="D7" s="732"/>
      <c r="E7" s="736"/>
      <c r="F7" s="737"/>
      <c r="G7" s="737"/>
      <c r="H7" s="737"/>
      <c r="I7" s="738"/>
      <c r="K7" s="164" t="s">
        <v>100</v>
      </c>
      <c r="L7" s="2" t="s">
        <v>101</v>
      </c>
      <c r="N7" s="337" t="s">
        <v>102</v>
      </c>
      <c r="O7" s="205" t="s">
        <v>97</v>
      </c>
      <c r="P7" s="339">
        <v>0.84299999999999997</v>
      </c>
    </row>
    <row r="8" spans="2:21" ht="12.75" thickBot="1" x14ac:dyDescent="0.2">
      <c r="B8" s="4"/>
      <c r="C8" s="4"/>
      <c r="D8" s="4"/>
      <c r="E8" s="4"/>
      <c r="F8" s="4"/>
      <c r="G8" s="4"/>
      <c r="H8" s="4"/>
      <c r="I8" s="4"/>
      <c r="L8" s="114"/>
      <c r="N8" s="337" t="s">
        <v>103</v>
      </c>
      <c r="O8" s="205" t="s">
        <v>97</v>
      </c>
      <c r="P8" s="339">
        <v>0.72799999999999998</v>
      </c>
    </row>
    <row r="9" spans="2:21" ht="12.75" thickBot="1" x14ac:dyDescent="0.2">
      <c r="B9" s="739" t="str">
        <f>IF(ABS(直接入力!S121)&gt;0,"直接入力シートに値が入っています。部門別に消費額が特定できない場合はクリアしてください。","")</f>
        <v/>
      </c>
      <c r="C9" s="739"/>
      <c r="D9" s="739"/>
      <c r="E9" s="739"/>
      <c r="F9" s="739"/>
      <c r="G9" s="739"/>
      <c r="H9" s="739"/>
      <c r="I9" s="739"/>
      <c r="K9" s="164" t="s">
        <v>104</v>
      </c>
      <c r="L9" s="185" t="s">
        <v>105</v>
      </c>
      <c r="N9" s="337" t="s">
        <v>106</v>
      </c>
      <c r="O9" s="205" t="s">
        <v>97</v>
      </c>
      <c r="P9" s="339">
        <v>0.85499999999999998</v>
      </c>
    </row>
    <row r="10" spans="2:21" x14ac:dyDescent="0.15">
      <c r="B10" s="33" t="s">
        <v>107</v>
      </c>
      <c r="C10" s="33"/>
      <c r="D10" s="4"/>
      <c r="E10" s="4"/>
      <c r="F10" s="32"/>
      <c r="G10" s="4"/>
      <c r="H10" s="4"/>
      <c r="I10" s="4"/>
      <c r="N10" s="337" t="s">
        <v>108</v>
      </c>
      <c r="O10" s="205" t="s">
        <v>97</v>
      </c>
      <c r="P10" s="339">
        <v>0.78600000000000003</v>
      </c>
    </row>
    <row r="11" spans="2:21" x14ac:dyDescent="0.15">
      <c r="B11" s="186"/>
      <c r="C11" s="186"/>
      <c r="D11" s="186"/>
      <c r="E11" s="753" t="s">
        <v>109</v>
      </c>
      <c r="F11" s="753"/>
      <c r="G11" s="753"/>
      <c r="H11" s="753"/>
      <c r="I11" s="187"/>
      <c r="N11" s="337" t="s">
        <v>110</v>
      </c>
      <c r="O11" s="205" t="s">
        <v>97</v>
      </c>
      <c r="P11" s="339">
        <v>0.76200000000000001</v>
      </c>
      <c r="R11" s="740" t="s">
        <v>111</v>
      </c>
      <c r="S11" s="345" t="s">
        <v>112</v>
      </c>
    </row>
    <row r="12" spans="2:21" ht="12.75" thickBot="1" x14ac:dyDescent="0.2">
      <c r="B12" s="186"/>
      <c r="C12" s="186"/>
      <c r="D12" s="186"/>
      <c r="E12" s="753"/>
      <c r="F12" s="753"/>
      <c r="G12" s="753"/>
      <c r="H12" s="753"/>
      <c r="I12" s="187"/>
      <c r="K12" s="4" t="s">
        <v>113</v>
      </c>
      <c r="N12" s="540" t="s">
        <v>114</v>
      </c>
      <c r="O12" s="341" t="s">
        <v>97</v>
      </c>
      <c r="P12" s="340">
        <v>0.72599999999999998</v>
      </c>
      <c r="R12" s="741"/>
      <c r="S12" s="166" t="str">
        <f>"("&amp;L9&amp;")"</f>
        <v>(購入者価格)</v>
      </c>
    </row>
    <row r="13" spans="2:21" ht="15" customHeight="1" x14ac:dyDescent="0.15">
      <c r="B13" s="188" t="s">
        <v>115</v>
      </c>
      <c r="C13" s="186"/>
      <c r="D13" s="186"/>
      <c r="E13" s="186"/>
      <c r="F13" s="186"/>
      <c r="G13" s="186"/>
      <c r="H13" s="186"/>
      <c r="I13" s="187"/>
      <c r="K13" s="4" t="e">
        <f>#REF!</f>
        <v>#REF!</v>
      </c>
      <c r="N13" s="337" t="s">
        <v>116</v>
      </c>
      <c r="O13" s="205" t="s">
        <v>97</v>
      </c>
      <c r="P13" s="339">
        <v>0.61899999999999999</v>
      </c>
      <c r="R13" s="593" t="s">
        <v>117</v>
      </c>
      <c r="S13" s="169">
        <f>IF(直接入力!$S$119=0,観光消費分割!AD26,直接入力!S11)</f>
        <v>0</v>
      </c>
      <c r="T13" s="29"/>
    </row>
    <row r="14" spans="2:21" ht="15" customHeight="1" thickBot="1" x14ac:dyDescent="0.2">
      <c r="B14" s="186"/>
      <c r="C14" s="186"/>
      <c r="D14" s="188" t="s">
        <v>118</v>
      </c>
      <c r="E14" s="186"/>
      <c r="F14" s="187" t="str">
        <f>"(単位："&amp;$L$7&amp;")"</f>
        <v>(単位：万円)</v>
      </c>
      <c r="G14" s="186"/>
      <c r="H14" s="754" t="str">
        <f>IF(B9="","　","　需要額が直接入力してあるため、このシートのデータは無視されています。このシートのデータを使用したい場合は「直接入力」シートのデータをクリアしてください。"&amp;CHAR(10)&amp;"　")&amp;IF(OR(AND(SUM(E16:F16)&gt;0,SUM(E26:F26)&gt;0),AND(SUM(E26:F26)&gt;0,SUM(E35:F35)&gt;0),AND(SUM(E16:F16)&gt;0,SUM(E35:F35)&gt;0)),"１～３のいずれか１つにのみデータを入力してください。","")</f>
        <v>　</v>
      </c>
      <c r="I14" s="754"/>
      <c r="K14" s="4" t="e">
        <f>#REF!</f>
        <v>#REF!</v>
      </c>
      <c r="N14" s="337" t="s">
        <v>119</v>
      </c>
      <c r="O14" s="205" t="s">
        <v>97</v>
      </c>
      <c r="P14" s="339">
        <v>0.57099999999999995</v>
      </c>
      <c r="R14" s="182" t="s">
        <v>120</v>
      </c>
      <c r="S14" s="171">
        <f>IF(直接入力!$S$119=0,観光消費分割!AD27,直接入力!S12)</f>
        <v>0</v>
      </c>
      <c r="T14" s="29"/>
    </row>
    <row r="15" spans="2:21" ht="15" customHeight="1" collapsed="1" thickBot="1" x14ac:dyDescent="0.2">
      <c r="B15" s="186"/>
      <c r="C15" s="744"/>
      <c r="D15" s="761"/>
      <c r="E15" s="475" t="s">
        <v>121</v>
      </c>
      <c r="F15" s="476" t="s">
        <v>122</v>
      </c>
      <c r="G15" s="186"/>
      <c r="H15" s="754"/>
      <c r="I15" s="754"/>
      <c r="K15" s="4" t="e">
        <f>#REF!</f>
        <v>#REF!</v>
      </c>
      <c r="N15" s="337" t="s">
        <v>123</v>
      </c>
      <c r="O15" s="205" t="s">
        <v>97</v>
      </c>
      <c r="P15" s="339">
        <v>0.64500000000000002</v>
      </c>
      <c r="R15" s="182" t="s">
        <v>124</v>
      </c>
      <c r="S15" s="171">
        <f>IF(直接入力!$S$119=0,観光消費分割!AD28,直接入力!S13)</f>
        <v>0</v>
      </c>
      <c r="T15" s="29"/>
    </row>
    <row r="16" spans="2:21" ht="15" customHeight="1" x14ac:dyDescent="0.15">
      <c r="B16" s="186"/>
      <c r="C16" s="465" t="s">
        <v>125</v>
      </c>
      <c r="D16" s="186"/>
      <c r="E16" s="473">
        <f>SUM(E17:E21)</f>
        <v>0</v>
      </c>
      <c r="F16" s="474">
        <f>SUM(F17:F21)</f>
        <v>0</v>
      </c>
      <c r="H16" s="754"/>
      <c r="I16" s="754"/>
      <c r="K16" s="4" t="e">
        <f>#REF!</f>
        <v>#REF!</v>
      </c>
      <c r="N16" s="337" t="s">
        <v>126</v>
      </c>
      <c r="O16" s="205" t="s">
        <v>97</v>
      </c>
      <c r="P16" s="339">
        <v>0.66200000000000003</v>
      </c>
      <c r="R16" s="182" t="s">
        <v>127</v>
      </c>
      <c r="S16" s="171">
        <f>IF(直接入力!$S$119=0,観光消費分割!AD29,直接入力!S14)</f>
        <v>0</v>
      </c>
      <c r="T16" s="29"/>
    </row>
    <row r="17" spans="2:20" ht="15" customHeight="1" x14ac:dyDescent="0.15">
      <c r="B17" s="186"/>
      <c r="C17" s="465"/>
      <c r="D17" s="189" t="s">
        <v>128</v>
      </c>
      <c r="E17" s="472"/>
      <c r="F17" s="469"/>
      <c r="G17" s="186"/>
      <c r="H17" s="754"/>
      <c r="I17" s="754"/>
      <c r="K17" s="4" t="e">
        <f>#REF!</f>
        <v>#REF!</v>
      </c>
      <c r="M17" s="114"/>
      <c r="N17" s="337" t="s">
        <v>129</v>
      </c>
      <c r="O17" s="205" t="s">
        <v>97</v>
      </c>
      <c r="P17" s="339">
        <v>0.69099999999999995</v>
      </c>
      <c r="R17" s="182" t="s">
        <v>130</v>
      </c>
      <c r="S17" s="171">
        <f>IF(直接入力!$S$119=0,観光消費分割!AD30,直接入力!S15)</f>
        <v>0</v>
      </c>
      <c r="T17" s="29"/>
    </row>
    <row r="18" spans="2:20" ht="15" customHeight="1" x14ac:dyDescent="0.15">
      <c r="B18" s="186"/>
      <c r="C18" s="465"/>
      <c r="D18" s="467" t="s">
        <v>131</v>
      </c>
      <c r="E18" s="472"/>
      <c r="F18" s="470"/>
      <c r="G18" s="186"/>
      <c r="H18" s="754"/>
      <c r="I18" s="754"/>
      <c r="M18" s="114"/>
      <c r="N18" s="540" t="s">
        <v>132</v>
      </c>
      <c r="O18" s="341" t="s">
        <v>97</v>
      </c>
      <c r="P18" s="340">
        <v>0.64300000000000002</v>
      </c>
      <c r="R18" s="182" t="s">
        <v>133</v>
      </c>
      <c r="S18" s="171">
        <f>IF(直接入力!$S$119=0,観光消費分割!AD31,直接入力!S16)</f>
        <v>0</v>
      </c>
      <c r="T18" s="29"/>
    </row>
    <row r="19" spans="2:20" ht="15" customHeight="1" x14ac:dyDescent="0.15">
      <c r="B19" s="186"/>
      <c r="C19" s="465"/>
      <c r="D19" s="467" t="s">
        <v>134</v>
      </c>
      <c r="E19" s="472"/>
      <c r="F19" s="469"/>
      <c r="G19" s="186"/>
      <c r="H19" s="754"/>
      <c r="I19" s="754"/>
      <c r="R19" s="182" t="s">
        <v>135</v>
      </c>
      <c r="S19" s="171">
        <f>IF(直接入力!$S$119=0,観光消費分割!AD32,直接入力!S17)</f>
        <v>0</v>
      </c>
      <c r="T19" s="29"/>
    </row>
    <row r="20" spans="2:20" ht="15" customHeight="1" x14ac:dyDescent="0.15">
      <c r="B20" s="186"/>
      <c r="C20" s="465"/>
      <c r="D20" s="467" t="s">
        <v>136</v>
      </c>
      <c r="E20" s="472"/>
      <c r="F20" s="469"/>
      <c r="G20" s="186"/>
      <c r="H20" s="754"/>
      <c r="I20" s="754"/>
      <c r="R20" s="182" t="s">
        <v>137</v>
      </c>
      <c r="S20" s="171">
        <f>IF(直接入力!$S$119=0,観光消費分割!AD33,直接入力!S18)</f>
        <v>0</v>
      </c>
      <c r="T20" s="29"/>
    </row>
    <row r="21" spans="2:20" ht="15" customHeight="1" thickBot="1" x14ac:dyDescent="0.2">
      <c r="B21" s="186"/>
      <c r="C21" s="466"/>
      <c r="D21" s="468" t="s">
        <v>138</v>
      </c>
      <c r="E21" s="464"/>
      <c r="F21" s="471"/>
      <c r="G21" s="186"/>
      <c r="H21" s="186"/>
      <c r="I21" s="187"/>
      <c r="R21" s="182" t="s">
        <v>139</v>
      </c>
      <c r="S21" s="171">
        <f>IF(直接入力!$S$119=0,観光消費分割!AD34,直接入力!S19)</f>
        <v>0</v>
      </c>
      <c r="T21" s="29"/>
    </row>
    <row r="22" spans="2:20" ht="15" customHeight="1" collapsed="1" x14ac:dyDescent="0.15">
      <c r="B22" s="186"/>
      <c r="C22" s="186"/>
      <c r="D22" s="186"/>
      <c r="E22" s="186"/>
      <c r="F22" s="186"/>
      <c r="G22" s="186"/>
      <c r="H22" s="186"/>
      <c r="I22" s="187"/>
      <c r="N22" s="29"/>
      <c r="O22" s="29"/>
      <c r="R22" s="182" t="s">
        <v>140</v>
      </c>
      <c r="S22" s="171">
        <f>IF(直接入力!$S$119=0,観光消費分割!AD35,直接入力!S20)</f>
        <v>0</v>
      </c>
      <c r="T22" s="29"/>
    </row>
    <row r="23" spans="2:20" ht="15" customHeight="1" x14ac:dyDescent="0.15">
      <c r="B23" s="188" t="s">
        <v>141</v>
      </c>
      <c r="C23" s="186"/>
      <c r="D23" s="186"/>
      <c r="E23" s="186"/>
      <c r="F23" s="186"/>
      <c r="G23" s="186"/>
      <c r="H23" s="186"/>
      <c r="I23" s="187"/>
      <c r="N23" s="29"/>
      <c r="O23" s="29"/>
      <c r="R23" s="182" t="s">
        <v>142</v>
      </c>
      <c r="S23" s="171">
        <f>IF(直接入力!$S$119=0,観光消費分割!AD36,直接入力!S21)</f>
        <v>0</v>
      </c>
      <c r="T23" s="29"/>
    </row>
    <row r="24" spans="2:20" ht="15" customHeight="1" thickBot="1" x14ac:dyDescent="0.2">
      <c r="B24" s="186"/>
      <c r="C24" s="186"/>
      <c r="E24" s="186"/>
      <c r="F24" s="187" t="str">
        <f>"(単位："&amp;$L$7&amp;")"</f>
        <v>(単位：万円)</v>
      </c>
      <c r="G24" s="186"/>
      <c r="I24" s="187"/>
      <c r="N24" s="29"/>
      <c r="O24" s="29"/>
      <c r="R24" s="182" t="s">
        <v>143</v>
      </c>
      <c r="S24" s="171">
        <f>IF(直接入力!$S$119=0,観光消費分割!AD37,直接入力!S22)</f>
        <v>0</v>
      </c>
      <c r="T24" s="29"/>
    </row>
    <row r="25" spans="2:20" ht="15" customHeight="1" thickBot="1" x14ac:dyDescent="0.2">
      <c r="B25" s="186"/>
      <c r="C25" s="744"/>
      <c r="D25" s="761"/>
      <c r="E25" s="742" t="s">
        <v>121</v>
      </c>
      <c r="F25" s="743"/>
      <c r="G25" s="744" t="s">
        <v>122</v>
      </c>
      <c r="H25" s="745"/>
      <c r="I25" s="187"/>
      <c r="N25" s="29"/>
      <c r="O25" s="29"/>
      <c r="R25" s="182" t="s">
        <v>144</v>
      </c>
      <c r="S25" s="171">
        <f>IF(直接入力!$S$119=0,観光消費分割!AD38,直接入力!S23)</f>
        <v>0</v>
      </c>
      <c r="T25" s="29"/>
    </row>
    <row r="26" spans="2:20" ht="15" customHeight="1" x14ac:dyDescent="0.15">
      <c r="B26" s="186"/>
      <c r="C26" s="746" t="s">
        <v>145</v>
      </c>
      <c r="D26" s="747"/>
      <c r="E26" s="456" t="s">
        <v>146</v>
      </c>
      <c r="F26" s="457" t="s">
        <v>147</v>
      </c>
      <c r="G26" s="461" t="s">
        <v>148</v>
      </c>
      <c r="H26" s="462" t="s">
        <v>149</v>
      </c>
      <c r="I26" s="187"/>
      <c r="N26" s="29"/>
      <c r="O26" s="29"/>
      <c r="R26" s="182" t="s">
        <v>150</v>
      </c>
      <c r="S26" s="171">
        <f>IF(直接入力!$S$119=0,観光消費分割!AD39,直接入力!S24)</f>
        <v>0</v>
      </c>
      <c r="T26" s="29"/>
    </row>
    <row r="27" spans="2:20" ht="15" customHeight="1" x14ac:dyDescent="0.15">
      <c r="B27" s="186"/>
      <c r="C27" s="748"/>
      <c r="D27" s="747"/>
      <c r="E27" s="451"/>
      <c r="F27" s="452"/>
      <c r="G27" s="454"/>
      <c r="H27" s="455"/>
      <c r="I27" s="187"/>
      <c r="N27" s="29"/>
      <c r="O27" s="29"/>
      <c r="R27" s="182" t="s">
        <v>151</v>
      </c>
      <c r="S27" s="171">
        <f>IF(直接入力!$S$119=0,観光消費分割!AD40,直接入力!S25)</f>
        <v>0</v>
      </c>
      <c r="T27" s="29"/>
    </row>
    <row r="28" spans="2:20" ht="15" customHeight="1" x14ac:dyDescent="0.15">
      <c r="B28" s="186"/>
      <c r="C28" s="748"/>
      <c r="D28" s="747"/>
      <c r="E28" s="450" t="s">
        <v>152</v>
      </c>
      <c r="F28" s="755"/>
      <c r="G28" s="450" t="s">
        <v>152</v>
      </c>
      <c r="H28" s="757"/>
      <c r="I28" s="187"/>
      <c r="N28" s="29"/>
      <c r="O28" s="29"/>
      <c r="R28" s="182" t="s">
        <v>153</v>
      </c>
      <c r="S28" s="171">
        <f>IF(直接入力!$S$119=0,観光消費分割!AD41,直接入力!S26)</f>
        <v>0</v>
      </c>
      <c r="T28" s="29"/>
    </row>
    <row r="29" spans="2:20" ht="15" customHeight="1" collapsed="1" thickBot="1" x14ac:dyDescent="0.2">
      <c r="B29" s="186"/>
      <c r="C29" s="749"/>
      <c r="D29" s="750"/>
      <c r="E29" s="453"/>
      <c r="F29" s="756"/>
      <c r="G29" s="453"/>
      <c r="H29" s="758"/>
      <c r="I29" s="187"/>
      <c r="R29" s="182" t="s">
        <v>154</v>
      </c>
      <c r="S29" s="171">
        <f>IF(直接入力!$S$119=0,観光消費分割!AD42,直接入力!S27)</f>
        <v>0</v>
      </c>
      <c r="T29" s="29"/>
    </row>
    <row r="30" spans="2:20" ht="15" customHeight="1" x14ac:dyDescent="0.15">
      <c r="B30" s="186"/>
      <c r="C30" s="186"/>
      <c r="D30" s="186"/>
      <c r="E30" s="186"/>
      <c r="F30" s="186"/>
      <c r="G30" s="186"/>
      <c r="R30" s="182" t="s">
        <v>155</v>
      </c>
      <c r="S30" s="171">
        <f>IF(直接入力!$S$119=0,観光消費分割!AD43,直接入力!S28)</f>
        <v>0</v>
      </c>
      <c r="T30" s="29"/>
    </row>
    <row r="31" spans="2:20" ht="15" customHeight="1" x14ac:dyDescent="0.15">
      <c r="B31" s="186"/>
      <c r="C31" s="186"/>
      <c r="D31" s="186"/>
      <c r="E31" s="186"/>
      <c r="G31" s="186"/>
      <c r="I31" s="187"/>
      <c r="R31" s="182" t="s">
        <v>156</v>
      </c>
      <c r="S31" s="171">
        <f>IF(直接入力!$S$119=0,観光消費分割!AD44,直接入力!S29)</f>
        <v>0</v>
      </c>
      <c r="T31" s="29"/>
    </row>
    <row r="32" spans="2:20" ht="15" customHeight="1" x14ac:dyDescent="0.15">
      <c r="B32" s="188" t="s">
        <v>157</v>
      </c>
      <c r="C32" s="186"/>
      <c r="D32" s="186"/>
      <c r="E32" s="186"/>
      <c r="F32" s="186"/>
      <c r="G32" s="186"/>
      <c r="H32" s="186"/>
      <c r="R32" s="182" t="s">
        <v>158</v>
      </c>
      <c r="S32" s="171">
        <f>IF(直接入力!$S$119=0,観光消費分割!AD45,直接入力!S30)</f>
        <v>0</v>
      </c>
      <c r="T32" s="29"/>
    </row>
    <row r="33" spans="2:20" ht="15" customHeight="1" collapsed="1" thickBot="1" x14ac:dyDescent="0.2">
      <c r="B33" s="186"/>
      <c r="C33" s="186"/>
      <c r="D33" s="186"/>
      <c r="E33" s="186"/>
      <c r="F33" s="187" t="s">
        <v>159</v>
      </c>
      <c r="G33" s="186"/>
      <c r="R33" s="182" t="s">
        <v>160</v>
      </c>
      <c r="S33" s="171">
        <f>IF(直接入力!$S$119=0,観光消費分割!AD46,直接入力!S31)</f>
        <v>0</v>
      </c>
      <c r="T33" s="29"/>
    </row>
    <row r="34" spans="2:20" ht="15" customHeight="1" thickBot="1" x14ac:dyDescent="0.2">
      <c r="B34" s="186"/>
      <c r="C34" s="744"/>
      <c r="D34" s="761"/>
      <c r="E34" s="744" t="s">
        <v>161</v>
      </c>
      <c r="F34" s="745"/>
      <c r="G34" s="751" t="s">
        <v>122</v>
      </c>
      <c r="H34" s="752"/>
      <c r="R34" s="182" t="s">
        <v>162</v>
      </c>
      <c r="S34" s="171">
        <f>IF(直接入力!$S$119=0,観光消費分割!AD47,直接入力!S32)</f>
        <v>0</v>
      </c>
      <c r="T34" s="29"/>
    </row>
    <row r="35" spans="2:20" ht="15" customHeight="1" x14ac:dyDescent="0.15">
      <c r="B35" s="186"/>
      <c r="C35" s="746" t="s">
        <v>163</v>
      </c>
      <c r="D35" s="747"/>
      <c r="E35" s="456" t="s">
        <v>148</v>
      </c>
      <c r="F35" s="457" t="s">
        <v>147</v>
      </c>
      <c r="G35" s="461" t="s">
        <v>146</v>
      </c>
      <c r="H35" s="462" t="s">
        <v>147</v>
      </c>
      <c r="I35" s="187"/>
      <c r="R35" s="182" t="s">
        <v>164</v>
      </c>
      <c r="S35" s="171">
        <f>IF(直接入力!$S$119=0,観光消費分割!AD48,直接入力!S33)</f>
        <v>0</v>
      </c>
      <c r="T35" s="29"/>
    </row>
    <row r="36" spans="2:20" ht="15" customHeight="1" x14ac:dyDescent="0.15">
      <c r="B36" s="186"/>
      <c r="C36" s="748"/>
      <c r="D36" s="747"/>
      <c r="E36" s="458"/>
      <c r="F36" s="459"/>
      <c r="G36" s="458"/>
      <c r="H36" s="463"/>
      <c r="I36" s="187"/>
      <c r="R36" s="183" t="s">
        <v>165</v>
      </c>
      <c r="S36" s="171">
        <f>IF(直接入力!$S$119=0,観光消費分割!AD49,直接入力!S34)</f>
        <v>0</v>
      </c>
      <c r="T36" s="29"/>
    </row>
    <row r="37" spans="2:20" ht="15" customHeight="1" x14ac:dyDescent="0.15">
      <c r="B37" s="186"/>
      <c r="C37" s="748"/>
      <c r="D37" s="747"/>
      <c r="E37" s="460" t="s">
        <v>152</v>
      </c>
      <c r="F37" s="759"/>
      <c r="G37" s="450" t="s">
        <v>152</v>
      </c>
      <c r="H37" s="757"/>
      <c r="I37" s="187"/>
      <c r="R37" s="183" t="s">
        <v>166</v>
      </c>
      <c r="S37" s="171">
        <f>IF(直接入力!$S$119=0,観光消費分割!AD50,直接入力!S35)</f>
        <v>0</v>
      </c>
      <c r="T37" s="29"/>
    </row>
    <row r="38" spans="2:20" ht="15" customHeight="1" collapsed="1" thickBot="1" x14ac:dyDescent="0.2">
      <c r="B38" s="186"/>
      <c r="C38" s="749"/>
      <c r="D38" s="750"/>
      <c r="E38" s="453"/>
      <c r="F38" s="760"/>
      <c r="G38" s="453"/>
      <c r="H38" s="758"/>
      <c r="I38" s="187"/>
      <c r="R38" s="183" t="s">
        <v>167</v>
      </c>
      <c r="S38" s="171">
        <f>IF(直接入力!$S$119=0,観光消費分割!AD51,直接入力!S36)</f>
        <v>0</v>
      </c>
      <c r="T38" s="29"/>
    </row>
    <row r="39" spans="2:20" ht="12" customHeight="1" x14ac:dyDescent="0.15">
      <c r="B39" s="186"/>
      <c r="C39" s="186"/>
      <c r="D39" s="186"/>
      <c r="E39" s="186"/>
      <c r="F39" s="186"/>
      <c r="G39" s="186"/>
      <c r="H39" s="186"/>
      <c r="I39" s="187"/>
      <c r="R39" s="183" t="s">
        <v>168</v>
      </c>
      <c r="S39" s="171">
        <f>IF(直接入力!$S$119=0,観光消費分割!AD52,直接入力!S37)</f>
        <v>0</v>
      </c>
      <c r="T39" s="29"/>
    </row>
    <row r="40" spans="2:20" ht="12" customHeight="1" x14ac:dyDescent="0.15">
      <c r="B40" s="186"/>
      <c r="C40" s="186"/>
      <c r="D40" s="186"/>
      <c r="E40" s="186"/>
      <c r="F40" s="186"/>
      <c r="G40" s="186"/>
      <c r="H40" s="186"/>
      <c r="I40" s="187"/>
      <c r="R40" s="183" t="s">
        <v>169</v>
      </c>
      <c r="S40" s="171">
        <f>IF(直接入力!$S$119=0,観光消費分割!AD53,直接入力!S38)</f>
        <v>0</v>
      </c>
      <c r="T40" s="29"/>
    </row>
    <row r="41" spans="2:20" ht="12" customHeight="1" x14ac:dyDescent="0.15">
      <c r="B41" s="186"/>
      <c r="C41" s="186"/>
      <c r="D41" s="186"/>
      <c r="E41" s="186"/>
      <c r="F41" s="186"/>
      <c r="G41" s="186"/>
      <c r="H41" s="186"/>
      <c r="I41" s="187"/>
      <c r="R41" s="183" t="s">
        <v>170</v>
      </c>
      <c r="S41" s="171">
        <f>IF(直接入力!$S$119=0,観光消費分割!AD54,直接入力!S39)</f>
        <v>0</v>
      </c>
      <c r="T41" s="29"/>
    </row>
    <row r="42" spans="2:20" ht="12" customHeight="1" x14ac:dyDescent="0.15">
      <c r="B42" s="186"/>
      <c r="C42" s="186"/>
      <c r="D42" s="186"/>
      <c r="E42" s="186"/>
      <c r="F42" s="186"/>
      <c r="G42" s="186"/>
      <c r="H42" s="186"/>
      <c r="I42" s="187"/>
      <c r="R42" s="183" t="s">
        <v>171</v>
      </c>
      <c r="S42" s="171">
        <f>IF(直接入力!$S$119=0,観光消費分割!AD55,直接入力!S40)</f>
        <v>0</v>
      </c>
      <c r="T42" s="29"/>
    </row>
    <row r="43" spans="2:20" ht="12" customHeight="1" x14ac:dyDescent="0.15">
      <c r="B43" s="186"/>
      <c r="C43" s="186"/>
      <c r="D43" s="186"/>
      <c r="E43" s="186"/>
      <c r="F43" s="186"/>
      <c r="G43" s="186"/>
      <c r="H43" s="186"/>
      <c r="I43" s="187"/>
      <c r="R43" s="183" t="s">
        <v>172</v>
      </c>
      <c r="S43" s="171">
        <f>IF(直接入力!$S$119=0,観光消費分割!AD56,直接入力!S41)</f>
        <v>0</v>
      </c>
      <c r="T43" s="29"/>
    </row>
    <row r="44" spans="2:20" ht="12" customHeight="1" x14ac:dyDescent="0.15">
      <c r="B44" s="186"/>
      <c r="C44" s="186"/>
      <c r="D44" s="186"/>
      <c r="E44" s="186"/>
      <c r="F44" s="186"/>
      <c r="G44" s="186"/>
      <c r="H44" s="186"/>
      <c r="I44" s="187"/>
      <c r="R44" s="183" t="s">
        <v>173</v>
      </c>
      <c r="S44" s="171">
        <f>IF(直接入力!$S$119=0,観光消費分割!AD57,直接入力!S42)</f>
        <v>0</v>
      </c>
      <c r="T44" s="29"/>
    </row>
    <row r="45" spans="2:20" ht="12" customHeight="1" x14ac:dyDescent="0.15">
      <c r="B45" s="186"/>
      <c r="C45" s="186"/>
      <c r="D45" s="186"/>
      <c r="E45" s="186"/>
      <c r="F45" s="186"/>
      <c r="G45" s="186"/>
      <c r="H45" s="186"/>
      <c r="I45" s="187"/>
      <c r="K45" s="29"/>
      <c r="R45" s="183" t="s">
        <v>174</v>
      </c>
      <c r="S45" s="171">
        <f>IF(直接入力!$S$119=0,観光消費分割!AD58,直接入力!S43)</f>
        <v>0</v>
      </c>
      <c r="T45" s="29"/>
    </row>
    <row r="46" spans="2:20" ht="12" customHeight="1" x14ac:dyDescent="0.15">
      <c r="B46" s="186"/>
      <c r="C46" s="186"/>
      <c r="D46" s="186"/>
      <c r="E46" s="186"/>
      <c r="F46" s="186"/>
      <c r="G46" s="186"/>
      <c r="H46" s="186"/>
      <c r="I46" s="187"/>
      <c r="K46" s="29"/>
      <c r="R46" s="183" t="s">
        <v>175</v>
      </c>
      <c r="S46" s="171">
        <f>IF(直接入力!$S$119=0,観光消費分割!AD59,直接入力!S44)</f>
        <v>0</v>
      </c>
      <c r="T46" s="29"/>
    </row>
    <row r="47" spans="2:20" ht="12" customHeight="1" collapsed="1" x14ac:dyDescent="0.15">
      <c r="B47" s="186"/>
      <c r="C47" s="186"/>
      <c r="D47" s="186"/>
      <c r="E47" s="186"/>
      <c r="F47" s="186"/>
      <c r="G47" s="186"/>
      <c r="H47" s="186"/>
      <c r="I47" s="187"/>
      <c r="K47" s="29"/>
      <c r="R47" s="183" t="s">
        <v>176</v>
      </c>
      <c r="S47" s="171">
        <f>IF(直接入力!$S$119=0,観光消費分割!AD60,直接入力!S45)</f>
        <v>0</v>
      </c>
      <c r="T47" s="29"/>
    </row>
    <row r="48" spans="2:20" ht="12" customHeight="1" x14ac:dyDescent="0.15">
      <c r="B48" s="186"/>
      <c r="C48" s="186"/>
      <c r="D48" s="186"/>
      <c r="E48" s="186"/>
      <c r="F48" s="186"/>
      <c r="G48" s="186"/>
      <c r="H48" s="186"/>
      <c r="I48" s="187"/>
      <c r="K48" s="29"/>
      <c r="R48" s="183" t="s">
        <v>177</v>
      </c>
      <c r="S48" s="171">
        <f>IF(直接入力!$S$119=0,観光消費分割!AD61,直接入力!S46)</f>
        <v>0</v>
      </c>
      <c r="T48" s="29"/>
    </row>
    <row r="49" spans="2:20" ht="12" customHeight="1" x14ac:dyDescent="0.15">
      <c r="B49" s="186"/>
      <c r="C49" s="186"/>
      <c r="D49" s="186"/>
      <c r="E49" s="186"/>
      <c r="F49" s="186"/>
      <c r="G49" s="186"/>
      <c r="H49" s="186"/>
      <c r="I49" s="187"/>
      <c r="K49" s="29"/>
      <c r="R49" s="183" t="s">
        <v>178</v>
      </c>
      <c r="S49" s="171">
        <f>IF(直接入力!$S$119=0,観光消費分割!AD62,直接入力!S47)</f>
        <v>0</v>
      </c>
      <c r="T49" s="29"/>
    </row>
    <row r="50" spans="2:20" ht="12" customHeight="1" collapsed="1" x14ac:dyDescent="0.15">
      <c r="B50" s="186"/>
      <c r="C50" s="186"/>
      <c r="D50" s="186"/>
      <c r="E50" s="186"/>
      <c r="F50" s="186"/>
      <c r="G50" s="186"/>
      <c r="H50" s="186"/>
      <c r="I50" s="187"/>
      <c r="R50" s="183" t="s">
        <v>179</v>
      </c>
      <c r="S50" s="171">
        <f>IF(直接入力!$S$119=0,観光消費分割!AD63,直接入力!S48)</f>
        <v>0</v>
      </c>
      <c r="T50" s="29"/>
    </row>
    <row r="51" spans="2:20" ht="12" customHeight="1" x14ac:dyDescent="0.15">
      <c r="B51" s="186"/>
      <c r="C51" s="186"/>
      <c r="D51" s="186"/>
      <c r="E51" s="186"/>
      <c r="F51" s="186"/>
      <c r="G51" s="186"/>
      <c r="H51" s="186"/>
      <c r="I51" s="187"/>
      <c r="R51" s="182" t="s">
        <v>180</v>
      </c>
      <c r="S51" s="171">
        <f>IF(直接入力!$S$119=0,観光消費分割!AD64,直接入力!S49)</f>
        <v>0</v>
      </c>
      <c r="T51" s="29"/>
    </row>
    <row r="52" spans="2:20" ht="12" customHeight="1" x14ac:dyDescent="0.15">
      <c r="B52" s="186"/>
      <c r="C52" s="186"/>
      <c r="D52" s="186"/>
      <c r="E52" s="186"/>
      <c r="F52" s="186"/>
      <c r="G52" s="186"/>
      <c r="H52" s="186"/>
      <c r="I52" s="187"/>
      <c r="R52" s="178" t="s">
        <v>181</v>
      </c>
      <c r="S52" s="171">
        <f>IF(直接入力!$S$119=0,観光消費分割!AD65,直接入力!S50)</f>
        <v>0</v>
      </c>
      <c r="T52" s="29"/>
    </row>
    <row r="53" spans="2:20" ht="12" customHeight="1" x14ac:dyDescent="0.15">
      <c r="B53" s="186"/>
      <c r="C53" s="186"/>
      <c r="D53" s="186"/>
      <c r="E53" s="186"/>
      <c r="F53" s="186"/>
      <c r="G53" s="186"/>
      <c r="H53" s="186"/>
      <c r="I53" s="187"/>
      <c r="R53" s="178" t="s">
        <v>182</v>
      </c>
      <c r="S53" s="171">
        <f>IF(直接入力!$S$119=0,観光消費分割!AD66,直接入力!S51)</f>
        <v>0</v>
      </c>
      <c r="T53" s="29"/>
    </row>
    <row r="54" spans="2:20" ht="12" customHeight="1" x14ac:dyDescent="0.15">
      <c r="B54" s="186"/>
      <c r="C54" s="186"/>
      <c r="D54" s="186"/>
      <c r="E54" s="186"/>
      <c r="F54" s="186"/>
      <c r="G54" s="186"/>
      <c r="H54" s="186"/>
      <c r="I54" s="187"/>
      <c r="R54" s="178" t="s">
        <v>183</v>
      </c>
      <c r="S54" s="171">
        <f>IF(直接入力!$S$119=0,観光消費分割!AD67,直接入力!S52)</f>
        <v>0</v>
      </c>
    </row>
    <row r="55" spans="2:20" ht="12" customHeight="1" collapsed="1" x14ac:dyDescent="0.15">
      <c r="B55" s="186"/>
      <c r="C55" s="186"/>
      <c r="D55" s="186"/>
      <c r="E55" s="186"/>
      <c r="F55" s="186"/>
      <c r="G55" s="186"/>
      <c r="H55" s="186"/>
      <c r="I55" s="187"/>
      <c r="R55" s="178" t="s">
        <v>184</v>
      </c>
      <c r="S55" s="171">
        <f>IF(直接入力!$S$119=0,観光消費分割!AD68,直接入力!S53)</f>
        <v>0</v>
      </c>
    </row>
    <row r="56" spans="2:20" ht="12" customHeight="1" x14ac:dyDescent="0.15">
      <c r="B56" s="186"/>
      <c r="C56" s="186"/>
      <c r="D56" s="186"/>
      <c r="E56" s="186"/>
      <c r="F56" s="186"/>
      <c r="G56" s="186"/>
      <c r="H56" s="186"/>
      <c r="I56" s="187"/>
      <c r="R56" s="178" t="s">
        <v>185</v>
      </c>
      <c r="S56" s="171">
        <f>IF(直接入力!$S$119=0,観光消費分割!AD69,直接入力!S54)</f>
        <v>0</v>
      </c>
    </row>
    <row r="57" spans="2:20" ht="12" customHeight="1" x14ac:dyDescent="0.15">
      <c r="B57" s="186"/>
      <c r="C57" s="186"/>
      <c r="D57" s="186"/>
      <c r="E57" s="186"/>
      <c r="F57" s="186"/>
      <c r="G57" s="186"/>
      <c r="H57" s="186"/>
      <c r="I57" s="187"/>
      <c r="R57" s="178" t="s">
        <v>186</v>
      </c>
      <c r="S57" s="171">
        <f>IF(直接入力!$S$119=0,観光消費分割!AD70,直接入力!S55)</f>
        <v>0</v>
      </c>
    </row>
    <row r="58" spans="2:20" ht="12" customHeight="1" x14ac:dyDescent="0.15">
      <c r="B58" s="186"/>
      <c r="C58" s="186"/>
      <c r="D58" s="186"/>
      <c r="E58" s="186"/>
      <c r="F58" s="186"/>
      <c r="G58" s="186"/>
      <c r="H58" s="186"/>
      <c r="I58" s="187"/>
      <c r="R58" s="178" t="s">
        <v>187</v>
      </c>
      <c r="S58" s="171">
        <f>IF(直接入力!$S$119=0,観光消費分割!AD71,直接入力!S56)</f>
        <v>0</v>
      </c>
    </row>
    <row r="59" spans="2:20" ht="12" customHeight="1" x14ac:dyDescent="0.15">
      <c r="B59" s="186"/>
      <c r="C59" s="186"/>
      <c r="D59" s="186"/>
      <c r="E59" s="186"/>
      <c r="F59" s="186"/>
      <c r="G59" s="186"/>
      <c r="H59" s="186"/>
      <c r="I59" s="187"/>
      <c r="R59" s="178" t="s">
        <v>188</v>
      </c>
      <c r="S59" s="171">
        <f>IF(直接入力!$S$119=0,観光消費分割!AD72,直接入力!S57)</f>
        <v>0</v>
      </c>
    </row>
    <row r="60" spans="2:20" ht="12" customHeight="1" collapsed="1" x14ac:dyDescent="0.15">
      <c r="B60" s="186"/>
      <c r="C60" s="186"/>
      <c r="D60" s="186"/>
      <c r="E60" s="186"/>
      <c r="F60" s="186"/>
      <c r="G60" s="186"/>
      <c r="H60" s="186"/>
      <c r="I60" s="187"/>
      <c r="R60" s="178" t="s">
        <v>189</v>
      </c>
      <c r="S60" s="171">
        <f>IF(直接入力!$S$119=0,観光消費分割!AD73,直接入力!S58)</f>
        <v>0</v>
      </c>
    </row>
    <row r="61" spans="2:20" ht="12" customHeight="1" x14ac:dyDescent="0.15">
      <c r="B61" s="186"/>
      <c r="C61" s="186"/>
      <c r="D61" s="186"/>
      <c r="E61" s="186"/>
      <c r="F61" s="186"/>
      <c r="G61" s="186"/>
      <c r="H61" s="186"/>
      <c r="I61" s="187"/>
      <c r="R61" s="178" t="s">
        <v>190</v>
      </c>
      <c r="S61" s="171">
        <f>IF(直接入力!$S$119=0,観光消費分割!AD74,直接入力!S59)</f>
        <v>0</v>
      </c>
    </row>
    <row r="62" spans="2:20" ht="12" customHeight="1" x14ac:dyDescent="0.15">
      <c r="B62" s="186"/>
      <c r="C62" s="186"/>
      <c r="D62" s="186"/>
      <c r="E62" s="186"/>
      <c r="F62" s="186"/>
      <c r="G62" s="186"/>
      <c r="H62" s="186"/>
      <c r="I62" s="187"/>
      <c r="R62" s="178" t="s">
        <v>191</v>
      </c>
      <c r="S62" s="171">
        <f>IF(直接入力!$S$119=0,観光消費分割!AD75,直接入力!S60)</f>
        <v>0</v>
      </c>
    </row>
    <row r="63" spans="2:20" ht="12" customHeight="1" collapsed="1" x14ac:dyDescent="0.15">
      <c r="B63" s="186"/>
      <c r="C63" s="186"/>
      <c r="D63" s="186"/>
      <c r="E63" s="186"/>
      <c r="F63" s="186"/>
      <c r="G63" s="186"/>
      <c r="H63" s="186"/>
      <c r="I63" s="187"/>
      <c r="R63" s="178" t="s">
        <v>192</v>
      </c>
      <c r="S63" s="171">
        <f>IF(直接入力!$S$119=0,観光消費分割!AD76,直接入力!S61)</f>
        <v>0</v>
      </c>
    </row>
    <row r="64" spans="2:20" ht="12" customHeight="1" x14ac:dyDescent="0.15">
      <c r="B64" s="186"/>
      <c r="C64" s="186"/>
      <c r="D64" s="186"/>
      <c r="E64" s="186"/>
      <c r="F64" s="186"/>
      <c r="G64" s="186"/>
      <c r="H64" s="186"/>
      <c r="I64" s="187"/>
      <c r="R64" s="178" t="s">
        <v>193</v>
      </c>
      <c r="S64" s="171">
        <f>IF(直接入力!$S$119=0,観光消費分割!AD77,直接入力!S62)</f>
        <v>0</v>
      </c>
    </row>
    <row r="65" spans="2:19" ht="12" customHeight="1" x14ac:dyDescent="0.15">
      <c r="B65" s="186"/>
      <c r="C65" s="186"/>
      <c r="D65" s="186"/>
      <c r="E65" s="186"/>
      <c r="F65" s="186"/>
      <c r="G65" s="186"/>
      <c r="H65" s="186"/>
      <c r="I65" s="187"/>
      <c r="R65" s="178" t="s">
        <v>194</v>
      </c>
      <c r="S65" s="171">
        <f>IF(直接入力!$S$119=0,観光消費分割!AD78,直接入力!S63)</f>
        <v>0</v>
      </c>
    </row>
    <row r="66" spans="2:19" ht="12" customHeight="1" collapsed="1" x14ac:dyDescent="0.15">
      <c r="B66" s="186"/>
      <c r="C66" s="186"/>
      <c r="D66" s="186"/>
      <c r="E66" s="186"/>
      <c r="F66" s="186"/>
      <c r="G66" s="186"/>
      <c r="H66" s="186"/>
      <c r="I66" s="187"/>
      <c r="R66" s="178" t="s">
        <v>195</v>
      </c>
      <c r="S66" s="171">
        <f>IF(直接入力!$S$119=0,観光消費分割!AD79,直接入力!S64)</f>
        <v>0</v>
      </c>
    </row>
    <row r="67" spans="2:19" ht="12" customHeight="1" x14ac:dyDescent="0.15">
      <c r="B67" s="186"/>
      <c r="C67" s="186"/>
      <c r="D67" s="186"/>
      <c r="E67" s="186"/>
      <c r="F67" s="186"/>
      <c r="G67" s="186"/>
      <c r="H67" s="186"/>
      <c r="I67" s="187"/>
      <c r="R67" s="178" t="s">
        <v>196</v>
      </c>
      <c r="S67" s="171">
        <f>IF(直接入力!$S$119=0,観光消費分割!AD80,直接入力!S65)</f>
        <v>0</v>
      </c>
    </row>
    <row r="68" spans="2:19" ht="12" customHeight="1" x14ac:dyDescent="0.15">
      <c r="B68" s="186"/>
      <c r="C68" s="186"/>
      <c r="D68" s="186"/>
      <c r="E68" s="186"/>
      <c r="F68" s="186"/>
      <c r="G68" s="186"/>
      <c r="H68" s="186"/>
      <c r="I68" s="187"/>
      <c r="R68" s="178" t="s">
        <v>197</v>
      </c>
      <c r="S68" s="171">
        <f>IF(直接入力!$S$119=0,観光消費分割!AD81,直接入力!S66)</f>
        <v>0</v>
      </c>
    </row>
    <row r="69" spans="2:19" ht="12" customHeight="1" x14ac:dyDescent="0.15">
      <c r="B69" s="186"/>
      <c r="C69" s="186"/>
      <c r="D69" s="186"/>
      <c r="E69" s="186"/>
      <c r="F69" s="186"/>
      <c r="G69" s="186"/>
      <c r="H69" s="186"/>
      <c r="I69" s="187"/>
      <c r="R69" s="178" t="s">
        <v>198</v>
      </c>
      <c r="S69" s="171">
        <f>IF(直接入力!$S$119=0,観光消費分割!AD82,直接入力!S67)</f>
        <v>0</v>
      </c>
    </row>
    <row r="70" spans="2:19" ht="12" customHeight="1" x14ac:dyDescent="0.15">
      <c r="B70" s="186"/>
      <c r="C70" s="186"/>
      <c r="D70" s="186"/>
      <c r="E70" s="186"/>
      <c r="F70" s="186"/>
      <c r="G70" s="186"/>
      <c r="H70" s="186"/>
      <c r="I70" s="187"/>
      <c r="R70" s="178" t="s">
        <v>199</v>
      </c>
      <c r="S70" s="171">
        <f>IF(直接入力!$S$119=0,観光消費分割!AD83,直接入力!S68)</f>
        <v>0</v>
      </c>
    </row>
    <row r="71" spans="2:19" ht="12" customHeight="1" collapsed="1" x14ac:dyDescent="0.15">
      <c r="B71" s="186"/>
      <c r="C71" s="186"/>
      <c r="D71" s="186"/>
      <c r="E71" s="186"/>
      <c r="F71" s="186"/>
      <c r="G71" s="186"/>
      <c r="H71" s="186"/>
      <c r="I71" s="187"/>
      <c r="R71" s="178" t="s">
        <v>200</v>
      </c>
      <c r="S71" s="171">
        <f>IF(直接入力!$S$119=0,観光消費分割!AD84,直接入力!S69)</f>
        <v>0</v>
      </c>
    </row>
    <row r="72" spans="2:19" ht="12" customHeight="1" x14ac:dyDescent="0.15">
      <c r="B72" s="186"/>
      <c r="C72" s="186"/>
      <c r="D72" s="186"/>
      <c r="E72" s="186"/>
      <c r="F72" s="186"/>
      <c r="G72" s="186"/>
      <c r="H72" s="186"/>
      <c r="I72" s="187"/>
      <c r="R72" s="178" t="s">
        <v>201</v>
      </c>
      <c r="S72" s="171">
        <f>IF(直接入力!$S$119=0,観光消費分割!AD85,直接入力!S70)</f>
        <v>0</v>
      </c>
    </row>
    <row r="73" spans="2:19" ht="12" customHeight="1" x14ac:dyDescent="0.15">
      <c r="B73" s="186"/>
      <c r="C73" s="186"/>
      <c r="D73" s="186"/>
      <c r="E73" s="186"/>
      <c r="F73" s="186"/>
      <c r="G73" s="186"/>
      <c r="H73" s="186"/>
      <c r="I73" s="187"/>
      <c r="R73" s="178" t="s">
        <v>202</v>
      </c>
      <c r="S73" s="171">
        <f>IF(直接入力!$S$119=0,観光消費分割!AD86,直接入力!S71)</f>
        <v>0</v>
      </c>
    </row>
    <row r="74" spans="2:19" ht="12" customHeight="1" x14ac:dyDescent="0.15">
      <c r="B74" s="186"/>
      <c r="C74" s="186"/>
      <c r="D74" s="186"/>
      <c r="E74" s="186"/>
      <c r="F74" s="186"/>
      <c r="G74" s="186"/>
      <c r="H74" s="186"/>
      <c r="I74" s="187"/>
      <c r="R74" s="178" t="s">
        <v>203</v>
      </c>
      <c r="S74" s="171">
        <f>IF(直接入力!$S$119=0,観光消費分割!AD87,直接入力!S72)</f>
        <v>0</v>
      </c>
    </row>
    <row r="75" spans="2:19" ht="12" customHeight="1" x14ac:dyDescent="0.15">
      <c r="B75" s="186"/>
      <c r="C75" s="186"/>
      <c r="D75" s="186"/>
      <c r="E75" s="186"/>
      <c r="F75" s="186"/>
      <c r="G75" s="186"/>
      <c r="H75" s="186"/>
      <c r="I75" s="187"/>
      <c r="R75" s="178" t="s">
        <v>204</v>
      </c>
      <c r="S75" s="171">
        <f>IF(直接入力!$S$119=0,観光消費分割!AD88,直接入力!S73)</f>
        <v>0</v>
      </c>
    </row>
    <row r="76" spans="2:19" ht="12" customHeight="1" collapsed="1" x14ac:dyDescent="0.15">
      <c r="B76" s="186"/>
      <c r="C76" s="186"/>
      <c r="D76" s="186"/>
      <c r="E76" s="186"/>
      <c r="F76" s="186"/>
      <c r="G76" s="186"/>
      <c r="H76" s="186"/>
      <c r="I76" s="187"/>
      <c r="R76" s="178" t="s">
        <v>205</v>
      </c>
      <c r="S76" s="171">
        <f>IF(直接入力!$S$119=0,観光消費分割!AD89,直接入力!S74)</f>
        <v>0</v>
      </c>
    </row>
    <row r="77" spans="2:19" ht="12" customHeight="1" x14ac:dyDescent="0.15">
      <c r="B77" s="186"/>
      <c r="C77" s="186"/>
      <c r="D77" s="186"/>
      <c r="E77" s="186"/>
      <c r="F77" s="186"/>
      <c r="G77" s="186"/>
      <c r="H77" s="186"/>
      <c r="I77" s="187"/>
      <c r="R77" s="178" t="s">
        <v>206</v>
      </c>
      <c r="S77" s="171">
        <f>IF(直接入力!$S$119=0,観光消費分割!AD90,直接入力!S75)</f>
        <v>0</v>
      </c>
    </row>
    <row r="78" spans="2:19" ht="12" customHeight="1" x14ac:dyDescent="0.15">
      <c r="B78" s="186"/>
      <c r="C78" s="186"/>
      <c r="D78" s="186"/>
      <c r="E78" s="186"/>
      <c r="F78" s="186"/>
      <c r="G78" s="186"/>
      <c r="H78" s="186"/>
      <c r="I78" s="187"/>
      <c r="R78" s="178" t="s">
        <v>207</v>
      </c>
      <c r="S78" s="171">
        <f>IF(直接入力!$S$119=0,観光消費分割!AD91,直接入力!S76)</f>
        <v>0</v>
      </c>
    </row>
    <row r="79" spans="2:19" ht="12" customHeight="1" collapsed="1" x14ac:dyDescent="0.15">
      <c r="B79" s="186"/>
      <c r="C79" s="186"/>
      <c r="D79" s="186"/>
      <c r="E79" s="186"/>
      <c r="F79" s="186"/>
      <c r="G79" s="186"/>
      <c r="H79" s="186"/>
      <c r="I79" s="187"/>
      <c r="R79" s="178" t="s">
        <v>208</v>
      </c>
      <c r="S79" s="171">
        <f>IF(直接入力!$S$119=0,観光消費分割!AD92,直接入力!S77)</f>
        <v>0</v>
      </c>
    </row>
    <row r="80" spans="2:19" ht="12" customHeight="1" x14ac:dyDescent="0.15">
      <c r="B80" s="186"/>
      <c r="C80" s="186"/>
      <c r="D80" s="186"/>
      <c r="E80" s="186"/>
      <c r="F80" s="186"/>
      <c r="G80" s="186"/>
      <c r="H80" s="186"/>
      <c r="I80" s="187"/>
      <c r="R80" s="178" t="s">
        <v>209</v>
      </c>
      <c r="S80" s="171">
        <f>IF(直接入力!$S$119=0,観光消費分割!AD93,直接入力!S78)</f>
        <v>0</v>
      </c>
    </row>
    <row r="81" spans="2:19" ht="12" customHeight="1" x14ac:dyDescent="0.15">
      <c r="B81" s="186"/>
      <c r="C81" s="186"/>
      <c r="D81" s="186"/>
      <c r="E81" s="186"/>
      <c r="F81" s="186"/>
      <c r="G81" s="186"/>
      <c r="H81" s="186"/>
      <c r="I81" s="187"/>
      <c r="R81" s="178" t="s">
        <v>210</v>
      </c>
      <c r="S81" s="171">
        <f>IF(直接入力!$S$119=0,観光消費分割!AD94,直接入力!S79)</f>
        <v>0</v>
      </c>
    </row>
    <row r="82" spans="2:19" ht="12" customHeight="1" collapsed="1" x14ac:dyDescent="0.15">
      <c r="B82" s="186"/>
      <c r="C82" s="186"/>
      <c r="D82" s="186"/>
      <c r="E82" s="186"/>
      <c r="F82" s="186"/>
      <c r="G82" s="186"/>
      <c r="H82" s="186"/>
      <c r="I82" s="187"/>
      <c r="R82" s="178" t="s">
        <v>211</v>
      </c>
      <c r="S82" s="171">
        <f>IF(直接入力!$S$119=0,観光消費分割!AD95,直接入力!S80)</f>
        <v>0</v>
      </c>
    </row>
    <row r="83" spans="2:19" ht="12" customHeight="1" x14ac:dyDescent="0.15">
      <c r="B83" s="186"/>
      <c r="C83" s="186"/>
      <c r="D83" s="186"/>
      <c r="E83" s="186"/>
      <c r="F83" s="186"/>
      <c r="G83" s="186"/>
      <c r="H83" s="186"/>
      <c r="I83" s="187"/>
      <c r="R83" s="178" t="s">
        <v>212</v>
      </c>
      <c r="S83" s="171">
        <f>IF(直接入力!$S$119=0,観光消費分割!AD96,直接入力!S81)</f>
        <v>0</v>
      </c>
    </row>
    <row r="84" spans="2:19" ht="12" customHeight="1" x14ac:dyDescent="0.15">
      <c r="B84" s="186"/>
      <c r="C84" s="186"/>
      <c r="D84" s="186"/>
      <c r="E84" s="186"/>
      <c r="F84" s="186"/>
      <c r="G84" s="186"/>
      <c r="H84" s="186"/>
      <c r="I84" s="187"/>
      <c r="R84" s="178" t="s">
        <v>213</v>
      </c>
      <c r="S84" s="171">
        <f>IF(直接入力!$S$119=0,観光消費分割!AD97,直接入力!S82)</f>
        <v>0</v>
      </c>
    </row>
    <row r="85" spans="2:19" ht="12" customHeight="1" x14ac:dyDescent="0.15">
      <c r="B85" s="186"/>
      <c r="C85" s="186"/>
      <c r="D85" s="186"/>
      <c r="E85" s="186"/>
      <c r="F85" s="186"/>
      <c r="G85" s="186"/>
      <c r="H85" s="186"/>
      <c r="I85" s="187"/>
      <c r="R85" s="178" t="s">
        <v>214</v>
      </c>
      <c r="S85" s="171">
        <f>IF(直接入力!$S$119=0,観光消費分割!AD98,直接入力!S83)</f>
        <v>0</v>
      </c>
    </row>
    <row r="86" spans="2:19" ht="12" customHeight="1" x14ac:dyDescent="0.15">
      <c r="B86" s="186"/>
      <c r="C86" s="186"/>
      <c r="D86" s="186"/>
      <c r="E86" s="186"/>
      <c r="F86" s="186"/>
      <c r="G86" s="186"/>
      <c r="H86" s="186"/>
      <c r="I86" s="187"/>
      <c r="R86" s="178" t="s">
        <v>215</v>
      </c>
      <c r="S86" s="171">
        <f>IF(直接入力!$S$119=0,観光消費分割!AD99,直接入力!S84)</f>
        <v>0</v>
      </c>
    </row>
    <row r="87" spans="2:19" ht="12" customHeight="1" x14ac:dyDescent="0.15">
      <c r="B87" s="186"/>
      <c r="C87" s="186"/>
      <c r="D87" s="186"/>
      <c r="E87" s="186"/>
      <c r="F87" s="186"/>
      <c r="G87" s="186"/>
      <c r="H87" s="186"/>
      <c r="I87" s="187"/>
      <c r="R87" s="178" t="s">
        <v>216</v>
      </c>
      <c r="S87" s="171">
        <f>IF(直接入力!$S$119=0,観光消費分割!AD100,直接入力!S85)</f>
        <v>0</v>
      </c>
    </row>
    <row r="88" spans="2:19" ht="12" customHeight="1" collapsed="1" x14ac:dyDescent="0.15">
      <c r="B88" s="186"/>
      <c r="C88" s="186"/>
      <c r="D88" s="186"/>
      <c r="E88" s="186"/>
      <c r="F88" s="186"/>
      <c r="G88" s="186"/>
      <c r="H88" s="186"/>
      <c r="I88" s="187"/>
      <c r="R88" s="178" t="s">
        <v>217</v>
      </c>
      <c r="S88" s="171">
        <f>IF(直接入力!$S$119=0,観光消費分割!AD101,直接入力!S86)</f>
        <v>0</v>
      </c>
    </row>
    <row r="89" spans="2:19" ht="12" customHeight="1" x14ac:dyDescent="0.15">
      <c r="B89" s="186"/>
      <c r="C89" s="186"/>
      <c r="D89" s="186"/>
      <c r="E89" s="186"/>
      <c r="F89" s="186"/>
      <c r="G89" s="186"/>
      <c r="H89" s="186"/>
      <c r="I89" s="187"/>
      <c r="R89" s="178" t="s">
        <v>218</v>
      </c>
      <c r="S89" s="171">
        <f>IF(直接入力!$S$119=0,観光消費分割!AD102,直接入力!S87)</f>
        <v>0</v>
      </c>
    </row>
    <row r="90" spans="2:19" ht="12" customHeight="1" x14ac:dyDescent="0.15">
      <c r="B90" s="186"/>
      <c r="C90" s="186"/>
      <c r="D90" s="186"/>
      <c r="E90" s="186"/>
      <c r="F90" s="186"/>
      <c r="G90" s="186"/>
      <c r="H90" s="186"/>
      <c r="I90" s="187"/>
      <c r="R90" s="178" t="s">
        <v>219</v>
      </c>
      <c r="S90" s="171">
        <f>IF(直接入力!$S$119=0,観光消費分割!AD103,直接入力!S88)</f>
        <v>0</v>
      </c>
    </row>
    <row r="91" spans="2:19" ht="12" customHeight="1" x14ac:dyDescent="0.15">
      <c r="B91" s="186"/>
      <c r="C91" s="186"/>
      <c r="D91" s="186"/>
      <c r="E91" s="186"/>
      <c r="F91" s="186"/>
      <c r="G91" s="186"/>
      <c r="H91" s="186"/>
      <c r="I91" s="187"/>
      <c r="R91" s="178" t="s">
        <v>220</v>
      </c>
      <c r="S91" s="171">
        <f>IF(直接入力!$S$119=0,観光消費分割!AD104,直接入力!S89)</f>
        <v>0</v>
      </c>
    </row>
    <row r="92" spans="2:19" ht="12" customHeight="1" x14ac:dyDescent="0.15">
      <c r="B92" s="186"/>
      <c r="C92" s="186"/>
      <c r="D92" s="186"/>
      <c r="E92" s="186"/>
      <c r="F92" s="186"/>
      <c r="G92" s="186"/>
      <c r="H92" s="186"/>
      <c r="I92" s="187"/>
      <c r="R92" s="178" t="s">
        <v>221</v>
      </c>
      <c r="S92" s="171">
        <f>IF(直接入力!$S$119=0,観光消費分割!AD105,直接入力!S90)</f>
        <v>0</v>
      </c>
    </row>
    <row r="93" spans="2:19" ht="12" customHeight="1" x14ac:dyDescent="0.15">
      <c r="B93" s="186"/>
      <c r="C93" s="186"/>
      <c r="D93" s="186"/>
      <c r="E93" s="186"/>
      <c r="F93" s="186"/>
      <c r="G93" s="186"/>
      <c r="H93" s="186"/>
      <c r="I93" s="187"/>
      <c r="R93" s="178" t="s">
        <v>222</v>
      </c>
      <c r="S93" s="171">
        <f>IF(直接入力!$S$119=0,観光消費分割!AD106,直接入力!S91)</f>
        <v>0</v>
      </c>
    </row>
    <row r="94" spans="2:19" ht="12" customHeight="1" x14ac:dyDescent="0.15">
      <c r="B94" s="186"/>
      <c r="C94" s="186"/>
      <c r="D94" s="186"/>
      <c r="E94" s="186"/>
      <c r="F94" s="186"/>
      <c r="G94" s="186"/>
      <c r="H94" s="186"/>
      <c r="I94" s="187"/>
      <c r="R94" s="178" t="s">
        <v>223</v>
      </c>
      <c r="S94" s="171">
        <f>IF(直接入力!$S$119=0,観光消費分割!AD107,直接入力!S92)</f>
        <v>0</v>
      </c>
    </row>
    <row r="95" spans="2:19" ht="12" customHeight="1" x14ac:dyDescent="0.15">
      <c r="B95" s="186"/>
      <c r="C95" s="186"/>
      <c r="D95" s="186"/>
      <c r="E95" s="186"/>
      <c r="F95" s="186"/>
      <c r="G95" s="186"/>
      <c r="H95" s="186"/>
      <c r="I95" s="187"/>
      <c r="R95" s="178" t="s">
        <v>224</v>
      </c>
      <c r="S95" s="171">
        <f>IF(直接入力!$S$119=0,観光消費分割!AD108,直接入力!S93)</f>
        <v>0</v>
      </c>
    </row>
    <row r="96" spans="2:19" ht="12" customHeight="1" collapsed="1" x14ac:dyDescent="0.15">
      <c r="B96" s="186"/>
      <c r="C96" s="186"/>
      <c r="D96" s="186"/>
      <c r="E96" s="186"/>
      <c r="F96" s="186"/>
      <c r="G96" s="186"/>
      <c r="H96" s="186"/>
      <c r="I96" s="187"/>
      <c r="R96" s="178" t="s">
        <v>225</v>
      </c>
      <c r="S96" s="171">
        <f>IF(直接入力!$S$119=0,観光消費分割!AD109,直接入力!S94)</f>
        <v>0</v>
      </c>
    </row>
    <row r="97" spans="2:19" ht="12" customHeight="1" x14ac:dyDescent="0.15">
      <c r="B97" s="186"/>
      <c r="C97" s="186"/>
      <c r="D97" s="186"/>
      <c r="E97" s="186"/>
      <c r="F97" s="186"/>
      <c r="G97" s="186"/>
      <c r="H97" s="186"/>
      <c r="I97" s="187"/>
      <c r="R97" s="178" t="s">
        <v>226</v>
      </c>
      <c r="S97" s="171">
        <f>IF(直接入力!$S$119=0,観光消費分割!AD110,直接入力!S95)</f>
        <v>0</v>
      </c>
    </row>
    <row r="98" spans="2:19" ht="12" customHeight="1" x14ac:dyDescent="0.15">
      <c r="B98" s="186"/>
      <c r="C98" s="186"/>
      <c r="D98" s="186"/>
      <c r="E98" s="186"/>
      <c r="F98" s="186"/>
      <c r="G98" s="186"/>
      <c r="H98" s="186"/>
      <c r="I98" s="187"/>
      <c r="R98" s="178" t="s">
        <v>227</v>
      </c>
      <c r="S98" s="171">
        <f>IF(直接入力!$S$119=0,観光消費分割!AD111,直接入力!S96)</f>
        <v>0</v>
      </c>
    </row>
    <row r="99" spans="2:19" ht="12" customHeight="1" x14ac:dyDescent="0.15">
      <c r="B99" s="186"/>
      <c r="C99" s="186"/>
      <c r="D99" s="186"/>
      <c r="E99" s="186"/>
      <c r="F99" s="186"/>
      <c r="G99" s="186"/>
      <c r="H99" s="186"/>
      <c r="I99" s="187"/>
      <c r="R99" s="178" t="s">
        <v>228</v>
      </c>
      <c r="S99" s="171">
        <f>IF(直接入力!$S$119=0,観光消費分割!AD112,直接入力!S97)</f>
        <v>0</v>
      </c>
    </row>
    <row r="100" spans="2:19" ht="12" customHeight="1" x14ac:dyDescent="0.15">
      <c r="B100" s="186"/>
      <c r="C100" s="186"/>
      <c r="D100" s="186"/>
      <c r="E100" s="186"/>
      <c r="F100" s="186"/>
      <c r="G100" s="186"/>
      <c r="H100" s="186"/>
      <c r="I100" s="187"/>
      <c r="R100" s="178" t="s">
        <v>229</v>
      </c>
      <c r="S100" s="171">
        <f>IF(直接入力!$S$119=0,観光消費分割!AD113,直接入力!S98)</f>
        <v>0</v>
      </c>
    </row>
    <row r="101" spans="2:19" ht="12" customHeight="1" x14ac:dyDescent="0.15">
      <c r="B101" s="186"/>
      <c r="C101" s="186"/>
      <c r="D101" s="186"/>
      <c r="E101" s="186"/>
      <c r="F101" s="186"/>
      <c r="G101" s="186"/>
      <c r="H101" s="186"/>
      <c r="I101" s="187"/>
      <c r="R101" s="178" t="s">
        <v>230</v>
      </c>
      <c r="S101" s="171">
        <f>IF(直接入力!$S$119=0,観光消費分割!AD114,直接入力!S99)</f>
        <v>0</v>
      </c>
    </row>
    <row r="102" spans="2:19" ht="12" customHeight="1" collapsed="1" x14ac:dyDescent="0.15">
      <c r="B102" s="186"/>
      <c r="C102" s="186"/>
      <c r="D102" s="186"/>
      <c r="E102" s="186"/>
      <c r="F102" s="186"/>
      <c r="G102" s="186"/>
      <c r="H102" s="186"/>
      <c r="I102" s="187"/>
      <c r="R102" s="178" t="s">
        <v>231</v>
      </c>
      <c r="S102" s="171">
        <f>IF(直接入力!$S$119=0,観光消費分割!AD115,直接入力!S100)</f>
        <v>0</v>
      </c>
    </row>
    <row r="103" spans="2:19" ht="12" customHeight="1" x14ac:dyDescent="0.15">
      <c r="B103" s="186"/>
      <c r="C103" s="186"/>
      <c r="D103" s="186"/>
      <c r="E103" s="186"/>
      <c r="F103" s="186"/>
      <c r="G103" s="186"/>
      <c r="H103" s="186"/>
      <c r="I103" s="187"/>
      <c r="R103" s="178" t="s">
        <v>232</v>
      </c>
      <c r="S103" s="171">
        <f>IF(直接入力!$S$119=0,観光消費分割!AD116,直接入力!S101)</f>
        <v>0</v>
      </c>
    </row>
    <row r="104" spans="2:19" ht="12" customHeight="1" x14ac:dyDescent="0.15">
      <c r="B104" s="186"/>
      <c r="C104" s="186"/>
      <c r="D104" s="186"/>
      <c r="E104" s="186"/>
      <c r="F104" s="186"/>
      <c r="G104" s="186"/>
      <c r="H104" s="186"/>
      <c r="I104" s="187"/>
      <c r="R104" s="178" t="s">
        <v>233</v>
      </c>
      <c r="S104" s="171">
        <f>IF(直接入力!$S$119=0,観光消費分割!AD117,直接入力!S102)</f>
        <v>0</v>
      </c>
    </row>
    <row r="105" spans="2:19" ht="12" customHeight="1" collapsed="1" x14ac:dyDescent="0.15">
      <c r="B105" s="186"/>
      <c r="C105" s="186"/>
      <c r="D105" s="186"/>
      <c r="E105" s="186"/>
      <c r="F105" s="186"/>
      <c r="G105" s="186"/>
      <c r="H105" s="186"/>
      <c r="I105" s="187"/>
      <c r="R105" s="178" t="s">
        <v>234</v>
      </c>
      <c r="S105" s="171">
        <f>IF(直接入力!$S$119=0,観光消費分割!AD118,直接入力!S103)</f>
        <v>0</v>
      </c>
    </row>
    <row r="106" spans="2:19" ht="12" customHeight="1" x14ac:dyDescent="0.15">
      <c r="B106" s="186"/>
      <c r="C106" s="186"/>
      <c r="D106" s="186"/>
      <c r="E106" s="186"/>
      <c r="F106" s="186"/>
      <c r="G106" s="186"/>
      <c r="H106" s="186"/>
      <c r="I106" s="187"/>
      <c r="R106" s="178" t="s">
        <v>235</v>
      </c>
      <c r="S106" s="171">
        <f>IF(直接入力!$S$119=0,観光消費分割!AD119,直接入力!S104)</f>
        <v>0</v>
      </c>
    </row>
    <row r="107" spans="2:19" ht="12" customHeight="1" x14ac:dyDescent="0.15">
      <c r="B107" s="186"/>
      <c r="C107" s="186"/>
      <c r="D107" s="186"/>
      <c r="E107" s="186"/>
      <c r="F107" s="186"/>
      <c r="G107" s="186"/>
      <c r="H107" s="186"/>
      <c r="I107" s="187"/>
      <c r="R107" s="178" t="s">
        <v>236</v>
      </c>
      <c r="S107" s="171">
        <f>IF(直接入力!$S$119=0,観光消費分割!AD120,直接入力!S105)</f>
        <v>0</v>
      </c>
    </row>
    <row r="108" spans="2:19" ht="12" customHeight="1" collapsed="1" x14ac:dyDescent="0.15">
      <c r="B108" s="186"/>
      <c r="C108" s="186"/>
      <c r="D108" s="186"/>
      <c r="E108" s="186"/>
      <c r="F108" s="186"/>
      <c r="G108" s="186"/>
      <c r="H108" s="186"/>
      <c r="I108" s="187"/>
      <c r="R108" s="178" t="s">
        <v>237</v>
      </c>
      <c r="S108" s="171">
        <f>IF(直接入力!$S$119=0,観光消費分割!AD121,直接入力!S106)</f>
        <v>0</v>
      </c>
    </row>
    <row r="109" spans="2:19" ht="12" customHeight="1" x14ac:dyDescent="0.15">
      <c r="B109" s="186"/>
      <c r="C109" s="186"/>
      <c r="D109" s="186"/>
      <c r="E109" s="186"/>
      <c r="F109" s="186"/>
      <c r="G109" s="186"/>
      <c r="H109" s="186"/>
      <c r="I109" s="187"/>
      <c r="R109" s="178" t="s">
        <v>238</v>
      </c>
      <c r="S109" s="171">
        <f>IF(直接入力!$S$119=0,観光消費分割!AD122,直接入力!S107)</f>
        <v>0</v>
      </c>
    </row>
    <row r="110" spans="2:19" ht="12" customHeight="1" x14ac:dyDescent="0.15">
      <c r="B110" s="186"/>
      <c r="C110" s="186"/>
      <c r="D110" s="186"/>
      <c r="E110" s="186"/>
      <c r="F110" s="186"/>
      <c r="G110" s="186"/>
      <c r="H110" s="186"/>
      <c r="I110" s="187"/>
      <c r="R110" s="178" t="s">
        <v>239</v>
      </c>
      <c r="S110" s="171">
        <f>IF(直接入力!$S$119=0,観光消費分割!AD123,直接入力!S108)</f>
        <v>0</v>
      </c>
    </row>
    <row r="111" spans="2:19" ht="12" customHeight="1" x14ac:dyDescent="0.15">
      <c r="B111" s="186"/>
      <c r="C111" s="186"/>
      <c r="D111" s="186"/>
      <c r="E111" s="186"/>
      <c r="F111" s="186"/>
      <c r="G111" s="186"/>
      <c r="H111" s="186"/>
      <c r="I111" s="187"/>
      <c r="R111" s="178" t="s">
        <v>240</v>
      </c>
      <c r="S111" s="171">
        <f>IF(直接入力!$S$119=0,観光消費分割!AD124,直接入力!S109)</f>
        <v>0</v>
      </c>
    </row>
    <row r="112" spans="2:19" ht="12" customHeight="1" x14ac:dyDescent="0.15">
      <c r="B112" s="186"/>
      <c r="C112" s="186"/>
      <c r="D112" s="186"/>
      <c r="E112" s="186"/>
      <c r="F112" s="186"/>
      <c r="G112" s="186"/>
      <c r="H112" s="186"/>
      <c r="I112" s="187"/>
      <c r="R112" s="178" t="s">
        <v>241</v>
      </c>
      <c r="S112" s="171">
        <f>IF(直接入力!$S$119=0,観光消費分割!AD125,直接入力!S110)</f>
        <v>0</v>
      </c>
    </row>
    <row r="113" spans="2:19" ht="12" customHeight="1" x14ac:dyDescent="0.15">
      <c r="B113" s="186"/>
      <c r="C113" s="186"/>
      <c r="D113" s="186"/>
      <c r="E113" s="186"/>
      <c r="F113" s="186"/>
      <c r="G113" s="186"/>
      <c r="H113" s="186"/>
      <c r="I113" s="187"/>
      <c r="R113" s="178" t="s">
        <v>242</v>
      </c>
      <c r="S113" s="171">
        <f>IF(直接入力!$S$119=0,観光消費分割!AD126,直接入力!S111)</f>
        <v>0</v>
      </c>
    </row>
    <row r="114" spans="2:19" ht="12" customHeight="1" x14ac:dyDescent="0.15">
      <c r="B114" s="186"/>
      <c r="C114" s="186"/>
      <c r="D114" s="186"/>
      <c r="E114" s="186"/>
      <c r="F114" s="186"/>
      <c r="G114" s="186"/>
      <c r="H114" s="186"/>
      <c r="I114" s="187"/>
      <c r="R114" s="178" t="s">
        <v>243</v>
      </c>
      <c r="S114" s="171">
        <f>IF(直接入力!$S$119=0,観光消費分割!AD127,直接入力!S112)</f>
        <v>0</v>
      </c>
    </row>
    <row r="115" spans="2:19" ht="12" customHeight="1" collapsed="1" x14ac:dyDescent="0.15">
      <c r="B115" s="186"/>
      <c r="C115" s="186"/>
      <c r="D115" s="186"/>
      <c r="E115" s="186"/>
      <c r="F115" s="186"/>
      <c r="G115" s="186"/>
      <c r="H115" s="186"/>
      <c r="I115" s="187"/>
      <c r="R115" s="178" t="s">
        <v>244</v>
      </c>
      <c r="S115" s="171">
        <f>IF(直接入力!$S$119=0,観光消費分割!AD128,直接入力!S113)</f>
        <v>0</v>
      </c>
    </row>
    <row r="116" spans="2:19" ht="12" customHeight="1" x14ac:dyDescent="0.15">
      <c r="B116" s="186"/>
      <c r="C116" s="186"/>
      <c r="D116" s="186"/>
      <c r="E116" s="186"/>
      <c r="F116" s="186"/>
      <c r="G116" s="186"/>
      <c r="H116" s="186"/>
      <c r="I116" s="187"/>
      <c r="R116" s="178" t="s">
        <v>245</v>
      </c>
      <c r="S116" s="171">
        <f>IF(直接入力!$S$119=0,観光消費分割!AD129,直接入力!S114)</f>
        <v>0</v>
      </c>
    </row>
    <row r="117" spans="2:19" ht="12" customHeight="1" x14ac:dyDescent="0.15">
      <c r="B117" s="186"/>
      <c r="C117" s="186"/>
      <c r="D117" s="186"/>
      <c r="E117" s="186"/>
      <c r="F117" s="186"/>
      <c r="G117" s="186"/>
      <c r="H117" s="186"/>
      <c r="I117" s="187"/>
      <c r="R117" s="178" t="s">
        <v>246</v>
      </c>
      <c r="S117" s="171">
        <f>IF(直接入力!$S$119=0,観光消費分割!AD130,直接入力!S115)</f>
        <v>0</v>
      </c>
    </row>
    <row r="118" spans="2:19" ht="12" customHeight="1" x14ac:dyDescent="0.15">
      <c r="B118" s="186"/>
      <c r="C118" s="186"/>
      <c r="D118" s="186"/>
      <c r="E118" s="186"/>
      <c r="F118" s="186"/>
      <c r="G118" s="186"/>
      <c r="H118" s="186"/>
      <c r="I118" s="187"/>
      <c r="R118" s="178" t="s">
        <v>247</v>
      </c>
      <c r="S118" s="171">
        <f>IF(直接入力!$S$119=0,観光消費分割!AD131,直接入力!S116)</f>
        <v>0</v>
      </c>
    </row>
    <row r="119" spans="2:19" ht="12" customHeight="1" x14ac:dyDescent="0.15">
      <c r="B119" s="186"/>
      <c r="C119" s="186"/>
      <c r="D119" s="186"/>
      <c r="E119" s="186"/>
      <c r="F119" s="186"/>
      <c r="G119" s="186"/>
      <c r="H119" s="186"/>
      <c r="I119" s="187"/>
      <c r="R119" s="178" t="s">
        <v>248</v>
      </c>
      <c r="S119" s="171">
        <f>IF(直接入力!$S$119=0,観光消費分割!AD132,直接入力!S117)</f>
        <v>0</v>
      </c>
    </row>
    <row r="120" spans="2:19" ht="12" customHeight="1" x14ac:dyDescent="0.15">
      <c r="B120" s="186"/>
      <c r="C120" s="186"/>
      <c r="D120" s="186"/>
      <c r="E120" s="186"/>
      <c r="F120" s="186"/>
      <c r="G120" s="186"/>
      <c r="H120" s="186"/>
      <c r="I120" s="187"/>
      <c r="R120" s="178" t="s">
        <v>249</v>
      </c>
      <c r="S120" s="171">
        <f>IF(直接入力!$S$119=0,観光消費分割!AD133,直接入力!S118)</f>
        <v>0</v>
      </c>
    </row>
    <row r="121" spans="2:19" ht="12" customHeight="1" thickBot="1" x14ac:dyDescent="0.2">
      <c r="B121" s="186"/>
      <c r="C121" s="186"/>
      <c r="D121" s="186"/>
      <c r="E121" s="186"/>
      <c r="F121" s="186"/>
      <c r="G121" s="186"/>
      <c r="H121" s="186"/>
      <c r="I121" s="187"/>
      <c r="R121" s="277"/>
      <c r="S121" s="243">
        <f>SUM(S13:S120)</f>
        <v>0</v>
      </c>
    </row>
    <row r="122" spans="2:19" ht="12" customHeight="1" x14ac:dyDescent="0.15">
      <c r="B122" s="186"/>
      <c r="C122" s="186"/>
      <c r="D122" s="186"/>
      <c r="E122" s="186"/>
      <c r="F122" s="186"/>
      <c r="G122" s="186"/>
      <c r="H122" s="186"/>
      <c r="I122" s="187"/>
      <c r="R122" s="230"/>
      <c r="S122" s="278"/>
    </row>
    <row r="123" spans="2:19" ht="12" customHeight="1" x14ac:dyDescent="0.15">
      <c r="B123" s="186"/>
      <c r="C123" s="186"/>
      <c r="D123" s="186"/>
      <c r="E123" s="186"/>
      <c r="F123" s="186"/>
      <c r="G123" s="186"/>
      <c r="H123" s="186"/>
      <c r="I123" s="187"/>
      <c r="R123" s="230"/>
      <c r="S123" s="231"/>
    </row>
    <row r="124" spans="2:19" ht="12" customHeight="1" x14ac:dyDescent="0.15">
      <c r="B124" s="186"/>
      <c r="C124" s="186"/>
      <c r="D124" s="186"/>
      <c r="E124" s="186"/>
      <c r="F124" s="186"/>
      <c r="G124" s="186"/>
      <c r="H124" s="186"/>
      <c r="I124" s="187"/>
      <c r="R124" s="230"/>
      <c r="S124" s="231"/>
    </row>
    <row r="125" spans="2:19" ht="12" customHeight="1" x14ac:dyDescent="0.15">
      <c r="B125" s="186"/>
      <c r="C125" s="186"/>
      <c r="D125" s="186"/>
      <c r="E125" s="186"/>
      <c r="F125" s="186"/>
      <c r="G125" s="186"/>
      <c r="H125" s="186"/>
      <c r="I125" s="187"/>
      <c r="S125" s="20"/>
    </row>
    <row r="126" spans="2:19" ht="12" customHeight="1" x14ac:dyDescent="0.15">
      <c r="B126" s="186"/>
      <c r="C126" s="186"/>
      <c r="D126" s="186"/>
      <c r="E126" s="186"/>
      <c r="F126" s="186"/>
      <c r="G126" s="186"/>
      <c r="H126" s="186"/>
      <c r="I126" s="187"/>
    </row>
    <row r="127" spans="2:19" ht="12" customHeight="1" x14ac:dyDescent="0.15">
      <c r="B127" s="186"/>
      <c r="C127" s="186"/>
      <c r="D127" s="186"/>
      <c r="E127" s="186"/>
      <c r="F127" s="186"/>
      <c r="G127" s="186"/>
      <c r="H127" s="186"/>
      <c r="I127" s="187"/>
    </row>
    <row r="128" spans="2:19" ht="12" customHeight="1" x14ac:dyDescent="0.15">
      <c r="B128" s="186"/>
      <c r="C128" s="186"/>
      <c r="D128" s="186"/>
      <c r="E128" s="186"/>
      <c r="F128" s="186"/>
      <c r="G128" s="186"/>
      <c r="H128" s="186"/>
      <c r="I128" s="187"/>
    </row>
    <row r="129" spans="2:9" ht="12" customHeight="1" collapsed="1" x14ac:dyDescent="0.15">
      <c r="B129" s="186"/>
      <c r="C129" s="186"/>
      <c r="D129" s="186"/>
      <c r="E129" s="186"/>
      <c r="F129" s="186"/>
      <c r="G129" s="186"/>
      <c r="H129" s="186"/>
      <c r="I129" s="187"/>
    </row>
    <row r="130" spans="2:9" x14ac:dyDescent="0.15">
      <c r="B130" s="186"/>
      <c r="C130" s="186"/>
      <c r="D130" s="186"/>
      <c r="E130" s="186"/>
      <c r="F130" s="186"/>
      <c r="G130" s="186"/>
      <c r="H130" s="186"/>
      <c r="I130" s="187"/>
    </row>
    <row r="131" spans="2:9" x14ac:dyDescent="0.15">
      <c r="B131" s="186"/>
      <c r="C131" s="186"/>
      <c r="D131" s="186"/>
      <c r="E131" s="186"/>
      <c r="F131" s="186"/>
      <c r="G131" s="186"/>
      <c r="H131" s="186"/>
      <c r="I131" s="187"/>
    </row>
    <row r="132" spans="2:9" ht="12" customHeight="1" x14ac:dyDescent="0.15">
      <c r="B132" s="186"/>
      <c r="C132" s="186"/>
      <c r="D132" s="186"/>
      <c r="E132" s="186"/>
      <c r="F132" s="186"/>
      <c r="G132" s="186"/>
      <c r="H132" s="186"/>
      <c r="I132" s="187"/>
    </row>
    <row r="133" spans="2:9" ht="12" customHeight="1" x14ac:dyDescent="0.15">
      <c r="B133" s="186"/>
      <c r="C133" s="186"/>
      <c r="D133" s="186"/>
      <c r="E133" s="186"/>
      <c r="F133" s="186"/>
      <c r="G133" s="186"/>
      <c r="H133" s="186"/>
      <c r="I133" s="187"/>
    </row>
    <row r="134" spans="2:9" collapsed="1" x14ac:dyDescent="0.15">
      <c r="B134" s="186"/>
      <c r="C134" s="186"/>
      <c r="D134" s="186"/>
      <c r="E134" s="186"/>
      <c r="F134" s="186"/>
      <c r="G134" s="186"/>
      <c r="H134" s="186"/>
      <c r="I134" s="187"/>
    </row>
    <row r="135" spans="2:9" x14ac:dyDescent="0.15">
      <c r="B135" s="186"/>
      <c r="C135" s="186"/>
      <c r="D135" s="186"/>
      <c r="E135" s="186"/>
      <c r="F135" s="186"/>
      <c r="G135" s="186"/>
      <c r="H135" s="186"/>
      <c r="I135" s="187"/>
    </row>
    <row r="136" spans="2:9" x14ac:dyDescent="0.15">
      <c r="B136" s="186"/>
      <c r="C136" s="186"/>
      <c r="D136" s="186"/>
      <c r="E136" s="186"/>
      <c r="F136" s="186"/>
      <c r="G136" s="186"/>
      <c r="H136" s="186"/>
      <c r="I136" s="187"/>
    </row>
    <row r="137" spans="2:9" x14ac:dyDescent="0.15">
      <c r="B137" s="186"/>
      <c r="C137" s="186"/>
      <c r="D137" s="186"/>
      <c r="E137" s="186"/>
      <c r="F137" s="186"/>
      <c r="G137" s="186"/>
      <c r="H137" s="186"/>
      <c r="I137" s="187"/>
    </row>
    <row r="138" spans="2:9" x14ac:dyDescent="0.15">
      <c r="B138" s="186"/>
      <c r="C138" s="186"/>
      <c r="D138" s="186"/>
      <c r="E138" s="186"/>
      <c r="F138" s="186"/>
      <c r="G138" s="186"/>
      <c r="H138" s="186"/>
      <c r="I138" s="187"/>
    </row>
    <row r="139" spans="2:9" x14ac:dyDescent="0.15">
      <c r="B139" s="186"/>
      <c r="C139" s="186"/>
      <c r="D139" s="186"/>
      <c r="E139" s="186"/>
      <c r="F139" s="186"/>
      <c r="G139" s="186"/>
      <c r="H139" s="186"/>
      <c r="I139" s="187"/>
    </row>
    <row r="140" spans="2:9" x14ac:dyDescent="0.15">
      <c r="B140" s="186"/>
      <c r="C140" s="186"/>
      <c r="D140" s="186"/>
      <c r="E140" s="186"/>
      <c r="F140" s="186"/>
      <c r="G140" s="186"/>
      <c r="H140" s="186"/>
      <c r="I140" s="187"/>
    </row>
    <row r="141" spans="2:9" ht="12" customHeight="1" x14ac:dyDescent="0.15">
      <c r="B141" s="186"/>
      <c r="C141" s="186"/>
      <c r="D141" s="186"/>
      <c r="E141" s="186"/>
      <c r="F141" s="186"/>
      <c r="G141" s="186"/>
      <c r="H141" s="186"/>
      <c r="I141" s="187"/>
    </row>
    <row r="142" spans="2:9" ht="12" customHeight="1" x14ac:dyDescent="0.15">
      <c r="B142" s="186"/>
      <c r="C142" s="186"/>
      <c r="D142" s="186"/>
      <c r="E142" s="186"/>
      <c r="F142" s="186"/>
      <c r="G142" s="186"/>
      <c r="H142" s="186"/>
      <c r="I142" s="187"/>
    </row>
    <row r="143" spans="2:9" ht="12" customHeight="1" x14ac:dyDescent="0.15">
      <c r="B143" s="186"/>
      <c r="C143" s="186"/>
      <c r="D143" s="186"/>
      <c r="E143" s="186"/>
      <c r="F143" s="186"/>
      <c r="G143" s="186"/>
      <c r="H143" s="186"/>
      <c r="I143" s="187"/>
    </row>
    <row r="144" spans="2:9" collapsed="1" x14ac:dyDescent="0.15">
      <c r="B144" s="186"/>
      <c r="C144" s="186"/>
      <c r="D144" s="186"/>
      <c r="E144" s="186"/>
      <c r="F144" s="186"/>
      <c r="G144" s="186"/>
      <c r="H144" s="186"/>
    </row>
    <row r="145" spans="2:8" x14ac:dyDescent="0.15">
      <c r="B145" s="186"/>
      <c r="C145" s="186"/>
      <c r="D145" s="186"/>
      <c r="E145" s="186"/>
      <c r="F145" s="186"/>
      <c r="G145" s="186"/>
      <c r="H145" s="186"/>
    </row>
    <row r="146" spans="2:8" x14ac:dyDescent="0.15">
      <c r="B146" s="186"/>
      <c r="C146" s="186"/>
      <c r="D146" s="186"/>
      <c r="E146" s="186"/>
      <c r="F146" s="186"/>
      <c r="G146" s="186"/>
      <c r="H146" s="186"/>
    </row>
    <row r="147" spans="2:8" x14ac:dyDescent="0.15">
      <c r="B147" s="186"/>
      <c r="C147" s="186"/>
      <c r="D147" s="186"/>
      <c r="E147" s="186"/>
      <c r="F147" s="186"/>
      <c r="G147" s="186"/>
      <c r="H147" s="186"/>
    </row>
    <row r="148" spans="2:8" ht="12" customHeight="1" x14ac:dyDescent="0.15"/>
    <row r="149" spans="2:8" ht="12" customHeight="1" x14ac:dyDescent="0.15"/>
    <row r="150" spans="2:8" collapsed="1" x14ac:dyDescent="0.15"/>
  </sheetData>
  <sheetProtection formatCells="0" formatColumns="0" formatRows="0" sort="0" autoFilter="0"/>
  <protectedRanges>
    <protectedRange sqref="E3" name="範囲1"/>
    <protectedRange sqref="S13:S124" name="範囲2"/>
    <protectedRange sqref="L3" name="範囲3"/>
    <protectedRange sqref="L7" name="範囲5"/>
    <protectedRange sqref="L9" name="範囲6"/>
  </protectedRanges>
  <mergeCells count="21">
    <mergeCell ref="R11:R12"/>
    <mergeCell ref="E25:F25"/>
    <mergeCell ref="G25:H25"/>
    <mergeCell ref="C26:D29"/>
    <mergeCell ref="C35:D38"/>
    <mergeCell ref="E34:F34"/>
    <mergeCell ref="G34:H34"/>
    <mergeCell ref="E11:H12"/>
    <mergeCell ref="H14:I20"/>
    <mergeCell ref="F28:F29"/>
    <mergeCell ref="H28:H29"/>
    <mergeCell ref="H37:H38"/>
    <mergeCell ref="F37:F38"/>
    <mergeCell ref="C25:D25"/>
    <mergeCell ref="C34:D34"/>
    <mergeCell ref="C15:D15"/>
    <mergeCell ref="E3:I3"/>
    <mergeCell ref="B3:D3"/>
    <mergeCell ref="B4:D7"/>
    <mergeCell ref="E4:I7"/>
    <mergeCell ref="B9:I9"/>
  </mergeCells>
  <phoneticPr fontId="4"/>
  <conditionalFormatting sqref="B9:I9">
    <cfRule type="expression" dxfId="8" priority="2">
      <formula>$B$9&gt;""</formula>
    </cfRule>
  </conditionalFormatting>
  <conditionalFormatting sqref="H14:I20">
    <cfRule type="expression" dxfId="7" priority="1">
      <formula>$H$14&lt;&gt;"　"</formula>
    </cfRule>
  </conditionalFormatting>
  <dataValidations count="2">
    <dataValidation type="list" allowBlank="1" showInputMessage="1" showErrorMessage="1" sqref="L7" xr:uid="{00000000-0002-0000-0100-000000000000}">
      <formula1>"億円,百万円,万円,千円,円"</formula1>
    </dataValidation>
    <dataValidation type="list" allowBlank="1" showInputMessage="1" showErrorMessage="1" sqref="L9" xr:uid="{00000000-0002-0000-0100-000002000000}">
      <formula1>"生産者価格,購入者価格"</formula1>
    </dataValidation>
  </dataValidations>
  <printOptions horizontalCentered="1"/>
  <pageMargins left="0.78740157480314965" right="0.78740157480314965" top="0.98425196850393704" bottom="0.98425196850393704" header="0" footer="0"/>
  <pageSetup paperSize="9" scale="46" fitToHeight="0" orientation="portrait" r:id="rId1"/>
  <headerFooter alignWithMargins="0">
    <oddFooter>&amp;R&amp;D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10">
    <tabColor rgb="FFFFCCFF"/>
    <pageSetUpPr fitToPage="1"/>
  </sheetPr>
  <dimension ref="B2:U146"/>
  <sheetViews>
    <sheetView view="pageBreakPreview" zoomScaleNormal="100" zoomScaleSheetLayoutView="100" workbookViewId="0">
      <pane ySplit="10" topLeftCell="A137" activePane="bottomLeft" state="frozen"/>
      <selection pane="bottomLeft" activeCell="E119" sqref="A119:XFD119"/>
    </sheetView>
  </sheetViews>
  <sheetFormatPr defaultColWidth="9.140625" defaultRowHeight="12" outlineLevelRow="1" x14ac:dyDescent="0.15"/>
  <cols>
    <col min="1" max="1" width="2.28515625" style="4" customWidth="1"/>
    <col min="2" max="2" width="2.5703125" style="32" customWidth="1"/>
    <col min="3" max="3" width="27.7109375" style="4" bestFit="1" customWidth="1"/>
    <col min="4" max="4" width="15" style="4" customWidth="1"/>
    <col min="5" max="5" width="4.7109375" style="32" bestFit="1" customWidth="1"/>
    <col min="6" max="6" width="27.28515625" style="4" customWidth="1"/>
    <col min="7" max="7" width="12.85546875" style="4" customWidth="1"/>
    <col min="8" max="8" width="2.28515625" style="4" customWidth="1"/>
    <col min="9" max="9" width="15.85546875" style="4" customWidth="1"/>
    <col min="10" max="10" width="2.28515625" style="4" customWidth="1"/>
    <col min="11" max="11" width="20.85546875" style="4" customWidth="1"/>
    <col min="12" max="12" width="27.7109375" style="4" customWidth="1"/>
    <col min="13" max="13" width="2.28515625" style="4" customWidth="1"/>
    <col min="14" max="14" width="9.7109375" style="4" customWidth="1"/>
    <col min="15" max="15" width="3.7109375" style="4" bestFit="1" customWidth="1"/>
    <col min="16" max="16" width="6.7109375" style="4" bestFit="1" customWidth="1"/>
    <col min="17" max="17" width="2.28515625" style="4" customWidth="1"/>
    <col min="18" max="18" width="4.7109375" style="4" bestFit="1" customWidth="1"/>
    <col min="19" max="19" width="16.85546875" style="4" customWidth="1"/>
    <col min="20" max="20" width="9.140625" style="4"/>
    <col min="21" max="21" width="9.140625" style="4" customWidth="1"/>
    <col min="22" max="16384" width="9.140625" style="4"/>
  </cols>
  <sheetData>
    <row r="2" spans="2:21" x14ac:dyDescent="0.15">
      <c r="B2" s="33"/>
      <c r="C2" s="34"/>
    </row>
    <row r="3" spans="2:21" x14ac:dyDescent="0.15">
      <c r="U3" s="32"/>
    </row>
    <row r="4" spans="2:21" x14ac:dyDescent="0.15">
      <c r="N4" s="114"/>
      <c r="O4" s="29"/>
      <c r="U4" s="32"/>
    </row>
    <row r="6" spans="2:21" ht="12.75" thickBot="1" x14ac:dyDescent="0.2">
      <c r="B6" s="193" t="str">
        <f>IF(U10&gt;0,"Ｇ列の数式が損なわれています。数式を正しく入力するか、宮崎県ホームページからダウンロードし直してください。","")</f>
        <v/>
      </c>
      <c r="E6" s="4"/>
      <c r="L6" s="114" t="s">
        <v>98</v>
      </c>
    </row>
    <row r="7" spans="2:21" ht="12.75" thickBot="1" x14ac:dyDescent="0.2">
      <c r="B7" s="33"/>
      <c r="C7" s="34"/>
      <c r="H7" s="114" t="s">
        <v>250</v>
      </c>
      <c r="I7" s="163">
        <f>IF(OR(COUNTIF(I11:I142,"Error")&gt;0,U10&gt;0),"Error",SUMIF(F11:F142,"&lt;&gt;小計",I11:I142))</f>
        <v>0</v>
      </c>
      <c r="K7" s="164" t="s">
        <v>104</v>
      </c>
      <c r="L7" s="3" t="s">
        <v>105</v>
      </c>
    </row>
    <row r="8" spans="2:21" x14ac:dyDescent="0.15">
      <c r="B8" s="33" t="s">
        <v>251</v>
      </c>
    </row>
    <row r="9" spans="2:21" x14ac:dyDescent="0.15">
      <c r="B9" s="781" t="s">
        <v>252</v>
      </c>
      <c r="C9" s="782"/>
      <c r="D9" s="345" t="s">
        <v>253</v>
      </c>
      <c r="E9" s="781" t="s">
        <v>252</v>
      </c>
      <c r="F9" s="782"/>
      <c r="G9" s="345" t="s">
        <v>254</v>
      </c>
      <c r="I9" s="345" t="s">
        <v>112</v>
      </c>
      <c r="R9" s="740" t="s">
        <v>111</v>
      </c>
      <c r="S9" s="345" t="s">
        <v>112</v>
      </c>
    </row>
    <row r="10" spans="2:21" x14ac:dyDescent="0.15">
      <c r="B10" s="783"/>
      <c r="C10" s="784"/>
      <c r="D10" s="166" t="str">
        <f>"("&amp;L7&amp;")"</f>
        <v>(購入者価格)</v>
      </c>
      <c r="E10" s="783"/>
      <c r="F10" s="784"/>
      <c r="G10" s="166" t="str">
        <f>"("&amp;L7&amp;")"</f>
        <v>(購入者価格)</v>
      </c>
      <c r="I10" s="166" t="str">
        <f>"("&amp;L7&amp;")"</f>
        <v>(購入者価格)</v>
      </c>
      <c r="R10" s="741"/>
      <c r="S10" s="166" t="str">
        <f>"("&amp;L7&amp;")"</f>
        <v>(購入者価格)</v>
      </c>
      <c r="U10" s="4">
        <f>SUM(U11:U149)</f>
        <v>0</v>
      </c>
    </row>
    <row r="11" spans="2:21" ht="12" customHeight="1" outlineLevel="1" x14ac:dyDescent="0.15">
      <c r="B11" s="774" t="s">
        <v>255</v>
      </c>
      <c r="C11" s="771" t="s">
        <v>256</v>
      </c>
      <c r="D11" s="778"/>
      <c r="E11" s="167" t="s">
        <v>117</v>
      </c>
      <c r="F11" s="24" t="s">
        <v>257</v>
      </c>
      <c r="G11" s="192"/>
      <c r="I11" s="168">
        <f>IF(G$13=0,D$11*INDEX(各種係数!$B$4:$P$112,MATCH(E11,各種係数!$B$4:$B$111,0),15),G11)</f>
        <v>0</v>
      </c>
      <c r="R11" s="170" t="s">
        <v>117</v>
      </c>
      <c r="S11" s="171">
        <f>INDEX($E$11:$I$142,MATCH(R11,$E$11:$E$142,0),5)</f>
        <v>0</v>
      </c>
      <c r="T11" s="29"/>
    </row>
    <row r="12" spans="2:21" ht="12" customHeight="1" outlineLevel="1" x14ac:dyDescent="0.15">
      <c r="B12" s="775"/>
      <c r="C12" s="772"/>
      <c r="D12" s="779"/>
      <c r="E12" s="167" t="s">
        <v>124</v>
      </c>
      <c r="F12" s="24" t="s">
        <v>258</v>
      </c>
      <c r="G12" s="192"/>
      <c r="I12" s="168">
        <f>IF(G$13=0,D$11*INDEX(各種係数!$B$4:$P$112,MATCH(E12,各種係数!$B$4:$B$111,0),15),G12)</f>
        <v>0</v>
      </c>
      <c r="N12" s="29"/>
      <c r="O12" s="29"/>
      <c r="R12" s="170" t="s">
        <v>120</v>
      </c>
      <c r="S12" s="171">
        <f t="shared" ref="S12:S75" si="0">INDEX($E$11:$I$142,MATCH(R12,$E$11:$E$142,0),5)</f>
        <v>0</v>
      </c>
      <c r="T12" s="29"/>
    </row>
    <row r="13" spans="2:21" ht="12" customHeight="1" x14ac:dyDescent="0.15">
      <c r="B13" s="776"/>
      <c r="C13" s="773"/>
      <c r="D13" s="780"/>
      <c r="E13" s="172"/>
      <c r="F13" s="173" t="s">
        <v>259</v>
      </c>
      <c r="G13" s="174">
        <f>SUM(G11:G12)</f>
        <v>0</v>
      </c>
      <c r="I13" s="175">
        <f>IF(OR(G13=0,D11=0,D11=G13),SUM(I11:I12),"Error")</f>
        <v>0</v>
      </c>
      <c r="N13" s="29"/>
      <c r="O13" s="29"/>
      <c r="R13" s="170" t="s">
        <v>124</v>
      </c>
      <c r="S13" s="171">
        <f t="shared" si="0"/>
        <v>0</v>
      </c>
      <c r="T13" s="29"/>
      <c r="U13" s="4" t="b">
        <f>ISBLANK(G13)</f>
        <v>0</v>
      </c>
    </row>
    <row r="14" spans="2:21" ht="12" customHeight="1" x14ac:dyDescent="0.15">
      <c r="B14" s="167" t="s">
        <v>260</v>
      </c>
      <c r="C14" s="24" t="s">
        <v>261</v>
      </c>
      <c r="D14" s="191"/>
      <c r="E14" s="167" t="s">
        <v>120</v>
      </c>
      <c r="F14" s="24" t="s">
        <v>261</v>
      </c>
      <c r="G14" s="192"/>
      <c r="I14" s="168">
        <f>IF(OR(D14=0,G14=0),MAX(D14,G14),"Error")</f>
        <v>0</v>
      </c>
      <c r="R14" s="170" t="s">
        <v>127</v>
      </c>
      <c r="S14" s="171">
        <f t="shared" si="0"/>
        <v>0</v>
      </c>
      <c r="T14" s="29"/>
    </row>
    <row r="15" spans="2:21" ht="12" customHeight="1" x14ac:dyDescent="0.15">
      <c r="B15" s="167" t="s">
        <v>262</v>
      </c>
      <c r="C15" s="24" t="s">
        <v>263</v>
      </c>
      <c r="D15" s="191"/>
      <c r="E15" s="167" t="s">
        <v>127</v>
      </c>
      <c r="F15" s="24" t="s">
        <v>263</v>
      </c>
      <c r="G15" s="192"/>
      <c r="I15" s="168">
        <f t="shared" ref="I15:I16" si="1">IF(OR(D15=0,G15=0),MAX(D15,G15),"Error")</f>
        <v>0</v>
      </c>
      <c r="M15" s="114"/>
      <c r="R15" s="170" t="s">
        <v>130</v>
      </c>
      <c r="S15" s="171">
        <f t="shared" si="0"/>
        <v>0</v>
      </c>
      <c r="T15" s="29"/>
    </row>
    <row r="16" spans="2:21" ht="12" customHeight="1" x14ac:dyDescent="0.15">
      <c r="B16" s="167" t="s">
        <v>264</v>
      </c>
      <c r="C16" s="24" t="s">
        <v>265</v>
      </c>
      <c r="D16" s="191"/>
      <c r="E16" s="167" t="s">
        <v>130</v>
      </c>
      <c r="F16" s="24" t="s">
        <v>265</v>
      </c>
      <c r="G16" s="192"/>
      <c r="I16" s="168">
        <f t="shared" si="1"/>
        <v>0</v>
      </c>
      <c r="M16" s="114"/>
      <c r="R16" s="170" t="s">
        <v>133</v>
      </c>
      <c r="S16" s="171">
        <f t="shared" si="0"/>
        <v>0</v>
      </c>
      <c r="T16" s="29"/>
    </row>
    <row r="17" spans="2:21" ht="12" customHeight="1" outlineLevel="1" x14ac:dyDescent="0.15">
      <c r="B17" s="768" t="s">
        <v>266</v>
      </c>
      <c r="C17" s="771" t="s">
        <v>267</v>
      </c>
      <c r="D17" s="778"/>
      <c r="E17" s="167" t="s">
        <v>133</v>
      </c>
      <c r="F17" s="24" t="s">
        <v>268</v>
      </c>
      <c r="G17" s="192"/>
      <c r="I17" s="168">
        <f>IF(G$19=0,D$17*INDEX(各種係数!$B$4:$P$112,MATCH(E17,各種係数!$B$4:$B$111,0),15),G17)</f>
        <v>0</v>
      </c>
      <c r="R17" s="170" t="s">
        <v>135</v>
      </c>
      <c r="S17" s="171">
        <f t="shared" si="0"/>
        <v>0</v>
      </c>
      <c r="T17" s="29"/>
    </row>
    <row r="18" spans="2:21" ht="12" customHeight="1" outlineLevel="1" x14ac:dyDescent="0.15">
      <c r="B18" s="769"/>
      <c r="C18" s="772"/>
      <c r="D18" s="779"/>
      <c r="E18" s="167" t="s">
        <v>135</v>
      </c>
      <c r="F18" s="24" t="s">
        <v>269</v>
      </c>
      <c r="G18" s="192"/>
      <c r="I18" s="168">
        <f>IF(G$19=0,D$17*INDEX(各種係数!$B$4:$P$112,MATCH(E18,各種係数!$B$4:$B$111,0),15),G18)</f>
        <v>0</v>
      </c>
      <c r="R18" s="170" t="s">
        <v>137</v>
      </c>
      <c r="S18" s="171">
        <f t="shared" si="0"/>
        <v>0</v>
      </c>
      <c r="T18" s="29"/>
    </row>
    <row r="19" spans="2:21" ht="12" customHeight="1" outlineLevel="1" x14ac:dyDescent="0.15">
      <c r="B19" s="770"/>
      <c r="C19" s="773"/>
      <c r="D19" s="780"/>
      <c r="E19" s="172"/>
      <c r="F19" s="173" t="s">
        <v>259</v>
      </c>
      <c r="G19" s="174">
        <f>SUM(G17:G18)</f>
        <v>0</v>
      </c>
      <c r="I19" s="175">
        <f>IF(OR(G19=0,D17=0,D17=G19),SUM(I17:I18),"Error")</f>
        <v>0</v>
      </c>
      <c r="R19" s="170" t="s">
        <v>139</v>
      </c>
      <c r="S19" s="171">
        <f t="shared" si="0"/>
        <v>0</v>
      </c>
      <c r="T19" s="29"/>
      <c r="U19" s="4" t="b">
        <f>ISBLANK(G19)</f>
        <v>0</v>
      </c>
    </row>
    <row r="20" spans="2:21" ht="12" customHeight="1" x14ac:dyDescent="0.15">
      <c r="B20" s="774" t="s">
        <v>270</v>
      </c>
      <c r="C20" s="771" t="s">
        <v>271</v>
      </c>
      <c r="D20" s="778"/>
      <c r="E20" s="167" t="s">
        <v>137</v>
      </c>
      <c r="F20" s="24" t="s">
        <v>272</v>
      </c>
      <c r="G20" s="192"/>
      <c r="I20" s="168">
        <f>IF(G$24=0,D$20*INDEX(各種係数!$B$4:$P$112,MATCH(E20,各種係数!$B$4:$B$111,0),15),G20)</f>
        <v>0</v>
      </c>
      <c r="N20" s="29"/>
      <c r="O20" s="29"/>
      <c r="R20" s="170" t="s">
        <v>140</v>
      </c>
      <c r="S20" s="171">
        <f t="shared" si="0"/>
        <v>0</v>
      </c>
      <c r="T20" s="29"/>
    </row>
    <row r="21" spans="2:21" ht="12" customHeight="1" outlineLevel="1" x14ac:dyDescent="0.15">
      <c r="B21" s="775"/>
      <c r="C21" s="772"/>
      <c r="D21" s="779"/>
      <c r="E21" s="167" t="s">
        <v>139</v>
      </c>
      <c r="F21" s="24" t="s">
        <v>273</v>
      </c>
      <c r="G21" s="192"/>
      <c r="I21" s="168">
        <f>IF(G$24=0,D$20*INDEX(各種係数!$B$4:$P$112,MATCH(E21,各種係数!$B$4:$B$111,0),15),G21)</f>
        <v>0</v>
      </c>
      <c r="N21" s="29"/>
      <c r="O21" s="29"/>
      <c r="R21" s="170" t="s">
        <v>142</v>
      </c>
      <c r="S21" s="171">
        <f t="shared" si="0"/>
        <v>0</v>
      </c>
      <c r="T21" s="29"/>
    </row>
    <row r="22" spans="2:21" ht="12" customHeight="1" outlineLevel="1" x14ac:dyDescent="0.15">
      <c r="B22" s="775"/>
      <c r="C22" s="772"/>
      <c r="D22" s="779"/>
      <c r="E22" s="167" t="s">
        <v>140</v>
      </c>
      <c r="F22" s="24" t="s">
        <v>274</v>
      </c>
      <c r="G22" s="192"/>
      <c r="I22" s="168">
        <f>IF(G$24=0,D$20*INDEX(各種係数!$B$4:$P$112,MATCH(E22,各種係数!$B$4:$B$111,0),15),G22)</f>
        <v>0</v>
      </c>
      <c r="N22" s="29"/>
      <c r="O22" s="29"/>
      <c r="R22" s="170" t="s">
        <v>143</v>
      </c>
      <c r="S22" s="171">
        <f t="shared" si="0"/>
        <v>0</v>
      </c>
      <c r="T22" s="29"/>
    </row>
    <row r="23" spans="2:21" ht="12" customHeight="1" outlineLevel="1" x14ac:dyDescent="0.15">
      <c r="B23" s="775"/>
      <c r="C23" s="772"/>
      <c r="D23" s="779"/>
      <c r="E23" s="167" t="s">
        <v>142</v>
      </c>
      <c r="F23" s="24" t="s">
        <v>275</v>
      </c>
      <c r="G23" s="192"/>
      <c r="I23" s="168">
        <f>IF(G$24=0,D$20*INDEX(各種係数!$B$4:$P$112,MATCH(E23,各種係数!$B$4:$B$111,0),15),G23)</f>
        <v>0</v>
      </c>
      <c r="N23" s="29"/>
      <c r="O23" s="29"/>
      <c r="R23" s="170" t="s">
        <v>144</v>
      </c>
      <c r="S23" s="171">
        <f t="shared" si="0"/>
        <v>0</v>
      </c>
      <c r="T23" s="29"/>
    </row>
    <row r="24" spans="2:21" ht="12" customHeight="1" outlineLevel="1" x14ac:dyDescent="0.15">
      <c r="B24" s="776"/>
      <c r="C24" s="773"/>
      <c r="D24" s="780"/>
      <c r="E24" s="172"/>
      <c r="F24" s="173" t="s">
        <v>259</v>
      </c>
      <c r="G24" s="174">
        <f>SUM(G20:G23)</f>
        <v>0</v>
      </c>
      <c r="I24" s="175">
        <f>IF(OR(G24=0,D20=0,D20=G24),SUM(I20:I23),"Error")</f>
        <v>0</v>
      </c>
      <c r="N24" s="29"/>
      <c r="O24" s="29"/>
      <c r="R24" s="170" t="s">
        <v>150</v>
      </c>
      <c r="S24" s="171">
        <f t="shared" si="0"/>
        <v>0</v>
      </c>
      <c r="T24" s="29"/>
      <c r="U24" s="4" t="b">
        <f>ISBLANK(G24)</f>
        <v>0</v>
      </c>
    </row>
    <row r="25" spans="2:21" ht="12" customHeight="1" x14ac:dyDescent="0.15">
      <c r="B25" s="774" t="s">
        <v>276</v>
      </c>
      <c r="C25" s="771" t="s">
        <v>277</v>
      </c>
      <c r="D25" s="778"/>
      <c r="E25" s="167" t="s">
        <v>143</v>
      </c>
      <c r="F25" s="24" t="s">
        <v>278</v>
      </c>
      <c r="G25" s="192"/>
      <c r="I25" s="168">
        <f>IF(G$27=0,D$25*INDEX(各種係数!$B$4:$P$112,MATCH(E25,各種係数!$B$4:$B$111,0),15),G25)</f>
        <v>0</v>
      </c>
      <c r="R25" s="170" t="s">
        <v>151</v>
      </c>
      <c r="S25" s="171">
        <f t="shared" si="0"/>
        <v>0</v>
      </c>
      <c r="T25" s="29"/>
    </row>
    <row r="26" spans="2:21" ht="12" customHeight="1" outlineLevel="1" x14ac:dyDescent="0.15">
      <c r="B26" s="775"/>
      <c r="C26" s="772"/>
      <c r="D26" s="779"/>
      <c r="E26" s="167" t="s">
        <v>144</v>
      </c>
      <c r="F26" s="24" t="s">
        <v>279</v>
      </c>
      <c r="G26" s="192"/>
      <c r="I26" s="168">
        <f>IF(G$27=0,D$25*INDEX(各種係数!$B$4:$P$112,MATCH(E26,各種係数!$B$4:$B$111,0),15),G26)</f>
        <v>0</v>
      </c>
      <c r="R26" s="170" t="s">
        <v>153</v>
      </c>
      <c r="S26" s="171">
        <f t="shared" si="0"/>
        <v>0</v>
      </c>
      <c r="T26" s="29"/>
    </row>
    <row r="27" spans="2:21" ht="12" customHeight="1" outlineLevel="1" x14ac:dyDescent="0.15">
      <c r="B27" s="776"/>
      <c r="C27" s="773"/>
      <c r="D27" s="780"/>
      <c r="E27" s="172"/>
      <c r="F27" s="173" t="s">
        <v>259</v>
      </c>
      <c r="G27" s="174">
        <f>SUM(G25:G26)</f>
        <v>0</v>
      </c>
      <c r="I27" s="175">
        <f>IF(OR(G27=0,D25=0,D25=G27),SUM(I25:I26),"Error")</f>
        <v>0</v>
      </c>
      <c r="R27" s="170" t="s">
        <v>154</v>
      </c>
      <c r="S27" s="171">
        <f t="shared" si="0"/>
        <v>0</v>
      </c>
      <c r="T27" s="29"/>
      <c r="U27" s="4" t="b">
        <f>ISBLANK(G27)</f>
        <v>0</v>
      </c>
    </row>
    <row r="28" spans="2:21" ht="12" customHeight="1" x14ac:dyDescent="0.15">
      <c r="B28" s="774" t="s">
        <v>280</v>
      </c>
      <c r="C28" s="771" t="s">
        <v>281</v>
      </c>
      <c r="D28" s="778"/>
      <c r="E28" s="167" t="s">
        <v>150</v>
      </c>
      <c r="F28" s="24" t="s">
        <v>282</v>
      </c>
      <c r="G28" s="192"/>
      <c r="I28" s="168">
        <f>IF(G$32=0,D$28*INDEX(各種係数!$B$4:$P$112,MATCH(E28,各種係数!$B$4:$B$111,0),15),G28)</f>
        <v>0</v>
      </c>
      <c r="R28" s="170" t="s">
        <v>155</v>
      </c>
      <c r="S28" s="171">
        <f t="shared" si="0"/>
        <v>0</v>
      </c>
      <c r="T28" s="29"/>
    </row>
    <row r="29" spans="2:21" ht="12" customHeight="1" outlineLevel="1" x14ac:dyDescent="0.15">
      <c r="B29" s="775"/>
      <c r="C29" s="772"/>
      <c r="D29" s="779"/>
      <c r="E29" s="167" t="s">
        <v>151</v>
      </c>
      <c r="F29" s="24" t="s">
        <v>283</v>
      </c>
      <c r="G29" s="192"/>
      <c r="I29" s="168">
        <f>IF(G$32=0,D$28*INDEX(各種係数!$B$4:$P$112,MATCH(E29,各種係数!$B$4:$B$111,0),15),G29)</f>
        <v>0</v>
      </c>
      <c r="R29" s="170" t="s">
        <v>156</v>
      </c>
      <c r="S29" s="171">
        <f t="shared" si="0"/>
        <v>0</v>
      </c>
      <c r="T29" s="29"/>
    </row>
    <row r="30" spans="2:21" ht="12" customHeight="1" outlineLevel="1" x14ac:dyDescent="0.15">
      <c r="B30" s="775"/>
      <c r="C30" s="772"/>
      <c r="D30" s="779"/>
      <c r="E30" s="167" t="s">
        <v>153</v>
      </c>
      <c r="F30" s="24" t="s">
        <v>284</v>
      </c>
      <c r="G30" s="192"/>
      <c r="I30" s="168">
        <f>IF(G$32=0,D$28*INDEX(各種係数!$B$4:$P$112,MATCH(E30,各種係数!$B$4:$B$111,0),15),G30)</f>
        <v>0</v>
      </c>
      <c r="R30" s="170" t="s">
        <v>158</v>
      </c>
      <c r="S30" s="171">
        <f t="shared" si="0"/>
        <v>0</v>
      </c>
      <c r="T30" s="29"/>
    </row>
    <row r="31" spans="2:21" ht="12" customHeight="1" outlineLevel="1" x14ac:dyDescent="0.15">
      <c r="B31" s="775"/>
      <c r="C31" s="772"/>
      <c r="D31" s="779"/>
      <c r="E31" s="167" t="s">
        <v>154</v>
      </c>
      <c r="F31" s="24" t="s">
        <v>285</v>
      </c>
      <c r="G31" s="192"/>
      <c r="I31" s="168">
        <f>IF(G$32=0,D$28*INDEX(各種係数!$B$4:$P$112,MATCH(E31,各種係数!$B$4:$B$111,0),15),G31)</f>
        <v>0</v>
      </c>
      <c r="R31" s="176" t="s">
        <v>160</v>
      </c>
      <c r="S31" s="171">
        <f t="shared" si="0"/>
        <v>0</v>
      </c>
      <c r="T31" s="29"/>
    </row>
    <row r="32" spans="2:21" ht="12" customHeight="1" outlineLevel="1" x14ac:dyDescent="0.15">
      <c r="B32" s="776"/>
      <c r="C32" s="773"/>
      <c r="D32" s="780"/>
      <c r="E32" s="172"/>
      <c r="F32" s="173" t="s">
        <v>259</v>
      </c>
      <c r="G32" s="174">
        <f>SUM(G28:G31)</f>
        <v>0</v>
      </c>
      <c r="I32" s="175">
        <f>IF(OR(G32=0,D28=0,D28=G32),SUM(I28:I31),"Error")</f>
        <v>0</v>
      </c>
      <c r="R32" s="176" t="s">
        <v>162</v>
      </c>
      <c r="S32" s="171">
        <f t="shared" si="0"/>
        <v>0</v>
      </c>
      <c r="T32" s="29"/>
      <c r="U32" s="4" t="b">
        <f>ISBLANK(G32)</f>
        <v>0</v>
      </c>
    </row>
    <row r="33" spans="2:21" ht="12" customHeight="1" x14ac:dyDescent="0.15">
      <c r="B33" s="774" t="s">
        <v>286</v>
      </c>
      <c r="C33" s="771" t="s">
        <v>287</v>
      </c>
      <c r="D33" s="778"/>
      <c r="E33" s="167" t="s">
        <v>156</v>
      </c>
      <c r="F33" s="24" t="s">
        <v>288</v>
      </c>
      <c r="G33" s="192"/>
      <c r="I33" s="168">
        <f>IF(G$41=0,D$33*INDEX(各種係数!$B$4:$P$112,MATCH(E33,各種係数!$B$4:$B$111,0),15),G33)</f>
        <v>0</v>
      </c>
      <c r="R33" s="176" t="s">
        <v>164</v>
      </c>
      <c r="S33" s="171">
        <f t="shared" si="0"/>
        <v>0</v>
      </c>
      <c r="T33" s="29"/>
    </row>
    <row r="34" spans="2:21" ht="12" customHeight="1" outlineLevel="1" x14ac:dyDescent="0.15">
      <c r="B34" s="775"/>
      <c r="C34" s="772"/>
      <c r="D34" s="779"/>
      <c r="E34" s="167" t="s">
        <v>158</v>
      </c>
      <c r="F34" s="24" t="s">
        <v>289</v>
      </c>
      <c r="G34" s="192"/>
      <c r="I34" s="168">
        <f>IF(G$41=0,D$33*INDEX(各種係数!$B$4:$P$112,MATCH(E34,各種係数!$B$4:$B$111,0),15),G34)</f>
        <v>0</v>
      </c>
      <c r="R34" s="176" t="s">
        <v>165</v>
      </c>
      <c r="S34" s="171">
        <f t="shared" si="0"/>
        <v>0</v>
      </c>
      <c r="T34" s="29"/>
    </row>
    <row r="35" spans="2:21" ht="12" customHeight="1" outlineLevel="1" x14ac:dyDescent="0.15">
      <c r="B35" s="775"/>
      <c r="C35" s="772"/>
      <c r="D35" s="779"/>
      <c r="E35" s="167" t="s">
        <v>160</v>
      </c>
      <c r="F35" s="24" t="s">
        <v>290</v>
      </c>
      <c r="G35" s="192"/>
      <c r="I35" s="168">
        <f>IF(G$41=0,D$33*INDEX(各種係数!$B$4:$P$112,MATCH(E35,各種係数!$B$4:$B$111,0),15),G35)</f>
        <v>0</v>
      </c>
      <c r="R35" s="176" t="s">
        <v>166</v>
      </c>
      <c r="S35" s="171">
        <f t="shared" si="0"/>
        <v>0</v>
      </c>
      <c r="T35" s="29"/>
    </row>
    <row r="36" spans="2:21" ht="12" customHeight="1" outlineLevel="1" x14ac:dyDescent="0.15">
      <c r="B36" s="775"/>
      <c r="C36" s="772"/>
      <c r="D36" s="779"/>
      <c r="E36" s="167" t="s">
        <v>162</v>
      </c>
      <c r="F36" s="177" t="s">
        <v>291</v>
      </c>
      <c r="G36" s="192"/>
      <c r="I36" s="168">
        <f>IF(G$41=0,D$33*INDEX(各種係数!$B$4:$P$112,MATCH(E36,各種係数!$B$4:$B$111,0),15),G36)</f>
        <v>0</v>
      </c>
      <c r="R36" s="176" t="s">
        <v>167</v>
      </c>
      <c r="S36" s="171">
        <f t="shared" si="0"/>
        <v>0</v>
      </c>
      <c r="T36" s="29"/>
    </row>
    <row r="37" spans="2:21" ht="12" customHeight="1" outlineLevel="1" x14ac:dyDescent="0.15">
      <c r="B37" s="775"/>
      <c r="C37" s="772"/>
      <c r="D37" s="779"/>
      <c r="E37" s="167" t="s">
        <v>164</v>
      </c>
      <c r="F37" s="24" t="s">
        <v>292</v>
      </c>
      <c r="G37" s="192"/>
      <c r="I37" s="168">
        <f>IF(G$41=0,D$33*INDEX(各種係数!$B$4:$P$112,MATCH(E37,各種係数!$B$4:$B$111,0),15),G37)</f>
        <v>0</v>
      </c>
      <c r="R37" s="176" t="s">
        <v>168</v>
      </c>
      <c r="S37" s="171">
        <f t="shared" si="0"/>
        <v>0</v>
      </c>
      <c r="T37" s="29"/>
    </row>
    <row r="38" spans="2:21" ht="12" customHeight="1" outlineLevel="1" x14ac:dyDescent="0.15">
      <c r="B38" s="775"/>
      <c r="C38" s="772"/>
      <c r="D38" s="779"/>
      <c r="E38" s="167" t="s">
        <v>165</v>
      </c>
      <c r="F38" s="24" t="s">
        <v>293</v>
      </c>
      <c r="G38" s="192"/>
      <c r="I38" s="168">
        <f>IF(G$41=0,D$33*INDEX(各種係数!$B$4:$P$112,MATCH(E38,各種係数!$B$4:$B$111,0),15),G38)</f>
        <v>0</v>
      </c>
      <c r="R38" s="176" t="s">
        <v>169</v>
      </c>
      <c r="S38" s="171">
        <f t="shared" si="0"/>
        <v>0</v>
      </c>
      <c r="T38" s="29"/>
    </row>
    <row r="39" spans="2:21" ht="12" customHeight="1" outlineLevel="1" x14ac:dyDescent="0.15">
      <c r="B39" s="775"/>
      <c r="C39" s="772"/>
      <c r="D39" s="779"/>
      <c r="E39" s="167" t="s">
        <v>166</v>
      </c>
      <c r="F39" s="24" t="s">
        <v>294</v>
      </c>
      <c r="G39" s="192"/>
      <c r="I39" s="168">
        <f>IF(G$41=0,D$33*INDEX(各種係数!$B$4:$P$112,MATCH(E39,各種係数!$B$4:$B$111,0),15),G39)</f>
        <v>0</v>
      </c>
      <c r="R39" s="176" t="s">
        <v>170</v>
      </c>
      <c r="S39" s="171">
        <f t="shared" si="0"/>
        <v>0</v>
      </c>
      <c r="T39" s="29"/>
    </row>
    <row r="40" spans="2:21" ht="12" customHeight="1" outlineLevel="1" x14ac:dyDescent="0.15">
      <c r="B40" s="775"/>
      <c r="C40" s="772"/>
      <c r="D40" s="779"/>
      <c r="E40" s="167" t="s">
        <v>167</v>
      </c>
      <c r="F40" s="24" t="s">
        <v>295</v>
      </c>
      <c r="G40" s="192"/>
      <c r="I40" s="168">
        <f>IF(G$41=0,D$33*INDEX(各種係数!$B$4:$P$112,MATCH(E40,各種係数!$B$4:$B$111,0),15),G40)</f>
        <v>0</v>
      </c>
      <c r="K40" s="29"/>
      <c r="R40" s="176" t="s">
        <v>171</v>
      </c>
      <c r="S40" s="171">
        <f t="shared" si="0"/>
        <v>0</v>
      </c>
      <c r="T40" s="29"/>
    </row>
    <row r="41" spans="2:21" ht="12" customHeight="1" outlineLevel="1" x14ac:dyDescent="0.15">
      <c r="B41" s="776"/>
      <c r="C41" s="773"/>
      <c r="D41" s="780"/>
      <c r="E41" s="172"/>
      <c r="F41" s="173" t="s">
        <v>259</v>
      </c>
      <c r="G41" s="174">
        <f>SUM(G33:G40)</f>
        <v>0</v>
      </c>
      <c r="I41" s="175">
        <f>IF(OR(G41=0,D33=0,D33=G41),SUM(I33:I40),"Error")</f>
        <v>0</v>
      </c>
      <c r="K41" s="29"/>
      <c r="R41" s="176" t="s">
        <v>172</v>
      </c>
      <c r="S41" s="171">
        <f t="shared" si="0"/>
        <v>0</v>
      </c>
      <c r="T41" s="29"/>
      <c r="U41" s="4" t="b">
        <f>ISBLANK(G41)</f>
        <v>0</v>
      </c>
    </row>
    <row r="42" spans="2:21" ht="12" customHeight="1" x14ac:dyDescent="0.15">
      <c r="B42" s="774" t="s">
        <v>296</v>
      </c>
      <c r="C42" s="771" t="s">
        <v>297</v>
      </c>
      <c r="D42" s="778"/>
      <c r="E42" s="167" t="s">
        <v>168</v>
      </c>
      <c r="F42" s="24" t="s">
        <v>298</v>
      </c>
      <c r="G42" s="192"/>
      <c r="I42" s="168">
        <f>IF(G$44=0,D$42*INDEX(各種係数!$B$4:$P$112,MATCH(E42,各種係数!$B$4:$B$111,0),15),G42)</f>
        <v>0</v>
      </c>
      <c r="K42" s="29"/>
      <c r="R42" s="176" t="s">
        <v>173</v>
      </c>
      <c r="S42" s="171">
        <f t="shared" si="0"/>
        <v>0</v>
      </c>
      <c r="T42" s="29"/>
    </row>
    <row r="43" spans="2:21" ht="12" customHeight="1" outlineLevel="1" x14ac:dyDescent="0.15">
      <c r="B43" s="775"/>
      <c r="C43" s="772"/>
      <c r="D43" s="779"/>
      <c r="E43" s="167" t="s">
        <v>169</v>
      </c>
      <c r="F43" s="24" t="s">
        <v>299</v>
      </c>
      <c r="G43" s="192"/>
      <c r="I43" s="168">
        <f>IF(G$44=0,D$42*INDEX(各種係数!$B$4:$P$112,MATCH(E43,各種係数!$B$4:$B$111,0),15),G43)</f>
        <v>0</v>
      </c>
      <c r="K43" s="29"/>
      <c r="R43" s="176" t="s">
        <v>174</v>
      </c>
      <c r="S43" s="171">
        <f t="shared" si="0"/>
        <v>0</v>
      </c>
      <c r="T43" s="29"/>
    </row>
    <row r="44" spans="2:21" ht="12" customHeight="1" outlineLevel="1" x14ac:dyDescent="0.15">
      <c r="B44" s="776"/>
      <c r="C44" s="773"/>
      <c r="D44" s="780"/>
      <c r="E44" s="172"/>
      <c r="F44" s="173" t="s">
        <v>259</v>
      </c>
      <c r="G44" s="174">
        <f>SUM(G42:G43)</f>
        <v>0</v>
      </c>
      <c r="I44" s="175">
        <f>IF(OR(G44=0,D42=0,D42=G44),SUM(I42:I43),"Error")</f>
        <v>0</v>
      </c>
      <c r="K44" s="29"/>
      <c r="R44" s="176" t="s">
        <v>175</v>
      </c>
      <c r="S44" s="171">
        <f t="shared" si="0"/>
        <v>0</v>
      </c>
      <c r="T44" s="29"/>
      <c r="U44" s="4" t="b">
        <f>ISBLANK(G44)</f>
        <v>0</v>
      </c>
    </row>
    <row r="45" spans="2:21" ht="12" customHeight="1" x14ac:dyDescent="0.15">
      <c r="B45" s="774" t="s">
        <v>300</v>
      </c>
      <c r="C45" s="771" t="s">
        <v>301</v>
      </c>
      <c r="D45" s="779"/>
      <c r="E45" s="167" t="s">
        <v>170</v>
      </c>
      <c r="F45" s="24" t="s">
        <v>302</v>
      </c>
      <c r="G45" s="192"/>
      <c r="I45" s="168">
        <f>IF(G$47=0,D$45*INDEX(各種係数!$B$4:$P$112,MATCH(E45,各種係数!$B$4:$B$111,0),15),G45)</f>
        <v>0</v>
      </c>
      <c r="R45" s="176" t="s">
        <v>176</v>
      </c>
      <c r="S45" s="171">
        <f t="shared" si="0"/>
        <v>0</v>
      </c>
      <c r="T45" s="29"/>
    </row>
    <row r="46" spans="2:21" ht="12" customHeight="1" outlineLevel="1" x14ac:dyDescent="0.15">
      <c r="B46" s="775"/>
      <c r="C46" s="772"/>
      <c r="D46" s="772"/>
      <c r="E46" s="167" t="s">
        <v>171</v>
      </c>
      <c r="F46" s="24" t="s">
        <v>303</v>
      </c>
      <c r="G46" s="192"/>
      <c r="I46" s="168">
        <f>IF(G$47=0,D$45*INDEX(各種係数!$B$4:$P$112,MATCH(E46,各種係数!$B$4:$B$111,0),15),G46)</f>
        <v>0</v>
      </c>
      <c r="R46" s="170" t="s">
        <v>177</v>
      </c>
      <c r="S46" s="171">
        <f t="shared" si="0"/>
        <v>0</v>
      </c>
      <c r="T46" s="29"/>
    </row>
    <row r="47" spans="2:21" ht="12" customHeight="1" outlineLevel="1" x14ac:dyDescent="0.15">
      <c r="B47" s="776"/>
      <c r="C47" s="773"/>
      <c r="D47" s="772"/>
      <c r="E47" s="172"/>
      <c r="F47" s="173" t="s">
        <v>259</v>
      </c>
      <c r="G47" s="174">
        <f>SUM(G45:G46)</f>
        <v>0</v>
      </c>
      <c r="I47" s="175">
        <f>IF(OR(G47=0,D45=0,D45=G47),SUM(I45:I46),"Error")</f>
        <v>0</v>
      </c>
      <c r="R47" s="178" t="s">
        <v>178</v>
      </c>
      <c r="S47" s="171">
        <f t="shared" si="0"/>
        <v>0</v>
      </c>
      <c r="T47" s="29"/>
      <c r="U47" s="4" t="b">
        <f>ISBLANK(G47)</f>
        <v>0</v>
      </c>
    </row>
    <row r="48" spans="2:21" ht="12" customHeight="1" x14ac:dyDescent="0.15">
      <c r="B48" s="774" t="s">
        <v>304</v>
      </c>
      <c r="C48" s="771" t="s">
        <v>305</v>
      </c>
      <c r="D48" s="778"/>
      <c r="E48" s="167" t="s">
        <v>173</v>
      </c>
      <c r="F48" s="24" t="s">
        <v>306</v>
      </c>
      <c r="G48" s="192"/>
      <c r="I48" s="168">
        <f>IF(G$52=0,D$48*INDEX(各種係数!$B$4:$P$112,MATCH(E48,各種係数!$B$4:$B$111,0),15),G48)</f>
        <v>0</v>
      </c>
      <c r="R48" s="178" t="s">
        <v>179</v>
      </c>
      <c r="S48" s="171">
        <f t="shared" si="0"/>
        <v>0</v>
      </c>
      <c r="T48" s="29"/>
    </row>
    <row r="49" spans="2:21" ht="12" customHeight="1" outlineLevel="1" x14ac:dyDescent="0.15">
      <c r="B49" s="775"/>
      <c r="C49" s="772"/>
      <c r="D49" s="779"/>
      <c r="E49" s="167" t="s">
        <v>174</v>
      </c>
      <c r="F49" s="24" t="s">
        <v>307</v>
      </c>
      <c r="G49" s="192"/>
      <c r="I49" s="168">
        <f>IF(G$52=0,D$48*INDEX(各種係数!$B$4:$P$112,MATCH(E49,各種係数!$B$4:$B$111,0),15),G49)</f>
        <v>0</v>
      </c>
      <c r="R49" s="178" t="s">
        <v>180</v>
      </c>
      <c r="S49" s="171">
        <f t="shared" si="0"/>
        <v>0</v>
      </c>
    </row>
    <row r="50" spans="2:21" ht="12" customHeight="1" outlineLevel="1" x14ac:dyDescent="0.15">
      <c r="B50" s="775"/>
      <c r="C50" s="772"/>
      <c r="D50" s="779"/>
      <c r="E50" s="167" t="s">
        <v>175</v>
      </c>
      <c r="F50" s="24" t="s">
        <v>308</v>
      </c>
      <c r="G50" s="192"/>
      <c r="I50" s="168">
        <f>IF(G$52=0,D$48*INDEX(各種係数!$B$4:$P$112,MATCH(E50,各種係数!$B$4:$B$111,0),15),G50)</f>
        <v>0</v>
      </c>
      <c r="R50" s="178" t="s">
        <v>181</v>
      </c>
      <c r="S50" s="171">
        <f t="shared" si="0"/>
        <v>0</v>
      </c>
    </row>
    <row r="51" spans="2:21" ht="12" customHeight="1" outlineLevel="1" x14ac:dyDescent="0.15">
      <c r="B51" s="775"/>
      <c r="C51" s="772"/>
      <c r="D51" s="779"/>
      <c r="E51" s="167" t="s">
        <v>176</v>
      </c>
      <c r="F51" s="24" t="s">
        <v>309</v>
      </c>
      <c r="G51" s="192"/>
      <c r="I51" s="168">
        <f>IF(G$52=0,D$48*INDEX(各種係数!$B$4:$P$112,MATCH(E51,各種係数!$B$4:$B$111,0),15),G51)</f>
        <v>0</v>
      </c>
      <c r="R51" s="178" t="s">
        <v>182</v>
      </c>
      <c r="S51" s="171">
        <f t="shared" si="0"/>
        <v>0</v>
      </c>
    </row>
    <row r="52" spans="2:21" ht="12" customHeight="1" outlineLevel="1" x14ac:dyDescent="0.15">
      <c r="B52" s="776"/>
      <c r="C52" s="773"/>
      <c r="D52" s="780"/>
      <c r="E52" s="172"/>
      <c r="F52" s="173" t="s">
        <v>259</v>
      </c>
      <c r="G52" s="174">
        <f>SUM(G48:G51)</f>
        <v>0</v>
      </c>
      <c r="I52" s="175">
        <f>IF(OR(G3=0,D50=0,D50=G52),SUM(I48:I51),"Error")</f>
        <v>0</v>
      </c>
      <c r="R52" s="178" t="s">
        <v>183</v>
      </c>
      <c r="S52" s="171">
        <f t="shared" si="0"/>
        <v>0</v>
      </c>
      <c r="U52" s="4" t="b">
        <f>ISBLANK(G52)</f>
        <v>0</v>
      </c>
    </row>
    <row r="53" spans="2:21" ht="12" customHeight="1" x14ac:dyDescent="0.15">
      <c r="B53" s="774" t="s">
        <v>310</v>
      </c>
      <c r="C53" s="771" t="s">
        <v>311</v>
      </c>
      <c r="D53" s="778"/>
      <c r="E53" s="167" t="s">
        <v>177</v>
      </c>
      <c r="F53" s="24" t="s">
        <v>312</v>
      </c>
      <c r="G53" s="192"/>
      <c r="I53" s="168">
        <f>IF(G$57=0,D$53*INDEX(各種係数!$B$4:$P$112,MATCH(E53,各種係数!$B$4:$B$111,0),15),G53)</f>
        <v>0</v>
      </c>
      <c r="R53" s="178" t="s">
        <v>184</v>
      </c>
      <c r="S53" s="171">
        <f t="shared" si="0"/>
        <v>0</v>
      </c>
    </row>
    <row r="54" spans="2:21" ht="12" customHeight="1" outlineLevel="1" x14ac:dyDescent="0.15">
      <c r="B54" s="775"/>
      <c r="C54" s="772"/>
      <c r="D54" s="779"/>
      <c r="E54" s="167" t="s">
        <v>178</v>
      </c>
      <c r="F54" s="24" t="s">
        <v>313</v>
      </c>
      <c r="G54" s="192"/>
      <c r="I54" s="168">
        <f>IF(G$57=0,D$53*INDEX(各種係数!$B$4:$P$112,MATCH(E54,各種係数!$B$4:$B$111,0),15),G54)</f>
        <v>0</v>
      </c>
      <c r="R54" s="178" t="s">
        <v>185</v>
      </c>
      <c r="S54" s="171">
        <f t="shared" si="0"/>
        <v>0</v>
      </c>
    </row>
    <row r="55" spans="2:21" ht="12" customHeight="1" outlineLevel="1" x14ac:dyDescent="0.15">
      <c r="B55" s="775"/>
      <c r="C55" s="772"/>
      <c r="D55" s="779"/>
      <c r="E55" s="167" t="s">
        <v>179</v>
      </c>
      <c r="F55" s="24" t="s">
        <v>314</v>
      </c>
      <c r="G55" s="192"/>
      <c r="I55" s="168">
        <f>IF(G$57=0,D$53*INDEX(各種係数!$B$4:$P$112,MATCH(E55,各種係数!$B$4:$B$111,0),15),G55)</f>
        <v>0</v>
      </c>
      <c r="R55" s="178" t="s">
        <v>186</v>
      </c>
      <c r="S55" s="171">
        <f t="shared" si="0"/>
        <v>0</v>
      </c>
    </row>
    <row r="56" spans="2:21" ht="12" customHeight="1" outlineLevel="1" x14ac:dyDescent="0.15">
      <c r="B56" s="775"/>
      <c r="C56" s="772"/>
      <c r="D56" s="779"/>
      <c r="E56" s="167" t="s">
        <v>180</v>
      </c>
      <c r="F56" s="24" t="s">
        <v>315</v>
      </c>
      <c r="G56" s="192"/>
      <c r="I56" s="168">
        <f>IF(G$57=0,D$53*INDEX(各種係数!$B$4:$P$112,MATCH(E56,各種係数!$B$4:$B$111,0),15),G56)</f>
        <v>0</v>
      </c>
      <c r="R56" s="178" t="s">
        <v>187</v>
      </c>
      <c r="S56" s="171">
        <f t="shared" si="0"/>
        <v>0</v>
      </c>
    </row>
    <row r="57" spans="2:21" ht="12" customHeight="1" outlineLevel="1" x14ac:dyDescent="0.15">
      <c r="B57" s="776"/>
      <c r="C57" s="773"/>
      <c r="D57" s="780"/>
      <c r="E57" s="172"/>
      <c r="F57" s="173" t="s">
        <v>259</v>
      </c>
      <c r="G57" s="174">
        <f>SUM(G53:G56)</f>
        <v>0</v>
      </c>
      <c r="I57" s="175">
        <f>IF(OR(G57=0,D53=0,D53=G57),SUM(I53:I56),"Error")</f>
        <v>0</v>
      </c>
      <c r="R57" s="178" t="s">
        <v>188</v>
      </c>
      <c r="S57" s="171">
        <f t="shared" si="0"/>
        <v>0</v>
      </c>
      <c r="U57" s="4" t="b">
        <f>ISBLANK(G57)</f>
        <v>0</v>
      </c>
    </row>
    <row r="58" spans="2:21" ht="12" customHeight="1" x14ac:dyDescent="0.15">
      <c r="B58" s="774" t="s">
        <v>316</v>
      </c>
      <c r="C58" s="771" t="s">
        <v>317</v>
      </c>
      <c r="D58" s="778"/>
      <c r="E58" s="167" t="s">
        <v>181</v>
      </c>
      <c r="F58" s="24" t="s">
        <v>318</v>
      </c>
      <c r="G58" s="192"/>
      <c r="I58" s="168">
        <f>IF(G$60=0,D$58*INDEX(各種係数!$B$4:$P$112,MATCH(E58,各種係数!$B$4:$B$111,0),15),G58)</f>
        <v>0</v>
      </c>
      <c r="R58" s="178" t="s">
        <v>189</v>
      </c>
      <c r="S58" s="171">
        <f t="shared" si="0"/>
        <v>0</v>
      </c>
    </row>
    <row r="59" spans="2:21" ht="12" customHeight="1" outlineLevel="1" x14ac:dyDescent="0.15">
      <c r="B59" s="775"/>
      <c r="C59" s="772"/>
      <c r="D59" s="779"/>
      <c r="E59" s="167" t="s">
        <v>182</v>
      </c>
      <c r="F59" s="24" t="s">
        <v>319</v>
      </c>
      <c r="G59" s="192"/>
      <c r="I59" s="168">
        <f>IF(G$60=0,D$58*INDEX(各種係数!$B$4:$P$112,MATCH(E59,各種係数!$B$4:$B$111,0),15),G59)</f>
        <v>0</v>
      </c>
      <c r="R59" s="178" t="s">
        <v>190</v>
      </c>
      <c r="S59" s="171">
        <f t="shared" si="0"/>
        <v>0</v>
      </c>
    </row>
    <row r="60" spans="2:21" ht="12" customHeight="1" outlineLevel="1" x14ac:dyDescent="0.15">
      <c r="B60" s="776"/>
      <c r="C60" s="773"/>
      <c r="D60" s="780"/>
      <c r="E60" s="172"/>
      <c r="F60" s="173" t="s">
        <v>259</v>
      </c>
      <c r="G60" s="174">
        <f>SUM(G58:G59)</f>
        <v>0</v>
      </c>
      <c r="I60" s="175">
        <f>IF(OR(G60=0,D58=0,D58=G60),SUM(I58:I59),"Error")</f>
        <v>0</v>
      </c>
      <c r="R60" s="178" t="s">
        <v>191</v>
      </c>
      <c r="S60" s="171">
        <f t="shared" si="0"/>
        <v>0</v>
      </c>
      <c r="U60" s="4" t="b">
        <f>ISBLANK(G60)</f>
        <v>0</v>
      </c>
    </row>
    <row r="61" spans="2:21" ht="12" customHeight="1" x14ac:dyDescent="0.15">
      <c r="B61" s="774" t="s">
        <v>320</v>
      </c>
      <c r="C61" s="771" t="s">
        <v>321</v>
      </c>
      <c r="D61" s="778"/>
      <c r="E61" s="167" t="s">
        <v>183</v>
      </c>
      <c r="F61" s="24" t="s">
        <v>322</v>
      </c>
      <c r="G61" s="192"/>
      <c r="I61" s="168">
        <f>IF(G$63=0,D$61*INDEX(各種係数!$B$4:$P$112,MATCH(E61,各種係数!$B$4:$B$111,0),15),G61)</f>
        <v>0</v>
      </c>
      <c r="R61" s="178" t="s">
        <v>192</v>
      </c>
      <c r="S61" s="171">
        <f t="shared" si="0"/>
        <v>0</v>
      </c>
    </row>
    <row r="62" spans="2:21" ht="12" customHeight="1" outlineLevel="1" x14ac:dyDescent="0.15">
      <c r="B62" s="775"/>
      <c r="C62" s="772"/>
      <c r="D62" s="779"/>
      <c r="E62" s="167" t="s">
        <v>184</v>
      </c>
      <c r="F62" s="24" t="s">
        <v>323</v>
      </c>
      <c r="G62" s="192"/>
      <c r="I62" s="168">
        <f>IF(G$63=0,D$61*INDEX(各種係数!$B$4:$P$112,MATCH(E62,各種係数!$B$4:$B$111,0),15),G62)</f>
        <v>0</v>
      </c>
      <c r="R62" s="178" t="s">
        <v>193</v>
      </c>
      <c r="S62" s="171">
        <f t="shared" si="0"/>
        <v>0</v>
      </c>
    </row>
    <row r="63" spans="2:21" ht="12" customHeight="1" outlineLevel="1" x14ac:dyDescent="0.15">
      <c r="B63" s="776"/>
      <c r="C63" s="773"/>
      <c r="D63" s="780"/>
      <c r="E63" s="172"/>
      <c r="F63" s="173" t="s">
        <v>259</v>
      </c>
      <c r="G63" s="174">
        <f>SUM(G61:G62)</f>
        <v>0</v>
      </c>
      <c r="I63" s="175">
        <f>IF(OR(G63=0,D61=0,D61=G63),SUM(I61:I62),"Error")</f>
        <v>0</v>
      </c>
      <c r="R63" s="178" t="s">
        <v>194</v>
      </c>
      <c r="S63" s="171">
        <f t="shared" si="0"/>
        <v>0</v>
      </c>
      <c r="U63" s="4" t="b">
        <f>ISBLANK(#REF!)</f>
        <v>0</v>
      </c>
    </row>
    <row r="64" spans="2:21" ht="12" customHeight="1" x14ac:dyDescent="0.15">
      <c r="B64" s="167" t="s">
        <v>324</v>
      </c>
      <c r="C64" s="24" t="s">
        <v>325</v>
      </c>
      <c r="D64" s="191"/>
      <c r="E64" s="167" t="s">
        <v>185</v>
      </c>
      <c r="F64" s="24" t="s">
        <v>325</v>
      </c>
      <c r="G64" s="192"/>
      <c r="I64" s="168">
        <f>IF(OR(D64=0,G64=0),MAX(D64,G64),"Error")</f>
        <v>0</v>
      </c>
      <c r="R64" s="178" t="s">
        <v>195</v>
      </c>
      <c r="S64" s="171">
        <f t="shared" si="0"/>
        <v>0</v>
      </c>
    </row>
    <row r="65" spans="2:21" ht="12" customHeight="1" x14ac:dyDescent="0.15">
      <c r="B65" s="167" t="s">
        <v>326</v>
      </c>
      <c r="C65" s="24" t="s">
        <v>327</v>
      </c>
      <c r="D65" s="191"/>
      <c r="E65" s="167" t="s">
        <v>186</v>
      </c>
      <c r="F65" s="24" t="s">
        <v>327</v>
      </c>
      <c r="G65" s="192"/>
      <c r="I65" s="168">
        <f>IF(OR(D65=0,G65=0),MAX(D65,G65),"Error")</f>
        <v>0</v>
      </c>
      <c r="R65" s="178" t="s">
        <v>196</v>
      </c>
      <c r="S65" s="171">
        <f t="shared" si="0"/>
        <v>0</v>
      </c>
    </row>
    <row r="66" spans="2:21" ht="12" customHeight="1" x14ac:dyDescent="0.15">
      <c r="B66" s="167" t="s">
        <v>328</v>
      </c>
      <c r="C66" s="24" t="s">
        <v>329</v>
      </c>
      <c r="D66" s="191"/>
      <c r="E66" s="167" t="s">
        <v>187</v>
      </c>
      <c r="F66" s="24" t="s">
        <v>329</v>
      </c>
      <c r="G66" s="192"/>
      <c r="I66" s="168">
        <f>IF(OR(D66=0,G66=0),MAX(D66,G66),"Error")</f>
        <v>0</v>
      </c>
      <c r="R66" s="178" t="s">
        <v>197</v>
      </c>
      <c r="S66" s="171">
        <f t="shared" si="0"/>
        <v>0</v>
      </c>
    </row>
    <row r="67" spans="2:21" ht="12" customHeight="1" x14ac:dyDescent="0.15">
      <c r="B67" s="774" t="s">
        <v>330</v>
      </c>
      <c r="C67" s="771" t="s">
        <v>331</v>
      </c>
      <c r="D67" s="778"/>
      <c r="E67" s="167" t="s">
        <v>188</v>
      </c>
      <c r="F67" s="24" t="s">
        <v>332</v>
      </c>
      <c r="G67" s="192"/>
      <c r="I67" s="168">
        <f>IF(G$69=0,D$67*INDEX(各種係数!$B$4:$P$112,MATCH(E67,各種係数!$B$4:$B$111,0),15),G67)</f>
        <v>0</v>
      </c>
      <c r="R67" s="178" t="s">
        <v>198</v>
      </c>
      <c r="S67" s="171">
        <f t="shared" si="0"/>
        <v>0</v>
      </c>
    </row>
    <row r="68" spans="2:21" ht="12" customHeight="1" outlineLevel="1" x14ac:dyDescent="0.15">
      <c r="B68" s="775"/>
      <c r="C68" s="772"/>
      <c r="D68" s="779"/>
      <c r="E68" s="167" t="s">
        <v>189</v>
      </c>
      <c r="F68" s="24" t="s">
        <v>333</v>
      </c>
      <c r="G68" s="192"/>
      <c r="I68" s="168">
        <f>IF(G$69=0,D$67*INDEX(各種係数!$B$4:$P$112,MATCH(E68,各種係数!$B$4:$B$111,0),15),G68)</f>
        <v>0</v>
      </c>
      <c r="R68" s="178" t="s">
        <v>199</v>
      </c>
      <c r="S68" s="171">
        <f t="shared" si="0"/>
        <v>0</v>
      </c>
    </row>
    <row r="69" spans="2:21" ht="12" customHeight="1" outlineLevel="1" x14ac:dyDescent="0.15">
      <c r="B69" s="776"/>
      <c r="C69" s="773"/>
      <c r="D69" s="780"/>
      <c r="E69" s="172"/>
      <c r="F69" s="173" t="s">
        <v>259</v>
      </c>
      <c r="G69" s="174">
        <f>SUM(G67:G68)</f>
        <v>0</v>
      </c>
      <c r="I69" s="175">
        <f>IF(OR(G69=0,D67=0,D67=G69),SUM(I67:I68),"Error")</f>
        <v>0</v>
      </c>
      <c r="R69" s="178" t="s">
        <v>200</v>
      </c>
      <c r="S69" s="171">
        <f t="shared" si="0"/>
        <v>0</v>
      </c>
      <c r="U69" s="4" t="b">
        <f>ISBLANK(G69)</f>
        <v>0</v>
      </c>
    </row>
    <row r="70" spans="2:21" ht="12" customHeight="1" x14ac:dyDescent="0.15">
      <c r="B70" s="774" t="s">
        <v>334</v>
      </c>
      <c r="C70" s="771" t="s">
        <v>335</v>
      </c>
      <c r="D70" s="778"/>
      <c r="E70" s="167" t="s">
        <v>190</v>
      </c>
      <c r="F70" s="24" t="s">
        <v>336</v>
      </c>
      <c r="G70" s="192"/>
      <c r="I70" s="168">
        <f>IF(G$74=0,D$70*INDEX(各種係数!$B$4:$P$112,MATCH(E70,各種係数!$B$4:$B$111,0),15),G70)</f>
        <v>0</v>
      </c>
      <c r="R70" s="178" t="s">
        <v>201</v>
      </c>
      <c r="S70" s="171">
        <f t="shared" si="0"/>
        <v>0</v>
      </c>
    </row>
    <row r="71" spans="2:21" ht="12" customHeight="1" outlineLevel="1" x14ac:dyDescent="0.15">
      <c r="B71" s="775"/>
      <c r="C71" s="772"/>
      <c r="D71" s="779"/>
      <c r="E71" s="167" t="s">
        <v>191</v>
      </c>
      <c r="F71" s="24" t="s">
        <v>337</v>
      </c>
      <c r="G71" s="192"/>
      <c r="I71" s="168">
        <f>IF(G$74=0,D$70*INDEX(各種係数!$B$4:$P$112,MATCH(E71,各種係数!$B$4:$B$111,0),15),G71)</f>
        <v>0</v>
      </c>
      <c r="R71" s="178" t="s">
        <v>202</v>
      </c>
      <c r="S71" s="171">
        <f t="shared" si="0"/>
        <v>0</v>
      </c>
    </row>
    <row r="72" spans="2:21" ht="12" customHeight="1" outlineLevel="1" x14ac:dyDescent="0.15">
      <c r="B72" s="775"/>
      <c r="C72" s="772"/>
      <c r="D72" s="779"/>
      <c r="E72" s="167" t="s">
        <v>192</v>
      </c>
      <c r="F72" s="24" t="s">
        <v>338</v>
      </c>
      <c r="G72" s="192"/>
      <c r="I72" s="168">
        <f>IF(G$74=0,D$70*INDEX(各種係数!$B$4:$P$112,MATCH(E72,各種係数!$B$4:$B$111,0),15),G72)</f>
        <v>0</v>
      </c>
      <c r="R72" s="178" t="s">
        <v>203</v>
      </c>
      <c r="S72" s="171">
        <f t="shared" si="0"/>
        <v>0</v>
      </c>
    </row>
    <row r="73" spans="2:21" ht="12" customHeight="1" outlineLevel="1" x14ac:dyDescent="0.15">
      <c r="B73" s="775"/>
      <c r="C73" s="772"/>
      <c r="D73" s="779"/>
      <c r="E73" s="167" t="s">
        <v>193</v>
      </c>
      <c r="F73" s="24" t="s">
        <v>339</v>
      </c>
      <c r="G73" s="192"/>
      <c r="I73" s="168">
        <f>IF(G$74=0,D$70*INDEX(各種係数!$B$4:$P$112,MATCH(E73,各種係数!$B$4:$B$111,0),15),G73)</f>
        <v>0</v>
      </c>
      <c r="R73" s="178" t="s">
        <v>204</v>
      </c>
      <c r="S73" s="171">
        <f t="shared" si="0"/>
        <v>0</v>
      </c>
    </row>
    <row r="74" spans="2:21" ht="12" customHeight="1" outlineLevel="1" x14ac:dyDescent="0.15">
      <c r="B74" s="776"/>
      <c r="C74" s="773"/>
      <c r="D74" s="780"/>
      <c r="E74" s="172"/>
      <c r="F74" s="173" t="s">
        <v>259</v>
      </c>
      <c r="G74" s="174">
        <f>SUM(G70:G73)</f>
        <v>0</v>
      </c>
      <c r="I74" s="175">
        <f>IF(OR(G74=0,D72=0,D70=G74),SUM(I70:I73),"Error")</f>
        <v>0</v>
      </c>
      <c r="R74" s="178" t="s">
        <v>205</v>
      </c>
      <c r="S74" s="171">
        <f t="shared" si="0"/>
        <v>0</v>
      </c>
      <c r="U74" s="4" t="b">
        <f>ISBLANK(G74)</f>
        <v>0</v>
      </c>
    </row>
    <row r="75" spans="2:21" ht="12" customHeight="1" x14ac:dyDescent="0.15">
      <c r="B75" s="774" t="s">
        <v>340</v>
      </c>
      <c r="C75" s="771" t="s">
        <v>341</v>
      </c>
      <c r="D75" s="778"/>
      <c r="E75" s="167" t="s">
        <v>194</v>
      </c>
      <c r="F75" s="24" t="s">
        <v>342</v>
      </c>
      <c r="G75" s="192"/>
      <c r="I75" s="168">
        <f>IF(G$77=0,D$75*INDEX(各種係数!$B$4:$P$112,MATCH(E75,各種係数!$B$4:$B$111,0),15),G75)</f>
        <v>0</v>
      </c>
      <c r="R75" s="178" t="s">
        <v>206</v>
      </c>
      <c r="S75" s="171">
        <f t="shared" si="0"/>
        <v>0</v>
      </c>
    </row>
    <row r="76" spans="2:21" ht="12" customHeight="1" outlineLevel="1" x14ac:dyDescent="0.15">
      <c r="B76" s="775"/>
      <c r="C76" s="772"/>
      <c r="D76" s="779"/>
      <c r="E76" s="167" t="s">
        <v>195</v>
      </c>
      <c r="F76" s="24" t="s">
        <v>343</v>
      </c>
      <c r="G76" s="192"/>
      <c r="I76" s="168">
        <f>IF(G$77=0,D$75*INDEX(各種係数!$B$4:$P$112,MATCH(E76,各種係数!$B$4:$B$111,0),15),G76)</f>
        <v>0</v>
      </c>
      <c r="R76" s="178" t="s">
        <v>207</v>
      </c>
      <c r="S76" s="171">
        <f t="shared" ref="S76:S117" si="2">INDEX($E$11:$I$142,MATCH(R76,$E$11:$E$142,0),5)</f>
        <v>0</v>
      </c>
    </row>
    <row r="77" spans="2:21" ht="12" customHeight="1" outlineLevel="1" x14ac:dyDescent="0.15">
      <c r="B77" s="776"/>
      <c r="C77" s="773"/>
      <c r="D77" s="780"/>
      <c r="E77" s="172"/>
      <c r="F77" s="173" t="s">
        <v>259</v>
      </c>
      <c r="G77" s="174">
        <f>SUM(G75:G76)</f>
        <v>0</v>
      </c>
      <c r="I77" s="175">
        <f>IF(OR(G77=0,D75=0,D75=G77),SUM(I75:I76),"Error")</f>
        <v>0</v>
      </c>
      <c r="R77" s="178" t="s">
        <v>208</v>
      </c>
      <c r="S77" s="171">
        <f t="shared" si="2"/>
        <v>0</v>
      </c>
      <c r="U77" s="4" t="b">
        <f>ISBLANK(G77)</f>
        <v>0</v>
      </c>
    </row>
    <row r="78" spans="2:21" ht="12" customHeight="1" x14ac:dyDescent="0.15">
      <c r="B78" s="774" t="s">
        <v>344</v>
      </c>
      <c r="C78" s="771" t="s">
        <v>345</v>
      </c>
      <c r="D78" s="778"/>
      <c r="E78" s="167" t="s">
        <v>196</v>
      </c>
      <c r="F78" s="24" t="s">
        <v>346</v>
      </c>
      <c r="G78" s="192"/>
      <c r="I78" s="168">
        <f>IF(G$83=0,D$78*INDEX(各種係数!$B$4:$P$112,MATCH(E78,各種係数!$B$4:$B$111,0),15),G78)</f>
        <v>0</v>
      </c>
      <c r="R78" s="178" t="s">
        <v>209</v>
      </c>
      <c r="S78" s="171">
        <f t="shared" si="2"/>
        <v>0</v>
      </c>
    </row>
    <row r="79" spans="2:21" ht="12" customHeight="1" outlineLevel="1" x14ac:dyDescent="0.15">
      <c r="B79" s="775"/>
      <c r="C79" s="772"/>
      <c r="D79" s="779"/>
      <c r="E79" s="167" t="s">
        <v>197</v>
      </c>
      <c r="F79" s="24" t="s">
        <v>347</v>
      </c>
      <c r="G79" s="192"/>
      <c r="I79" s="168">
        <f>IF(G$83=0,D$78*INDEX(各種係数!$B$4:$P$112,MATCH(E79,各種係数!$B$4:$B$111,0),15),G79)</f>
        <v>0</v>
      </c>
      <c r="R79" s="178" t="s">
        <v>210</v>
      </c>
      <c r="S79" s="171">
        <f t="shared" si="2"/>
        <v>0</v>
      </c>
    </row>
    <row r="80" spans="2:21" ht="12" customHeight="1" outlineLevel="1" x14ac:dyDescent="0.15">
      <c r="B80" s="775"/>
      <c r="C80" s="772"/>
      <c r="D80" s="779"/>
      <c r="E80" s="167" t="s">
        <v>198</v>
      </c>
      <c r="F80" s="24" t="s">
        <v>348</v>
      </c>
      <c r="G80" s="192"/>
      <c r="I80" s="168">
        <f>IF(G$83=0,D$78*INDEX(各種係数!$B$4:$P$112,MATCH(E80,各種係数!$B$4:$B$111,0),15),G80)</f>
        <v>0</v>
      </c>
      <c r="R80" s="178" t="s">
        <v>211</v>
      </c>
      <c r="S80" s="171">
        <f t="shared" si="2"/>
        <v>0</v>
      </c>
    </row>
    <row r="81" spans="2:21" ht="12" customHeight="1" outlineLevel="1" x14ac:dyDescent="0.15">
      <c r="B81" s="775"/>
      <c r="C81" s="772"/>
      <c r="D81" s="779"/>
      <c r="E81" s="167" t="s">
        <v>199</v>
      </c>
      <c r="F81" s="24" t="s">
        <v>349</v>
      </c>
      <c r="G81" s="192"/>
      <c r="I81" s="168">
        <f>IF(G$83=0,D$78*INDEX(各種係数!$B$4:$P$112,MATCH(E81,各種係数!$B$4:$B$111,0),15),G81)</f>
        <v>0</v>
      </c>
      <c r="R81" s="178" t="s">
        <v>212</v>
      </c>
      <c r="S81" s="171">
        <f t="shared" si="2"/>
        <v>0</v>
      </c>
    </row>
    <row r="82" spans="2:21" ht="12" customHeight="1" outlineLevel="1" x14ac:dyDescent="0.15">
      <c r="B82" s="775"/>
      <c r="C82" s="772"/>
      <c r="D82" s="779"/>
      <c r="E82" s="167" t="s">
        <v>200</v>
      </c>
      <c r="F82" s="24" t="s">
        <v>350</v>
      </c>
      <c r="G82" s="192"/>
      <c r="I82" s="168">
        <f>IF(G$83=0,D$78*INDEX(各種係数!$B$4:$P$112,MATCH(E82,各種係数!$B$4:$B$111,0),15),G82)</f>
        <v>0</v>
      </c>
      <c r="R82" s="178" t="s">
        <v>213</v>
      </c>
      <c r="S82" s="171">
        <f t="shared" si="2"/>
        <v>0</v>
      </c>
    </row>
    <row r="83" spans="2:21" ht="12" customHeight="1" outlineLevel="1" x14ac:dyDescent="0.15">
      <c r="B83" s="776"/>
      <c r="C83" s="773"/>
      <c r="D83" s="780"/>
      <c r="E83" s="172"/>
      <c r="F83" s="173" t="s">
        <v>259</v>
      </c>
      <c r="G83" s="174">
        <f>SUM(G78:G82)</f>
        <v>0</v>
      </c>
      <c r="I83" s="175">
        <f>IF(OR(G83=0,D78=0,D78=G83),SUM(I78:I82),"Error")</f>
        <v>0</v>
      </c>
      <c r="R83" s="178" t="s">
        <v>214</v>
      </c>
      <c r="S83" s="171">
        <f t="shared" si="2"/>
        <v>0</v>
      </c>
      <c r="U83" s="4" t="b">
        <f>ISBLANK(G83)</f>
        <v>0</v>
      </c>
    </row>
    <row r="84" spans="2:21" ht="12" customHeight="1" x14ac:dyDescent="0.15">
      <c r="B84" s="764" t="s">
        <v>351</v>
      </c>
      <c r="C84" s="771" t="s">
        <v>352</v>
      </c>
      <c r="D84" s="778"/>
      <c r="E84" s="167" t="s">
        <v>155</v>
      </c>
      <c r="F84" s="24" t="s">
        <v>353</v>
      </c>
      <c r="G84" s="192"/>
      <c r="I84" s="168">
        <f>IF(G$88=0,D$84*INDEX(各種係数!$B$4:$P$112,MATCH(E84,各種係数!$B$4:$B$111,0),15),G84)</f>
        <v>0</v>
      </c>
      <c r="R84" s="178" t="s">
        <v>215</v>
      </c>
      <c r="S84" s="171">
        <f t="shared" si="2"/>
        <v>0</v>
      </c>
    </row>
    <row r="85" spans="2:21" ht="12" customHeight="1" outlineLevel="1" x14ac:dyDescent="0.15">
      <c r="B85" s="777"/>
      <c r="C85" s="772"/>
      <c r="D85" s="779"/>
      <c r="E85" s="167" t="s">
        <v>172</v>
      </c>
      <c r="F85" s="24" t="s">
        <v>354</v>
      </c>
      <c r="G85" s="192"/>
      <c r="I85" s="168">
        <f>IF(G$88=0,D$84*INDEX(各種係数!$B$4:$P$112,MATCH(E85,各種係数!$B$4:$B$111,0),15),G85)</f>
        <v>0</v>
      </c>
      <c r="R85" s="178" t="s">
        <v>216</v>
      </c>
      <c r="S85" s="171">
        <f t="shared" si="2"/>
        <v>0</v>
      </c>
    </row>
    <row r="86" spans="2:21" ht="12" customHeight="1" outlineLevel="1" x14ac:dyDescent="0.15">
      <c r="B86" s="777"/>
      <c r="C86" s="772"/>
      <c r="D86" s="779"/>
      <c r="E86" s="167" t="s">
        <v>201</v>
      </c>
      <c r="F86" s="24" t="s">
        <v>355</v>
      </c>
      <c r="G86" s="192"/>
      <c r="I86" s="168">
        <f>IF(G$88=0,D$84*INDEX(各種係数!$B$4:$P$112,MATCH(E86,各種係数!$B$4:$B$111,0),15),G86)</f>
        <v>0</v>
      </c>
      <c r="R86" s="178" t="s">
        <v>217</v>
      </c>
      <c r="S86" s="171">
        <f t="shared" si="2"/>
        <v>0</v>
      </c>
    </row>
    <row r="87" spans="2:21" ht="12" customHeight="1" outlineLevel="1" x14ac:dyDescent="0.15">
      <c r="B87" s="777"/>
      <c r="C87" s="772"/>
      <c r="D87" s="779"/>
      <c r="E87" s="167" t="s">
        <v>202</v>
      </c>
      <c r="F87" s="24" t="s">
        <v>356</v>
      </c>
      <c r="G87" s="192"/>
      <c r="I87" s="168">
        <f>IF(G$88=0,D$84*INDEX(各種係数!$B$4:$P$112,MATCH(E87,各種係数!$B$4:$B$111,0),15),G87)</f>
        <v>0</v>
      </c>
      <c r="R87" s="178" t="s">
        <v>218</v>
      </c>
      <c r="S87" s="171">
        <f t="shared" si="2"/>
        <v>0</v>
      </c>
    </row>
    <row r="88" spans="2:21" ht="12" customHeight="1" outlineLevel="1" x14ac:dyDescent="0.15">
      <c r="B88" s="765"/>
      <c r="C88" s="773"/>
      <c r="D88" s="780"/>
      <c r="E88" s="172"/>
      <c r="F88" s="173" t="s">
        <v>259</v>
      </c>
      <c r="G88" s="174">
        <f>SUM(G84:G87)</f>
        <v>0</v>
      </c>
      <c r="I88" s="175">
        <f>IF(OR(G88=0,D84=0,D84=G88),SUM(I84:I87),"Error")</f>
        <v>0</v>
      </c>
      <c r="R88" s="178" t="s">
        <v>219</v>
      </c>
      <c r="S88" s="171">
        <f t="shared" si="2"/>
        <v>0</v>
      </c>
      <c r="U88" s="4" t="b">
        <f>ISBLANK(G88)</f>
        <v>0</v>
      </c>
    </row>
    <row r="89" spans="2:21" ht="12" customHeight="1" x14ac:dyDescent="0.15">
      <c r="B89" s="594" t="s">
        <v>357</v>
      </c>
      <c r="C89" s="443" t="s">
        <v>358</v>
      </c>
      <c r="D89" s="589"/>
      <c r="E89" s="167" t="s">
        <v>203</v>
      </c>
      <c r="F89" s="24" t="s">
        <v>359</v>
      </c>
      <c r="G89" s="192"/>
      <c r="I89" s="168">
        <f>IF(OR(D89=0,G89=0),MAX(D89,G89),"Error")</f>
        <v>0</v>
      </c>
      <c r="R89" s="178" t="s">
        <v>220</v>
      </c>
      <c r="S89" s="171">
        <f t="shared" si="2"/>
        <v>0</v>
      </c>
    </row>
    <row r="90" spans="2:21" ht="12" customHeight="1" outlineLevel="1" x14ac:dyDescent="0.15">
      <c r="B90" s="167" t="s">
        <v>360</v>
      </c>
      <c r="C90" s="24" t="s">
        <v>361</v>
      </c>
      <c r="D90" s="191"/>
      <c r="E90" s="167" t="s">
        <v>362</v>
      </c>
      <c r="F90" s="24" t="s">
        <v>361</v>
      </c>
      <c r="G90" s="192"/>
      <c r="I90" s="168">
        <f>IF(OR(D90=0,G90=0),MAX(D90,G90),"Error")</f>
        <v>0</v>
      </c>
      <c r="R90" s="178" t="s">
        <v>221</v>
      </c>
      <c r="S90" s="171">
        <f t="shared" si="2"/>
        <v>0</v>
      </c>
    </row>
    <row r="91" spans="2:21" ht="12" customHeight="1" outlineLevel="1" x14ac:dyDescent="0.15">
      <c r="B91" s="774" t="s">
        <v>363</v>
      </c>
      <c r="C91" s="771" t="s">
        <v>364</v>
      </c>
      <c r="D91" s="778"/>
      <c r="E91" s="167" t="s">
        <v>365</v>
      </c>
      <c r="F91" s="24" t="s">
        <v>366</v>
      </c>
      <c r="G91" s="192"/>
      <c r="I91" s="168">
        <f>IF(G$93=0,D$91*INDEX(各種係数!$B$4:$P$112,MATCH(E91,各種係数!$B$4:$B$111,0),15),G91)</f>
        <v>0</v>
      </c>
      <c r="R91" s="178" t="s">
        <v>222</v>
      </c>
      <c r="S91" s="171">
        <f t="shared" si="2"/>
        <v>0</v>
      </c>
    </row>
    <row r="92" spans="2:21" ht="12" customHeight="1" x14ac:dyDescent="0.15">
      <c r="B92" s="775"/>
      <c r="C92" s="772"/>
      <c r="D92" s="779"/>
      <c r="E92" s="167" t="s">
        <v>367</v>
      </c>
      <c r="F92" s="24" t="s">
        <v>368</v>
      </c>
      <c r="G92" s="192"/>
      <c r="I92" s="168">
        <f>IF(G$93=0,D$91*INDEX(各種係数!$B$4:$P$112,MATCH(E92,各種係数!$B$4:$B$111,0),15),G92)</f>
        <v>0</v>
      </c>
      <c r="R92" s="178" t="s">
        <v>223</v>
      </c>
      <c r="S92" s="171">
        <f t="shared" si="2"/>
        <v>0</v>
      </c>
    </row>
    <row r="93" spans="2:21" ht="12" customHeight="1" x14ac:dyDescent="0.15">
      <c r="B93" s="776"/>
      <c r="C93" s="773"/>
      <c r="D93" s="780"/>
      <c r="E93" s="172"/>
      <c r="F93" s="173" t="s">
        <v>259</v>
      </c>
      <c r="G93" s="174">
        <f>SUM(G91:G92)</f>
        <v>0</v>
      </c>
      <c r="I93" s="175">
        <f>IF(OR(G93=0,D91=0,D91=G93),SUM(I91:I92),"Error")</f>
        <v>0</v>
      </c>
      <c r="R93" s="178" t="s">
        <v>224</v>
      </c>
      <c r="S93" s="171">
        <f t="shared" si="2"/>
        <v>0</v>
      </c>
      <c r="U93" s="4" t="b">
        <f>ISBLANK(G93)</f>
        <v>0</v>
      </c>
    </row>
    <row r="94" spans="2:21" ht="12" customHeight="1" outlineLevel="1" x14ac:dyDescent="0.15">
      <c r="B94" s="764" t="s">
        <v>369</v>
      </c>
      <c r="C94" s="766" t="s">
        <v>370</v>
      </c>
      <c r="D94" s="589"/>
      <c r="E94" s="167" t="s">
        <v>371</v>
      </c>
      <c r="F94" s="24" t="s">
        <v>372</v>
      </c>
      <c r="G94" s="192"/>
      <c r="I94" s="168">
        <f>IF(OR(D94=0,G94=0),MAX(D94,G94),"Error")</f>
        <v>0</v>
      </c>
      <c r="R94" s="178" t="s">
        <v>225</v>
      </c>
      <c r="S94" s="171">
        <f t="shared" si="2"/>
        <v>0</v>
      </c>
    </row>
    <row r="95" spans="2:21" ht="12" customHeight="1" outlineLevel="1" x14ac:dyDescent="0.15">
      <c r="B95" s="765"/>
      <c r="C95" s="767"/>
      <c r="D95" s="558"/>
      <c r="E95" s="167" t="s">
        <v>373</v>
      </c>
      <c r="F95" s="24" t="s">
        <v>374</v>
      </c>
      <c r="G95" s="192"/>
      <c r="I95" s="168">
        <f t="shared" ref="I95:I96" si="3">IF(OR(D95=0,G95=0),MAX(D95,G95),"Error")</f>
        <v>0</v>
      </c>
      <c r="R95" s="178" t="s">
        <v>226</v>
      </c>
      <c r="S95" s="171">
        <f t="shared" si="2"/>
        <v>0</v>
      </c>
    </row>
    <row r="96" spans="2:21" ht="12" customHeight="1" x14ac:dyDescent="0.15">
      <c r="B96" s="167" t="s">
        <v>375</v>
      </c>
      <c r="C96" s="24" t="s">
        <v>376</v>
      </c>
      <c r="D96" s="191"/>
      <c r="E96" s="167" t="s">
        <v>377</v>
      </c>
      <c r="F96" s="24" t="s">
        <v>378</v>
      </c>
      <c r="G96" s="192"/>
      <c r="I96" s="168">
        <f t="shared" si="3"/>
        <v>0</v>
      </c>
      <c r="R96" s="178" t="s">
        <v>227</v>
      </c>
      <c r="S96" s="171">
        <f t="shared" si="2"/>
        <v>0</v>
      </c>
    </row>
    <row r="97" spans="2:21" ht="12" customHeight="1" outlineLevel="1" x14ac:dyDescent="0.15">
      <c r="B97" s="556" t="s">
        <v>379</v>
      </c>
      <c r="C97" s="71" t="s">
        <v>380</v>
      </c>
      <c r="D97" s="555"/>
      <c r="E97" s="167" t="s">
        <v>381</v>
      </c>
      <c r="F97" s="24" t="s">
        <v>382</v>
      </c>
      <c r="G97" s="192"/>
      <c r="I97" s="168">
        <f>IF(OR(D97=0,G97=0),MAX(D97,G97),"Error")</f>
        <v>0</v>
      </c>
      <c r="R97" s="178" t="s">
        <v>228</v>
      </c>
      <c r="S97" s="171">
        <f t="shared" si="2"/>
        <v>0</v>
      </c>
    </row>
    <row r="98" spans="2:21" ht="12" customHeight="1" outlineLevel="1" x14ac:dyDescent="0.15">
      <c r="B98" s="594" t="s">
        <v>383</v>
      </c>
      <c r="C98" s="443" t="s">
        <v>384</v>
      </c>
      <c r="D98" s="589"/>
      <c r="E98" s="167" t="s">
        <v>385</v>
      </c>
      <c r="F98" s="24" t="s">
        <v>386</v>
      </c>
      <c r="G98" s="192"/>
      <c r="I98" s="168">
        <f>IF(OR(D98=0,G98=0),MAX(D98,G98),"Error")</f>
        <v>0</v>
      </c>
      <c r="R98" s="178" t="s">
        <v>229</v>
      </c>
      <c r="S98" s="171">
        <f t="shared" si="2"/>
        <v>0</v>
      </c>
    </row>
    <row r="99" spans="2:21" ht="12" customHeight="1" outlineLevel="1" x14ac:dyDescent="0.15">
      <c r="B99" s="167" t="s">
        <v>387</v>
      </c>
      <c r="C99" s="24" t="s">
        <v>388</v>
      </c>
      <c r="D99" s="191"/>
      <c r="E99" s="167" t="s">
        <v>389</v>
      </c>
      <c r="F99" s="24" t="s">
        <v>388</v>
      </c>
      <c r="G99" s="192"/>
      <c r="I99" s="168">
        <f>IF(OR(D99=0,G99=0),MAX(D99,G99),"Error")</f>
        <v>0</v>
      </c>
      <c r="R99" s="178" t="s">
        <v>230</v>
      </c>
      <c r="S99" s="171">
        <f t="shared" si="2"/>
        <v>0</v>
      </c>
    </row>
    <row r="100" spans="2:21" ht="12" customHeight="1" outlineLevel="1" x14ac:dyDescent="0.15">
      <c r="B100" s="774" t="s">
        <v>390</v>
      </c>
      <c r="C100" s="771" t="s">
        <v>391</v>
      </c>
      <c r="D100" s="778"/>
      <c r="E100" s="167" t="s">
        <v>392</v>
      </c>
      <c r="F100" s="24" t="s">
        <v>393</v>
      </c>
      <c r="G100" s="192"/>
      <c r="I100" s="168">
        <f>IF(G$103=0,D$100*INDEX(各種係数!$B$4:$P$112,MATCH(E100,各種係数!$B$4:$B$111,0),15),G100)</f>
        <v>0</v>
      </c>
      <c r="R100" s="178" t="s">
        <v>231</v>
      </c>
      <c r="S100" s="171">
        <f t="shared" si="2"/>
        <v>0</v>
      </c>
    </row>
    <row r="101" spans="2:21" ht="12" customHeight="1" x14ac:dyDescent="0.15">
      <c r="B101" s="775"/>
      <c r="C101" s="772"/>
      <c r="D101" s="779"/>
      <c r="E101" s="167" t="s">
        <v>394</v>
      </c>
      <c r="F101" s="24" t="s">
        <v>395</v>
      </c>
      <c r="G101" s="192"/>
      <c r="I101" s="168">
        <f>IF(G$103=0,D$100*INDEX(各種係数!$B$4:$P$112,MATCH(E101,各種係数!$B$4:$B$111,0),15),G101)</f>
        <v>0</v>
      </c>
      <c r="R101" s="178" t="s">
        <v>232</v>
      </c>
      <c r="S101" s="171">
        <f t="shared" si="2"/>
        <v>0</v>
      </c>
    </row>
    <row r="102" spans="2:21" ht="12" customHeight="1" outlineLevel="1" x14ac:dyDescent="0.15">
      <c r="B102" s="775"/>
      <c r="C102" s="772"/>
      <c r="D102" s="779"/>
      <c r="E102" s="167" t="s">
        <v>396</v>
      </c>
      <c r="F102" s="24" t="s">
        <v>397</v>
      </c>
      <c r="G102" s="192"/>
      <c r="I102" s="168">
        <f>IF(G$103=0,D$100*INDEX(各種係数!$B$4:$P$112,MATCH(E102,各種係数!$B$4:$B$111,0),15),G102)</f>
        <v>0</v>
      </c>
      <c r="R102" s="178" t="s">
        <v>233</v>
      </c>
      <c r="S102" s="171">
        <f t="shared" si="2"/>
        <v>0</v>
      </c>
      <c r="U102" s="4" t="b">
        <f>ISBLANK(G103)</f>
        <v>0</v>
      </c>
    </row>
    <row r="103" spans="2:21" ht="12" customHeight="1" outlineLevel="1" x14ac:dyDescent="0.15">
      <c r="B103" s="776"/>
      <c r="C103" s="773"/>
      <c r="D103" s="780"/>
      <c r="E103" s="172"/>
      <c r="F103" s="173" t="s">
        <v>259</v>
      </c>
      <c r="G103" s="174">
        <f>SUM(G100:G102)</f>
        <v>0</v>
      </c>
      <c r="I103" s="175">
        <f>IF(OR(G103=0,D100=0,D100=G103),SUM(I100:I102),"Error")</f>
        <v>0</v>
      </c>
      <c r="R103" s="178" t="s">
        <v>234</v>
      </c>
      <c r="S103" s="171">
        <f t="shared" si="2"/>
        <v>0</v>
      </c>
    </row>
    <row r="104" spans="2:21" ht="12" customHeight="1" x14ac:dyDescent="0.15">
      <c r="B104" s="167" t="s">
        <v>398</v>
      </c>
      <c r="C104" s="24" t="s">
        <v>399</v>
      </c>
      <c r="D104" s="191"/>
      <c r="E104" s="167" t="s">
        <v>400</v>
      </c>
      <c r="F104" s="24" t="s">
        <v>399</v>
      </c>
      <c r="G104" s="192"/>
      <c r="I104" s="168">
        <f t="shared" ref="I104:I110" si="4">IF(OR(D104=0,G104=0),MAX(D104,G104),"Error")</f>
        <v>0</v>
      </c>
      <c r="R104" s="178" t="s">
        <v>235</v>
      </c>
      <c r="S104" s="171">
        <f t="shared" si="2"/>
        <v>0</v>
      </c>
    </row>
    <row r="105" spans="2:21" ht="12" customHeight="1" x14ac:dyDescent="0.15">
      <c r="B105" s="167" t="s">
        <v>401</v>
      </c>
      <c r="C105" s="24" t="s">
        <v>402</v>
      </c>
      <c r="D105" s="191"/>
      <c r="E105" s="167" t="s">
        <v>403</v>
      </c>
      <c r="F105" s="24" t="s">
        <v>402</v>
      </c>
      <c r="G105" s="192"/>
      <c r="I105" s="168">
        <f t="shared" si="4"/>
        <v>0</v>
      </c>
      <c r="R105" s="178" t="s">
        <v>236</v>
      </c>
      <c r="S105" s="171">
        <f t="shared" si="2"/>
        <v>0</v>
      </c>
    </row>
    <row r="106" spans="2:21" ht="12" customHeight="1" outlineLevel="1" x14ac:dyDescent="0.15">
      <c r="B106" s="167" t="s">
        <v>404</v>
      </c>
      <c r="C106" s="24" t="s">
        <v>405</v>
      </c>
      <c r="D106" s="191"/>
      <c r="E106" s="167" t="s">
        <v>406</v>
      </c>
      <c r="F106" s="24" t="s">
        <v>405</v>
      </c>
      <c r="G106" s="192"/>
      <c r="I106" s="168">
        <f t="shared" si="4"/>
        <v>0</v>
      </c>
      <c r="R106" s="178" t="s">
        <v>237</v>
      </c>
      <c r="S106" s="171">
        <f t="shared" si="2"/>
        <v>0</v>
      </c>
    </row>
    <row r="107" spans="2:21" ht="12" customHeight="1" outlineLevel="1" x14ac:dyDescent="0.15">
      <c r="B107" s="167" t="s">
        <v>407</v>
      </c>
      <c r="C107" s="24" t="s">
        <v>408</v>
      </c>
      <c r="D107" s="191"/>
      <c r="E107" s="167" t="s">
        <v>409</v>
      </c>
      <c r="F107" s="24" t="s">
        <v>408</v>
      </c>
      <c r="G107" s="192"/>
      <c r="I107" s="168">
        <f t="shared" si="4"/>
        <v>0</v>
      </c>
      <c r="R107" s="178" t="s">
        <v>238</v>
      </c>
      <c r="S107" s="171">
        <f t="shared" si="2"/>
        <v>0</v>
      </c>
    </row>
    <row r="108" spans="2:21" ht="12" customHeight="1" outlineLevel="1" x14ac:dyDescent="0.15">
      <c r="B108" s="167" t="s">
        <v>410</v>
      </c>
      <c r="C108" s="24" t="s">
        <v>411</v>
      </c>
      <c r="D108" s="191"/>
      <c r="E108" s="167" t="s">
        <v>412</v>
      </c>
      <c r="F108" s="24" t="s">
        <v>411</v>
      </c>
      <c r="G108" s="192"/>
      <c r="I108" s="168">
        <f t="shared" si="4"/>
        <v>0</v>
      </c>
      <c r="R108" s="178" t="s">
        <v>239</v>
      </c>
      <c r="S108" s="171">
        <f t="shared" si="2"/>
        <v>0</v>
      </c>
    </row>
    <row r="109" spans="2:21" ht="12" customHeight="1" x14ac:dyDescent="0.15">
      <c r="B109" s="167" t="s">
        <v>413</v>
      </c>
      <c r="C109" s="24" t="s">
        <v>414</v>
      </c>
      <c r="D109" s="191"/>
      <c r="E109" s="167" t="s">
        <v>415</v>
      </c>
      <c r="F109" s="24" t="s">
        <v>416</v>
      </c>
      <c r="G109" s="192"/>
      <c r="I109" s="168">
        <f t="shared" si="4"/>
        <v>0</v>
      </c>
      <c r="R109" s="178" t="s">
        <v>240</v>
      </c>
      <c r="S109" s="171">
        <f t="shared" si="2"/>
        <v>0</v>
      </c>
    </row>
    <row r="110" spans="2:21" ht="12" customHeight="1" x14ac:dyDescent="0.15">
      <c r="B110" s="167" t="s">
        <v>417</v>
      </c>
      <c r="C110" s="24" t="s">
        <v>418</v>
      </c>
      <c r="D110" s="191"/>
      <c r="E110" s="167" t="s">
        <v>419</v>
      </c>
      <c r="F110" s="24" t="s">
        <v>418</v>
      </c>
      <c r="G110" s="192"/>
      <c r="I110" s="168">
        <f t="shared" si="4"/>
        <v>0</v>
      </c>
      <c r="R110" s="178" t="s">
        <v>241</v>
      </c>
      <c r="S110" s="171">
        <f t="shared" si="2"/>
        <v>0</v>
      </c>
    </row>
    <row r="111" spans="2:21" ht="12" customHeight="1" x14ac:dyDescent="0.15">
      <c r="B111" s="774" t="s">
        <v>420</v>
      </c>
      <c r="C111" s="771" t="s">
        <v>421</v>
      </c>
      <c r="D111" s="778"/>
      <c r="E111" s="167" t="s">
        <v>422</v>
      </c>
      <c r="F111" s="24" t="s">
        <v>421</v>
      </c>
      <c r="G111" s="192"/>
      <c r="I111" s="168">
        <f>IF(G$113=0,D$111*INDEX(各種係数!$B$4:$P$112,MATCH(E111,各種係数!$B$4:$B$111,0),15),G111)</f>
        <v>0</v>
      </c>
      <c r="R111" s="178" t="s">
        <v>242</v>
      </c>
      <c r="S111" s="171">
        <f t="shared" si="2"/>
        <v>0</v>
      </c>
    </row>
    <row r="112" spans="2:21" ht="12" customHeight="1" x14ac:dyDescent="0.15">
      <c r="B112" s="775"/>
      <c r="C112" s="772"/>
      <c r="D112" s="779"/>
      <c r="E112" s="167" t="s">
        <v>423</v>
      </c>
      <c r="F112" s="24" t="s">
        <v>424</v>
      </c>
      <c r="G112" s="192"/>
      <c r="I112" s="168">
        <f>IF(G$113=0,D$111*INDEX(各種係数!$B$4:$P$112,MATCH(E112,各種係数!$B$4:$B$111,0),15),G112)</f>
        <v>0</v>
      </c>
      <c r="R112" s="178" t="s">
        <v>243</v>
      </c>
      <c r="S112" s="171">
        <f t="shared" si="2"/>
        <v>0</v>
      </c>
    </row>
    <row r="113" spans="2:21" ht="12" customHeight="1" x14ac:dyDescent="0.15">
      <c r="B113" s="776"/>
      <c r="C113" s="773"/>
      <c r="D113" s="780"/>
      <c r="E113" s="172"/>
      <c r="F113" s="173" t="s">
        <v>259</v>
      </c>
      <c r="G113" s="174">
        <f>SUM(G111:G112)</f>
        <v>0</v>
      </c>
      <c r="I113" s="175">
        <f>IF(OR(G113=0,D111=0,D111=G113),SUM(I111:I112),"Error")</f>
        <v>0</v>
      </c>
      <c r="R113" s="178" t="s">
        <v>244</v>
      </c>
      <c r="S113" s="171">
        <f t="shared" si="2"/>
        <v>0</v>
      </c>
      <c r="U113" s="4" t="b">
        <f>ISBLANK(G113)</f>
        <v>0</v>
      </c>
    </row>
    <row r="114" spans="2:21" ht="12" customHeight="1" x14ac:dyDescent="0.15">
      <c r="B114" s="774" t="s">
        <v>425</v>
      </c>
      <c r="C114" s="771" t="s">
        <v>426</v>
      </c>
      <c r="D114" s="778"/>
      <c r="E114" s="167" t="s">
        <v>427</v>
      </c>
      <c r="F114" s="24" t="s">
        <v>428</v>
      </c>
      <c r="G114" s="192"/>
      <c r="I114" s="168">
        <f>IF(G$119=0,D$114*INDEX(各種係数!$B$4:$P$112,MATCH(E114,各種係数!$B$4:$B$111,0),15),G114)</f>
        <v>0</v>
      </c>
      <c r="R114" s="178" t="s">
        <v>245</v>
      </c>
      <c r="S114" s="171">
        <f t="shared" si="2"/>
        <v>0</v>
      </c>
    </row>
    <row r="115" spans="2:21" ht="12" customHeight="1" x14ac:dyDescent="0.15">
      <c r="B115" s="775"/>
      <c r="C115" s="772"/>
      <c r="D115" s="779"/>
      <c r="E115" s="167" t="s">
        <v>429</v>
      </c>
      <c r="F115" s="24" t="s">
        <v>430</v>
      </c>
      <c r="G115" s="192"/>
      <c r="I115" s="168">
        <f>IF(G$119=0,D$114*INDEX(各種係数!$B$4:$P$112,MATCH(E115,各種係数!$B$4:$B$111,0),15),G115)</f>
        <v>0</v>
      </c>
      <c r="R115" s="178" t="s">
        <v>246</v>
      </c>
      <c r="S115" s="171">
        <f t="shared" si="2"/>
        <v>0</v>
      </c>
    </row>
    <row r="116" spans="2:21" ht="12" customHeight="1" x14ac:dyDescent="0.15">
      <c r="B116" s="775"/>
      <c r="C116" s="772"/>
      <c r="D116" s="779"/>
      <c r="E116" s="167" t="s">
        <v>431</v>
      </c>
      <c r="F116" s="24" t="s">
        <v>432</v>
      </c>
      <c r="G116" s="192"/>
      <c r="I116" s="168">
        <f>IF(G$119=0,D$114*INDEX(各種係数!$B$4:$P$112,MATCH(E116,各種係数!$B$4:$B$111,0),15),G116)</f>
        <v>0</v>
      </c>
      <c r="R116" s="178" t="s">
        <v>247</v>
      </c>
      <c r="S116" s="171">
        <f t="shared" si="2"/>
        <v>0</v>
      </c>
    </row>
    <row r="117" spans="2:21" ht="12" customHeight="1" outlineLevel="1" x14ac:dyDescent="0.15">
      <c r="B117" s="775"/>
      <c r="C117" s="772"/>
      <c r="D117" s="779"/>
      <c r="E117" s="167" t="s">
        <v>433</v>
      </c>
      <c r="F117" s="24" t="s">
        <v>434</v>
      </c>
      <c r="G117" s="192"/>
      <c r="I117" s="168">
        <f>IF(G$119=0,D$114*INDEX(各種係数!$B$4:$P$112,MATCH(E117,各種係数!$B$4:$B$111,0),15),G117)</f>
        <v>0</v>
      </c>
      <c r="R117" s="244" t="s">
        <v>248</v>
      </c>
      <c r="S117" s="171">
        <f t="shared" si="2"/>
        <v>0</v>
      </c>
    </row>
    <row r="118" spans="2:21" ht="12" customHeight="1" outlineLevel="1" thickBot="1" x14ac:dyDescent="0.2">
      <c r="B118" s="775"/>
      <c r="C118" s="772"/>
      <c r="D118" s="779"/>
      <c r="E118" s="167" t="s">
        <v>435</v>
      </c>
      <c r="F118" s="24" t="s">
        <v>436</v>
      </c>
      <c r="G118" s="192"/>
      <c r="I118" s="168">
        <f>IF(G$119=0,D$114*INDEX(各種係数!$B$4:$P$112,MATCH(E118,各種係数!$B$4:$B$111,0),15),G118)</f>
        <v>0</v>
      </c>
      <c r="R118" s="244" t="s">
        <v>249</v>
      </c>
      <c r="S118" s="171">
        <f>INDEX($E$11:$I$142,MATCH(R118,$E$11:$E$142,0),5)</f>
        <v>0</v>
      </c>
    </row>
    <row r="119" spans="2:21" ht="12" customHeight="1" x14ac:dyDescent="0.15">
      <c r="B119" s="776"/>
      <c r="C119" s="773"/>
      <c r="D119" s="780"/>
      <c r="E119" s="172"/>
      <c r="F119" s="173" t="s">
        <v>259</v>
      </c>
      <c r="G119" s="174">
        <f>SUM(G114:G118)</f>
        <v>0</v>
      </c>
      <c r="I119" s="175">
        <f>IF(OR(G119=0,D114=0,D114=G119),SUM(I114:I118),"Error")</f>
        <v>0</v>
      </c>
      <c r="R119" s="561"/>
      <c r="S119" s="226">
        <f>SUM(S11:S118)</f>
        <v>0</v>
      </c>
      <c r="U119" s="4" t="b">
        <f>ISBLANK(G119)</f>
        <v>0</v>
      </c>
    </row>
    <row r="120" spans="2:21" ht="12" customHeight="1" outlineLevel="1" x14ac:dyDescent="0.15">
      <c r="B120" s="764" t="s">
        <v>437</v>
      </c>
      <c r="C120" s="766" t="s">
        <v>438</v>
      </c>
      <c r="D120" s="589"/>
      <c r="E120" s="167" t="s">
        <v>439</v>
      </c>
      <c r="F120" s="24" t="s">
        <v>440</v>
      </c>
      <c r="G120" s="192"/>
      <c r="I120" s="168">
        <f>IF(G$121=0,D$120*INDEX(各種係数!$B$4:$P$112,MATCH(E120,各種係数!$B$4:$B$111,0),15),G120)</f>
        <v>0</v>
      </c>
      <c r="R120" s="230"/>
      <c r="S120" s="231"/>
    </row>
    <row r="121" spans="2:21" ht="12" customHeight="1" outlineLevel="1" x14ac:dyDescent="0.15">
      <c r="B121" s="765"/>
      <c r="C121" s="767"/>
      <c r="D121" s="558"/>
      <c r="E121" s="172"/>
      <c r="F121" s="173" t="s">
        <v>259</v>
      </c>
      <c r="G121" s="174">
        <f>SUM(G120:G120)</f>
        <v>0</v>
      </c>
      <c r="I121" s="175">
        <f>IF(OR(G121=0,D120=0,D120=G121),SUM(I120:I120),"Error")</f>
        <v>0</v>
      </c>
      <c r="S121" s="20"/>
      <c r="U121" s="4" t="b">
        <f>ISBLANK(G121)</f>
        <v>0</v>
      </c>
    </row>
    <row r="122" spans="2:21" ht="12" customHeight="1" outlineLevel="1" x14ac:dyDescent="0.15">
      <c r="B122" s="774" t="s">
        <v>441</v>
      </c>
      <c r="C122" s="771" t="s">
        <v>442</v>
      </c>
      <c r="D122" s="778"/>
      <c r="E122" s="167" t="s">
        <v>443</v>
      </c>
      <c r="F122" s="24" t="s">
        <v>444</v>
      </c>
      <c r="G122" s="192"/>
      <c r="I122" s="168">
        <f>IF(G$124=0,D$122*INDEX(各種係数!$B$4:$P$112,MATCH(E122,各種係数!$B$4:$B$111,0),15),G122)</f>
        <v>0</v>
      </c>
    </row>
    <row r="123" spans="2:21" ht="12" customHeight="1" outlineLevel="1" x14ac:dyDescent="0.15">
      <c r="B123" s="775"/>
      <c r="C123" s="772"/>
      <c r="D123" s="779"/>
      <c r="E123" s="167" t="s">
        <v>445</v>
      </c>
      <c r="F123" s="24" t="s">
        <v>446</v>
      </c>
      <c r="G123" s="192"/>
      <c r="I123" s="168">
        <f>IF(G$124=0,D$122*INDEX(各種係数!$B$4:$P$112,MATCH(E123,各種係数!$B$4:$B$111,0),15),G123)</f>
        <v>0</v>
      </c>
    </row>
    <row r="124" spans="2:21" ht="12" customHeight="1" outlineLevel="1" x14ac:dyDescent="0.15">
      <c r="B124" s="776"/>
      <c r="C124" s="773"/>
      <c r="D124" s="780"/>
      <c r="E124" s="172"/>
      <c r="F124" s="173" t="s">
        <v>259</v>
      </c>
      <c r="G124" s="174">
        <f>SUM(G122:G123)</f>
        <v>0</v>
      </c>
      <c r="I124" s="175">
        <f>IF(OR(G124=0,D122=0,D122=G124),SUM(I122:I123),"Error")</f>
        <v>0</v>
      </c>
      <c r="U124" s="4" t="b">
        <f>ISBLANK(G124)</f>
        <v>0</v>
      </c>
    </row>
    <row r="125" spans="2:21" ht="12" customHeight="1" x14ac:dyDescent="0.15">
      <c r="B125" s="167" t="s">
        <v>447</v>
      </c>
      <c r="C125" s="24" t="s">
        <v>448</v>
      </c>
      <c r="D125" s="191"/>
      <c r="E125" s="167" t="s">
        <v>449</v>
      </c>
      <c r="F125" s="24" t="s">
        <v>448</v>
      </c>
      <c r="G125" s="192"/>
      <c r="I125" s="168">
        <f t="shared" ref="I125:I130" si="5">IF(OR(D125=0,G125=0),MAX(D125,G125),"Error")</f>
        <v>0</v>
      </c>
    </row>
    <row r="126" spans="2:21" ht="12" customHeight="1" outlineLevel="1" x14ac:dyDescent="0.15">
      <c r="B126" s="167" t="s">
        <v>450</v>
      </c>
      <c r="C126" s="24" t="s">
        <v>451</v>
      </c>
      <c r="D126" s="191"/>
      <c r="E126" s="167" t="s">
        <v>452</v>
      </c>
      <c r="F126" s="24" t="s">
        <v>453</v>
      </c>
      <c r="G126" s="192"/>
      <c r="I126" s="168">
        <f t="shared" si="5"/>
        <v>0</v>
      </c>
    </row>
    <row r="127" spans="2:21" outlineLevel="1" x14ac:dyDescent="0.15">
      <c r="B127" s="167" t="s">
        <v>454</v>
      </c>
      <c r="C127" s="24" t="s">
        <v>455</v>
      </c>
      <c r="D127" s="191"/>
      <c r="E127" s="167" t="s">
        <v>456</v>
      </c>
      <c r="F127" s="24" t="s">
        <v>457</v>
      </c>
      <c r="G127" s="192"/>
      <c r="I127" s="168">
        <f t="shared" si="5"/>
        <v>0</v>
      </c>
    </row>
    <row r="128" spans="2:21" x14ac:dyDescent="0.15">
      <c r="B128" s="167" t="s">
        <v>458</v>
      </c>
      <c r="C128" s="24" t="s">
        <v>459</v>
      </c>
      <c r="D128" s="191"/>
      <c r="E128" s="167" t="s">
        <v>460</v>
      </c>
      <c r="F128" s="24" t="s">
        <v>459</v>
      </c>
      <c r="G128" s="192"/>
      <c r="I128" s="168">
        <f t="shared" si="5"/>
        <v>0</v>
      </c>
    </row>
    <row r="129" spans="2:21" outlineLevel="1" x14ac:dyDescent="0.15">
      <c r="B129" s="167" t="s">
        <v>461</v>
      </c>
      <c r="C129" s="24" t="s">
        <v>462</v>
      </c>
      <c r="D129" s="191"/>
      <c r="E129" s="167" t="s">
        <v>463</v>
      </c>
      <c r="F129" s="24" t="s">
        <v>464</v>
      </c>
      <c r="G129" s="192"/>
      <c r="I129" s="168">
        <f t="shared" si="5"/>
        <v>0</v>
      </c>
    </row>
    <row r="130" spans="2:21" outlineLevel="1" x14ac:dyDescent="0.15">
      <c r="B130" s="167" t="s">
        <v>465</v>
      </c>
      <c r="C130" s="24" t="s">
        <v>466</v>
      </c>
      <c r="D130" s="191"/>
      <c r="E130" s="167" t="s">
        <v>467</v>
      </c>
      <c r="F130" s="24" t="s">
        <v>466</v>
      </c>
      <c r="G130" s="192"/>
      <c r="I130" s="168">
        <f t="shared" si="5"/>
        <v>0</v>
      </c>
    </row>
    <row r="131" spans="2:21" x14ac:dyDescent="0.15">
      <c r="B131" s="774" t="s">
        <v>468</v>
      </c>
      <c r="C131" s="771" t="s">
        <v>469</v>
      </c>
      <c r="D131" s="778"/>
      <c r="E131" s="167" t="s">
        <v>470</v>
      </c>
      <c r="F131" s="24" t="s">
        <v>471</v>
      </c>
      <c r="G131" s="192"/>
      <c r="I131" s="168">
        <f>IF(G$134=0,D$131*INDEX(各種係数!$B$4:$P$112,MATCH(E131,各種係数!$B$4:$B$111,0),15),G131)</f>
        <v>0</v>
      </c>
    </row>
    <row r="132" spans="2:21" x14ac:dyDescent="0.15">
      <c r="B132" s="775"/>
      <c r="C132" s="772"/>
      <c r="D132" s="779"/>
      <c r="E132" s="167" t="s">
        <v>472</v>
      </c>
      <c r="F132" s="24" t="s">
        <v>473</v>
      </c>
      <c r="G132" s="192"/>
      <c r="I132" s="168">
        <f>IF(G$134=0,D$131*INDEX(各種係数!$B$4:$P$112,MATCH(E132,各種係数!$B$4:$B$111,0),15),G132)</f>
        <v>0</v>
      </c>
    </row>
    <row r="133" spans="2:21" x14ac:dyDescent="0.15">
      <c r="B133" s="775"/>
      <c r="C133" s="772"/>
      <c r="D133" s="779"/>
      <c r="E133" s="167" t="s">
        <v>474</v>
      </c>
      <c r="F133" s="24" t="s">
        <v>469</v>
      </c>
      <c r="G133" s="192"/>
      <c r="I133" s="168">
        <f>IF(G$134=0,D$131*INDEX(各種係数!$B$4:$P$112,MATCH(E133,各種係数!$B$4:$B$111,0),15),G133)</f>
        <v>0</v>
      </c>
    </row>
    <row r="134" spans="2:21" x14ac:dyDescent="0.15">
      <c r="B134" s="776"/>
      <c r="C134" s="773"/>
      <c r="D134" s="780"/>
      <c r="E134" s="172"/>
      <c r="F134" s="173" t="s">
        <v>259</v>
      </c>
      <c r="G134" s="174">
        <f>SUM(G131:G133)</f>
        <v>0</v>
      </c>
      <c r="I134" s="175">
        <f>IF(OR(G134=0,D131=0,D131=G134),SUM(I131:I133),"Error")</f>
        <v>0</v>
      </c>
      <c r="U134" s="4" t="b">
        <f>ISBLANK(G134)</f>
        <v>0</v>
      </c>
    </row>
    <row r="135" spans="2:21" x14ac:dyDescent="0.15">
      <c r="B135" s="167" t="s">
        <v>475</v>
      </c>
      <c r="C135" s="24" t="s">
        <v>476</v>
      </c>
      <c r="D135" s="191"/>
      <c r="E135" s="167" t="s">
        <v>477</v>
      </c>
      <c r="F135" s="24" t="s">
        <v>478</v>
      </c>
      <c r="G135" s="192"/>
      <c r="I135" s="168">
        <f>IF(OR(D135=0,G135=0),MAX(D135,G135),"Error")</f>
        <v>0</v>
      </c>
    </row>
    <row r="136" spans="2:21" x14ac:dyDescent="0.15">
      <c r="B136" s="167" t="s">
        <v>479</v>
      </c>
      <c r="C136" s="24" t="s">
        <v>480</v>
      </c>
      <c r="D136" s="191"/>
      <c r="E136" s="167" t="s">
        <v>481</v>
      </c>
      <c r="F136" s="24" t="s">
        <v>482</v>
      </c>
      <c r="G136" s="192"/>
      <c r="I136" s="168">
        <f>IF(OR(D136=0,G136=0),MAX(D136,G136),"Error")</f>
        <v>0</v>
      </c>
    </row>
    <row r="137" spans="2:21" x14ac:dyDescent="0.15">
      <c r="B137" s="167" t="s">
        <v>483</v>
      </c>
      <c r="C137" s="24" t="s">
        <v>484</v>
      </c>
      <c r="D137" s="191"/>
      <c r="E137" s="167" t="s">
        <v>485</v>
      </c>
      <c r="F137" s="24" t="s">
        <v>486</v>
      </c>
      <c r="G137" s="192"/>
      <c r="I137" s="168">
        <f>IF(OR(D137=0,G137=0),MAX(D137,G137),"Error")</f>
        <v>0</v>
      </c>
    </row>
    <row r="138" spans="2:21" outlineLevel="1" x14ac:dyDescent="0.15">
      <c r="B138" s="774" t="s">
        <v>487</v>
      </c>
      <c r="C138" s="771" t="s">
        <v>488</v>
      </c>
      <c r="D138" s="778"/>
      <c r="E138" s="167" t="s">
        <v>489</v>
      </c>
      <c r="F138" s="24" t="s">
        <v>490</v>
      </c>
      <c r="G138" s="192"/>
      <c r="I138" s="168">
        <f>IF(G$140=0,D$138*INDEX(各種係数!$B$4:$P$112,MATCH(E138,各種係数!$B$4:$B$111,0),15),G138)</f>
        <v>0</v>
      </c>
    </row>
    <row r="139" spans="2:21" outlineLevel="1" x14ac:dyDescent="0.15">
      <c r="B139" s="775"/>
      <c r="C139" s="772"/>
      <c r="D139" s="779"/>
      <c r="E139" s="167" t="s">
        <v>491</v>
      </c>
      <c r="F139" s="24" t="s">
        <v>492</v>
      </c>
      <c r="G139" s="192"/>
      <c r="I139" s="168">
        <f>IF(G$140=0,D$138*INDEX(各種係数!$B$4:$P$112,MATCH(E139,各種係数!$B$4:$B$111,0),15),G139)</f>
        <v>0</v>
      </c>
    </row>
    <row r="140" spans="2:21" outlineLevel="1" x14ac:dyDescent="0.15">
      <c r="B140" s="776"/>
      <c r="C140" s="773"/>
      <c r="D140" s="780"/>
      <c r="E140" s="167" t="s">
        <v>493</v>
      </c>
      <c r="F140" s="24" t="s">
        <v>488</v>
      </c>
      <c r="G140" s="192"/>
      <c r="I140" s="168">
        <f>IF(G$140=0,D$138*INDEX(各種係数!$B$4:$P$112,MATCH(E140,各種係数!$B$4:$B$111,0),15),G140)</f>
        <v>0</v>
      </c>
    </row>
    <row r="141" spans="2:21" x14ac:dyDescent="0.15">
      <c r="B141" s="167" t="s">
        <v>494</v>
      </c>
      <c r="C141" s="24" t="s">
        <v>495</v>
      </c>
      <c r="D141" s="191"/>
      <c r="E141" s="167" t="s">
        <v>496</v>
      </c>
      <c r="F141" s="24" t="s">
        <v>495</v>
      </c>
      <c r="G141" s="192"/>
      <c r="I141" s="168">
        <f>IF(OR(D141=0,G141=0),MAX(D141,G141),"Error")</f>
        <v>0</v>
      </c>
    </row>
    <row r="142" spans="2:21" x14ac:dyDescent="0.15">
      <c r="B142" s="167" t="s">
        <v>497</v>
      </c>
      <c r="C142" s="24" t="s">
        <v>498</v>
      </c>
      <c r="D142" s="191"/>
      <c r="E142" s="167" t="s">
        <v>499</v>
      </c>
      <c r="F142" s="24" t="s">
        <v>498</v>
      </c>
      <c r="G142" s="192"/>
      <c r="I142" s="168">
        <f>IF(OR(D142=0,G142=0),MAX(D142,G142),"Error")</f>
        <v>0</v>
      </c>
    </row>
    <row r="145" outlineLevel="1" x14ac:dyDescent="0.15"/>
    <row r="146" outlineLevel="1" x14ac:dyDescent="0.15"/>
  </sheetData>
  <sheetProtection formatCells="0" formatColumns="0" formatRows="0" sort="0" autoFilter="0"/>
  <protectedRanges>
    <protectedRange sqref="S11:S120" name="範囲2"/>
  </protectedRanges>
  <mergeCells count="79">
    <mergeCell ref="B100:B103"/>
    <mergeCell ref="C100:C103"/>
    <mergeCell ref="D100:D103"/>
    <mergeCell ref="B114:B119"/>
    <mergeCell ref="C114:C119"/>
    <mergeCell ref="D114:D119"/>
    <mergeCell ref="B111:B113"/>
    <mergeCell ref="D111:D113"/>
    <mergeCell ref="C48:C52"/>
    <mergeCell ref="D48:D52"/>
    <mergeCell ref="B67:B69"/>
    <mergeCell ref="C67:C69"/>
    <mergeCell ref="D67:D69"/>
    <mergeCell ref="D61:D63"/>
    <mergeCell ref="B53:B57"/>
    <mergeCell ref="C53:C57"/>
    <mergeCell ref="D53:D57"/>
    <mergeCell ref="B58:B60"/>
    <mergeCell ref="C58:C60"/>
    <mergeCell ref="D58:D60"/>
    <mergeCell ref="B138:B140"/>
    <mergeCell ref="C138:C140"/>
    <mergeCell ref="D138:D140"/>
    <mergeCell ref="B122:B124"/>
    <mergeCell ref="C122:C124"/>
    <mergeCell ref="D122:D124"/>
    <mergeCell ref="B131:B134"/>
    <mergeCell ref="C131:C134"/>
    <mergeCell ref="D131:D134"/>
    <mergeCell ref="D84:D88"/>
    <mergeCell ref="B91:B93"/>
    <mergeCell ref="C91:C93"/>
    <mergeCell ref="D91:D93"/>
    <mergeCell ref="C94:C95"/>
    <mergeCell ref="B94:B95"/>
    <mergeCell ref="D70:D74"/>
    <mergeCell ref="B75:B77"/>
    <mergeCell ref="C75:C77"/>
    <mergeCell ref="D75:D77"/>
    <mergeCell ref="B78:B83"/>
    <mergeCell ref="C78:C83"/>
    <mergeCell ref="D78:D83"/>
    <mergeCell ref="D33:D41"/>
    <mergeCell ref="B42:B44"/>
    <mergeCell ref="C42:C44"/>
    <mergeCell ref="D42:D44"/>
    <mergeCell ref="B45:B47"/>
    <mergeCell ref="C45:C47"/>
    <mergeCell ref="D45:D47"/>
    <mergeCell ref="D20:D24"/>
    <mergeCell ref="B25:B27"/>
    <mergeCell ref="C25:C27"/>
    <mergeCell ref="D25:D27"/>
    <mergeCell ref="B28:B32"/>
    <mergeCell ref="C28:C32"/>
    <mergeCell ref="D28:D32"/>
    <mergeCell ref="D17:D19"/>
    <mergeCell ref="R9:R10"/>
    <mergeCell ref="B11:B13"/>
    <mergeCell ref="C11:C13"/>
    <mergeCell ref="D11:D13"/>
    <mergeCell ref="B9:C10"/>
    <mergeCell ref="E9:F10"/>
    <mergeCell ref="B120:B121"/>
    <mergeCell ref="C120:C121"/>
    <mergeCell ref="B17:B19"/>
    <mergeCell ref="C17:C19"/>
    <mergeCell ref="B20:B24"/>
    <mergeCell ref="C20:C24"/>
    <mergeCell ref="B33:B41"/>
    <mergeCell ref="C33:C41"/>
    <mergeCell ref="B61:B63"/>
    <mergeCell ref="C61:C63"/>
    <mergeCell ref="B70:B74"/>
    <mergeCell ref="C70:C74"/>
    <mergeCell ref="B84:B88"/>
    <mergeCell ref="C84:C88"/>
    <mergeCell ref="C111:C113"/>
    <mergeCell ref="B48:B52"/>
  </mergeCells>
  <phoneticPr fontId="14"/>
  <conditionalFormatting sqref="E13:G13 E19:G19 E24:G24 E27:G27 E32:G32 E41:G41 E44:G44 E57:G57 E60:G60 E63:G63 E74:G74 E77:G77 E83:G83 E93:G93 E103:G103 E119:G119 E124:G124 E134:G134">
    <cfRule type="expression" dxfId="6" priority="10">
      <formula>$G13=0</formula>
    </cfRule>
  </conditionalFormatting>
  <conditionalFormatting sqref="E47:G47">
    <cfRule type="expression" dxfId="5" priority="9">
      <formula>$G47=0</formula>
    </cfRule>
  </conditionalFormatting>
  <conditionalFormatting sqref="E52:G52">
    <cfRule type="expression" dxfId="4" priority="8">
      <formula>$G52=0</formula>
    </cfRule>
  </conditionalFormatting>
  <conditionalFormatting sqref="E69:G69">
    <cfRule type="expression" dxfId="3" priority="7">
      <formula>$G69=0</formula>
    </cfRule>
  </conditionalFormatting>
  <conditionalFormatting sqref="E88:G88">
    <cfRule type="expression" dxfId="2" priority="6">
      <formula>$G88=0</formula>
    </cfRule>
  </conditionalFormatting>
  <conditionalFormatting sqref="E113:G113">
    <cfRule type="expression" dxfId="1" priority="2">
      <formula>$G113=0</formula>
    </cfRule>
  </conditionalFormatting>
  <conditionalFormatting sqref="E121:G121">
    <cfRule type="expression" dxfId="0" priority="1">
      <formula>$G121=0</formula>
    </cfRule>
  </conditionalFormatting>
  <dataValidations count="1">
    <dataValidation type="list" allowBlank="1" showInputMessage="1" showErrorMessage="1" sqref="L7" xr:uid="{00000000-0002-0000-0300-000000000000}">
      <formula1>"購入者価格,生産者価格"</formula1>
    </dataValidation>
  </dataValidations>
  <printOptions horizontalCentered="1"/>
  <pageMargins left="0.78740157480314965" right="0.78740157480314965" top="0" bottom="0" header="0" footer="0"/>
  <pageSetup paperSize="9" scale="48" fitToWidth="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sheetPr>
  <dimension ref="B1:J42"/>
  <sheetViews>
    <sheetView view="pageBreakPreview" zoomScaleNormal="100" zoomScaleSheetLayoutView="100" workbookViewId="0">
      <pane ySplit="2" topLeftCell="A3" activePane="bottomLeft" state="frozen"/>
      <selection pane="bottomLeft" activeCell="M14" sqref="M14"/>
    </sheetView>
  </sheetViews>
  <sheetFormatPr defaultColWidth="10.28515625" defaultRowHeight="13.5" x14ac:dyDescent="0.15"/>
  <cols>
    <col min="1" max="3" width="2.28515625" style="367" customWidth="1"/>
    <col min="4" max="4" width="15.140625" style="367" customWidth="1"/>
    <col min="5" max="5" width="2.28515625" style="367" customWidth="1"/>
    <col min="6" max="8" width="15.28515625" style="367" customWidth="1"/>
    <col min="9" max="10" width="12.42578125" style="367" customWidth="1"/>
    <col min="11" max="11" width="3.5703125" style="367" customWidth="1"/>
    <col min="12" max="16384" width="10.28515625" style="367"/>
  </cols>
  <sheetData>
    <row r="1" spans="2:10" s="400" customFormat="1" ht="12" x14ac:dyDescent="0.15">
      <c r="B1" s="399"/>
      <c r="E1" s="399"/>
    </row>
    <row r="2" spans="2:10" s="400" customFormat="1" ht="12" x14ac:dyDescent="0.15">
      <c r="B2" s="401"/>
      <c r="C2" s="402"/>
      <c r="E2" s="399"/>
    </row>
    <row r="3" spans="2:10" ht="18" customHeight="1" x14ac:dyDescent="0.15">
      <c r="B3" s="425" t="s">
        <v>500</v>
      </c>
    </row>
    <row r="4" spans="2:10" ht="18" customHeight="1" x14ac:dyDescent="0.15"/>
    <row r="5" spans="2:10" ht="18" customHeight="1" x14ac:dyDescent="0.15">
      <c r="B5" s="788" t="s">
        <v>501</v>
      </c>
      <c r="C5" s="789"/>
      <c r="D5" s="789"/>
      <c r="E5" s="790" t="str">
        <f>データ入力!E3</f>
        <v>(例)○○イベント実施に伴う経済波及効果</v>
      </c>
      <c r="F5" s="791"/>
      <c r="G5" s="791"/>
      <c r="H5" s="791"/>
      <c r="I5" s="792"/>
      <c r="J5" s="792"/>
    </row>
    <row r="6" spans="2:10" ht="18" customHeight="1" x14ac:dyDescent="0.15"/>
    <row r="7" spans="2:10" ht="18" customHeight="1" x14ac:dyDescent="0.15">
      <c r="B7" s="426" t="s">
        <v>502</v>
      </c>
    </row>
    <row r="8" spans="2:10" ht="54" customHeight="1" x14ac:dyDescent="0.15">
      <c r="C8" s="785" t="str">
        <f>データ入力!E4</f>
        <v xml:space="preserve">(例)観光客5,000人
　・宿泊客：県外客 800人、県内客 200人
　・日帰り客：県外客 1,500人、県内客 2,500人
</v>
      </c>
      <c r="D8" s="786"/>
      <c r="E8" s="786"/>
      <c r="F8" s="786"/>
      <c r="G8" s="786"/>
      <c r="H8" s="786"/>
      <c r="I8" s="786"/>
      <c r="J8" s="787"/>
    </row>
    <row r="9" spans="2:10" ht="18" customHeight="1" x14ac:dyDescent="0.15"/>
    <row r="10" spans="2:10" ht="18" customHeight="1" x14ac:dyDescent="0.15">
      <c r="B10" s="426" t="s">
        <v>503</v>
      </c>
      <c r="F10" s="427" t="str">
        <f>"(単位："&amp;データ入力!$L$7&amp;")"</f>
        <v>(単位：万円)</v>
      </c>
    </row>
    <row r="11" spans="2:10" ht="18" customHeight="1" x14ac:dyDescent="0.15">
      <c r="C11" s="389" t="s">
        <v>504</v>
      </c>
      <c r="D11" s="390"/>
      <c r="E11" s="390"/>
      <c r="F11" s="397">
        <f>計算!G118</f>
        <v>0</v>
      </c>
    </row>
    <row r="12" spans="2:10" ht="18" customHeight="1" x14ac:dyDescent="0.15">
      <c r="C12" s="389" t="s">
        <v>505</v>
      </c>
      <c r="D12" s="390"/>
      <c r="E12" s="390"/>
      <c r="F12" s="397">
        <f>計算!H118</f>
        <v>0</v>
      </c>
    </row>
    <row r="13" spans="2:10" ht="18" customHeight="1" x14ac:dyDescent="0.15">
      <c r="C13" s="389" t="s">
        <v>506</v>
      </c>
      <c r="D13" s="390"/>
      <c r="E13" s="390"/>
      <c r="F13" s="398">
        <f>データ入力!L3</f>
        <v>0</v>
      </c>
      <c r="G13" s="367" t="str">
        <f>IF(ISNUMBER(MATCH(データ入力!L3,データ入力!P5:P12,0)),"（"&amp;INDEX(データ入力!N5:P12,MATCH(データ入力!L3,データ入力!P5:P12,0),1)&amp;"宮崎市家計調査年報）","")</f>
        <v/>
      </c>
    </row>
    <row r="14" spans="2:10" ht="18" customHeight="1" x14ac:dyDescent="0.15"/>
    <row r="15" spans="2:10" ht="18" customHeight="1" x14ac:dyDescent="0.15">
      <c r="B15" s="426" t="s">
        <v>507</v>
      </c>
      <c r="J15" s="427" t="str">
        <f>"(単位："&amp;データ入力!$L$7&amp;"、人)"</f>
        <v>(単位：万円、人)</v>
      </c>
    </row>
    <row r="16" spans="2:10" x14ac:dyDescent="0.15">
      <c r="C16" s="595"/>
      <c r="D16" s="596"/>
      <c r="E16" s="597"/>
      <c r="F16" s="793" t="s">
        <v>508</v>
      </c>
      <c r="G16" s="794"/>
      <c r="H16" s="795"/>
      <c r="I16" s="793" t="s">
        <v>509</v>
      </c>
      <c r="J16" s="795"/>
    </row>
    <row r="17" spans="2:10" x14ac:dyDescent="0.15">
      <c r="C17" s="361"/>
      <c r="D17" s="362" t="s">
        <v>510</v>
      </c>
      <c r="E17" s="363"/>
      <c r="F17" s="361"/>
      <c r="G17" s="364" t="s">
        <v>511</v>
      </c>
      <c r="H17" s="365"/>
      <c r="I17" s="361"/>
      <c r="J17" s="366" t="s">
        <v>512</v>
      </c>
    </row>
    <row r="18" spans="2:10" x14ac:dyDescent="0.15">
      <c r="C18" s="361"/>
      <c r="E18" s="363"/>
      <c r="F18" s="361"/>
      <c r="G18" s="368" t="s">
        <v>513</v>
      </c>
      <c r="H18" s="366" t="s">
        <v>514</v>
      </c>
      <c r="I18" s="361"/>
      <c r="J18" s="369" t="s">
        <v>515</v>
      </c>
    </row>
    <row r="19" spans="2:10" x14ac:dyDescent="0.15">
      <c r="C19" s="370"/>
      <c r="D19" s="371"/>
      <c r="E19" s="372"/>
      <c r="F19" s="370"/>
      <c r="G19" s="373"/>
      <c r="H19" s="374" t="s">
        <v>516</v>
      </c>
      <c r="I19" s="375"/>
      <c r="J19" s="376" t="s">
        <v>517</v>
      </c>
    </row>
    <row r="20" spans="2:10" ht="18" customHeight="1" x14ac:dyDescent="0.15">
      <c r="C20" s="595" t="s">
        <v>518</v>
      </c>
      <c r="D20" s="596"/>
      <c r="E20" s="596"/>
      <c r="F20" s="598">
        <f>SUM(F21:F22)</f>
        <v>0</v>
      </c>
      <c r="G20" s="377">
        <f>SUM(G21:G22)</f>
        <v>0</v>
      </c>
      <c r="H20" s="378">
        <f>SUM(H21:H22)</f>
        <v>0</v>
      </c>
      <c r="I20" s="598">
        <f>SUM(I21:I22)</f>
        <v>0</v>
      </c>
      <c r="J20" s="378">
        <f>SUM(J21:J22)</f>
        <v>0</v>
      </c>
    </row>
    <row r="21" spans="2:10" ht="18" customHeight="1" x14ac:dyDescent="0.15">
      <c r="C21" s="361"/>
      <c r="D21" s="379" t="s">
        <v>519</v>
      </c>
      <c r="E21" s="380"/>
      <c r="F21" s="381">
        <f>計算!H118</f>
        <v>0</v>
      </c>
      <c r="G21" s="382">
        <f>計算!I118</f>
        <v>0</v>
      </c>
      <c r="H21" s="383">
        <f>計算!J118</f>
        <v>0</v>
      </c>
      <c r="I21" s="381">
        <f>計算!AB118</f>
        <v>0</v>
      </c>
      <c r="J21" s="383">
        <f>計算!AF118</f>
        <v>0</v>
      </c>
    </row>
    <row r="22" spans="2:10" ht="18" customHeight="1" x14ac:dyDescent="0.15">
      <c r="C22" s="370"/>
      <c r="D22" s="384" t="s">
        <v>520</v>
      </c>
      <c r="E22" s="385"/>
      <c r="F22" s="386">
        <f>計算!N118</f>
        <v>0</v>
      </c>
      <c r="G22" s="387">
        <f>計算!O118</f>
        <v>0</v>
      </c>
      <c r="H22" s="388">
        <f>計算!P118</f>
        <v>0</v>
      </c>
      <c r="I22" s="386">
        <f>計算!AC118</f>
        <v>0</v>
      </c>
      <c r="J22" s="388">
        <f>計算!AG118</f>
        <v>0</v>
      </c>
    </row>
    <row r="23" spans="2:10" ht="18" customHeight="1" x14ac:dyDescent="0.15">
      <c r="C23" s="389" t="s">
        <v>521</v>
      </c>
      <c r="D23" s="390"/>
      <c r="E23" s="390"/>
      <c r="F23" s="391">
        <f>計算!V118</f>
        <v>0</v>
      </c>
      <c r="G23" s="392">
        <f>計算!W118</f>
        <v>0</v>
      </c>
      <c r="H23" s="393">
        <f>計算!X118</f>
        <v>0</v>
      </c>
      <c r="I23" s="391">
        <f>計算!AD118</f>
        <v>0</v>
      </c>
      <c r="J23" s="393">
        <f>計算!AH118</f>
        <v>0</v>
      </c>
    </row>
    <row r="24" spans="2:10" ht="18" customHeight="1" x14ac:dyDescent="0.15">
      <c r="C24" s="389" t="s">
        <v>522</v>
      </c>
      <c r="D24" s="390"/>
      <c r="E24" s="390"/>
      <c r="F24" s="391">
        <f>SUM(F20,F23)</f>
        <v>0</v>
      </c>
      <c r="G24" s="392">
        <f>SUM(G20,G23)</f>
        <v>0</v>
      </c>
      <c r="H24" s="393">
        <f>SUM(H20,H23)</f>
        <v>0</v>
      </c>
      <c r="I24" s="391">
        <f>SUM(I20,I23)</f>
        <v>0</v>
      </c>
      <c r="J24" s="393">
        <f>SUM(J20,J23)</f>
        <v>0</v>
      </c>
    </row>
    <row r="25" spans="2:10" ht="18" customHeight="1" x14ac:dyDescent="0.15">
      <c r="C25" s="389" t="s">
        <v>523</v>
      </c>
      <c r="D25" s="390"/>
      <c r="E25" s="394"/>
      <c r="F25" s="395" t="str">
        <f>IF(F11=0,"-  ",F24/F11)</f>
        <v xml:space="preserve">-  </v>
      </c>
      <c r="G25" s="396"/>
      <c r="H25" s="396"/>
      <c r="I25" s="396"/>
      <c r="J25" s="396"/>
    </row>
    <row r="26" spans="2:10" ht="18" customHeight="1" x14ac:dyDescent="0.15">
      <c r="B26" s="367" t="s">
        <v>524</v>
      </c>
    </row>
    <row r="27" spans="2:10" ht="18" customHeight="1" x14ac:dyDescent="0.15">
      <c r="B27" s="367" t="s">
        <v>525</v>
      </c>
    </row>
    <row r="28" spans="2:10" ht="18" customHeight="1" x14ac:dyDescent="0.15"/>
    <row r="29" spans="2:10" ht="18" customHeight="1" x14ac:dyDescent="0.15">
      <c r="B29" s="426" t="s">
        <v>526</v>
      </c>
    </row>
    <row r="30" spans="2:10" ht="18" customHeight="1" x14ac:dyDescent="0.15">
      <c r="B30" s="367" t="s">
        <v>527</v>
      </c>
    </row>
    <row r="31" spans="2:10" ht="18" customHeight="1" x14ac:dyDescent="0.15">
      <c r="B31" s="367" t="s">
        <v>528</v>
      </c>
    </row>
    <row r="32" spans="2:10" ht="18" customHeight="1" x14ac:dyDescent="0.15">
      <c r="B32" s="367" t="s">
        <v>529</v>
      </c>
    </row>
    <row r="33" spans="2:2" ht="18" customHeight="1" x14ac:dyDescent="0.15">
      <c r="B33" s="367" t="s">
        <v>530</v>
      </c>
    </row>
    <row r="34" spans="2:2" ht="18" customHeight="1" x14ac:dyDescent="0.15">
      <c r="B34" s="367" t="s">
        <v>531</v>
      </c>
    </row>
    <row r="35" spans="2:2" ht="18" customHeight="1" x14ac:dyDescent="0.15">
      <c r="B35" s="367" t="s">
        <v>532</v>
      </c>
    </row>
    <row r="36" spans="2:2" ht="18" customHeight="1" x14ac:dyDescent="0.15">
      <c r="B36" s="367" t="s">
        <v>533</v>
      </c>
    </row>
    <row r="37" spans="2:2" ht="18" customHeight="1" x14ac:dyDescent="0.15"/>
    <row r="38" spans="2:2" ht="18" customHeight="1" x14ac:dyDescent="0.15">
      <c r="B38" s="426" t="s">
        <v>534</v>
      </c>
    </row>
    <row r="39" spans="2:2" ht="18" customHeight="1" x14ac:dyDescent="0.15">
      <c r="B39" s="367" t="s">
        <v>535</v>
      </c>
    </row>
    <row r="40" spans="2:2" ht="18" customHeight="1" x14ac:dyDescent="0.15">
      <c r="B40" s="367" t="str">
        <f>"　　分析に用いた消費転換係数は"&amp;IF(ISNUMBER(MATCH(データ入力!L3,データ入力!P5:P12,0)),INDEX(データ入力!N5:P12,MATCH(データ入力!L3,データ入力!P5:P12,0),1)&amp;"宮崎市家計調査年報の平均消費性向である。",データ入力!L3&amp;"である。")</f>
        <v>　　分析に用いた消費転換係数はである。</v>
      </c>
    </row>
    <row r="41" spans="2:2" ht="18" customHeight="1" x14ac:dyDescent="0.15"/>
    <row r="42" spans="2:2" ht="18" customHeight="1" x14ac:dyDescent="0.15"/>
  </sheetData>
  <sheetProtection formatCells="0" formatColumns="0" formatRows="0" sort="0" autoFilter="0"/>
  <mergeCells count="5">
    <mergeCell ref="C8:J8"/>
    <mergeCell ref="B5:D5"/>
    <mergeCell ref="E5:J5"/>
    <mergeCell ref="F16:H16"/>
    <mergeCell ref="I16:J16"/>
  </mergeCells>
  <phoneticPr fontId="4"/>
  <pageMargins left="0.78740157480314965" right="0.78740157480314965" top="0.98425196850393704" bottom="0.98425196850393704" header="0" footer="0"/>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pageSetUpPr fitToPage="1"/>
  </sheetPr>
  <dimension ref="B1:AN66"/>
  <sheetViews>
    <sheetView view="pageBreakPreview" zoomScaleNormal="100" zoomScaleSheetLayoutView="100" workbookViewId="0">
      <pane ySplit="2" topLeftCell="A3" activePane="bottomLeft" state="frozen"/>
      <selection pane="bottomLeft"/>
    </sheetView>
  </sheetViews>
  <sheetFormatPr defaultColWidth="10.28515625" defaultRowHeight="12" x14ac:dyDescent="0.15"/>
  <cols>
    <col min="1" max="1" width="2.28515625" style="130" customWidth="1"/>
    <col min="2" max="29" width="3.28515625" style="130" customWidth="1"/>
    <col min="30" max="33" width="3.140625" style="130" customWidth="1"/>
    <col min="34" max="41" width="3.28515625" style="130" customWidth="1"/>
    <col min="42" max="46" width="4.28515625" style="130" customWidth="1"/>
    <col min="47" max="16384" width="10.28515625" style="130"/>
  </cols>
  <sheetData>
    <row r="1" spans="2:40" s="4" customFormat="1" x14ac:dyDescent="0.15">
      <c r="B1" s="32"/>
      <c r="E1" s="32"/>
    </row>
    <row r="2" spans="2:40" s="4" customFormat="1" x14ac:dyDescent="0.15">
      <c r="B2" s="33"/>
      <c r="C2" s="34"/>
      <c r="E2" s="32"/>
    </row>
    <row r="3" spans="2:40" ht="14.25" x14ac:dyDescent="0.15">
      <c r="B3" s="129" t="s">
        <v>536</v>
      </c>
    </row>
    <row r="4" spans="2:40" ht="14.25" x14ac:dyDescent="0.15">
      <c r="B4" s="131"/>
    </row>
    <row r="5" spans="2:40" ht="14.25" x14ac:dyDescent="0.15">
      <c r="B5" s="131"/>
      <c r="F5" s="132" t="s">
        <v>537</v>
      </c>
      <c r="G5" s="804" t="str">
        <f>データ入力!E3</f>
        <v>(例)○○イベント実施に伴う経済波及効果</v>
      </c>
      <c r="H5" s="805"/>
      <c r="I5" s="805"/>
      <c r="J5" s="805"/>
      <c r="K5" s="805"/>
      <c r="L5" s="805"/>
      <c r="M5" s="805"/>
      <c r="N5" s="805"/>
      <c r="O5" s="805"/>
      <c r="P5" s="805"/>
      <c r="Q5" s="805"/>
      <c r="R5" s="805"/>
      <c r="S5" s="805"/>
      <c r="T5" s="805"/>
      <c r="U5" s="805"/>
      <c r="V5" s="805"/>
      <c r="W5" s="805"/>
      <c r="X5" s="805"/>
      <c r="Y5" s="805"/>
      <c r="Z5" s="805"/>
      <c r="AA5" s="805"/>
      <c r="AB5" s="805"/>
    </row>
    <row r="6" spans="2:40" ht="12.75" thickBot="1" x14ac:dyDescent="0.2"/>
    <row r="7" spans="2:40" ht="19.5" customHeight="1" x14ac:dyDescent="0.15">
      <c r="C7" s="133" t="s">
        <v>538</v>
      </c>
      <c r="D7" s="134"/>
      <c r="E7" s="134"/>
      <c r="F7" s="134"/>
      <c r="G7" s="134"/>
      <c r="H7" s="134"/>
      <c r="I7" s="134"/>
      <c r="J7" s="134"/>
      <c r="K7" s="134"/>
      <c r="L7" s="134"/>
      <c r="M7" s="134"/>
      <c r="N7" s="134"/>
      <c r="O7" s="134"/>
      <c r="P7" s="134"/>
      <c r="Q7" s="134"/>
      <c r="R7" s="134"/>
      <c r="S7" s="134"/>
      <c r="T7" s="134"/>
      <c r="U7" s="134"/>
      <c r="V7" s="134"/>
      <c r="W7" s="134"/>
      <c r="X7" s="134"/>
      <c r="Y7" s="134"/>
      <c r="Z7" s="134"/>
      <c r="AA7" s="134"/>
      <c r="AB7" s="135"/>
    </row>
    <row r="8" spans="2:40" ht="19.5" customHeight="1" thickBot="1" x14ac:dyDescent="0.2">
      <c r="C8" s="136"/>
      <c r="D8" s="137"/>
      <c r="E8" s="137"/>
      <c r="F8" s="137"/>
      <c r="G8" s="137"/>
      <c r="H8" s="137"/>
      <c r="I8" s="137"/>
      <c r="J8" s="137"/>
      <c r="K8" s="137"/>
      <c r="L8" s="137"/>
      <c r="M8" s="797">
        <f>計算!G118</f>
        <v>0</v>
      </c>
      <c r="N8" s="798"/>
      <c r="O8" s="798"/>
      <c r="P8" s="798"/>
      <c r="Q8" s="798"/>
      <c r="R8" s="137" t="str">
        <f>データ入力!L7</f>
        <v>万円</v>
      </c>
      <c r="S8" s="137"/>
      <c r="T8" s="137"/>
      <c r="U8" s="137"/>
      <c r="V8" s="137"/>
      <c r="W8" s="137"/>
      <c r="X8" s="137"/>
      <c r="Y8" s="137"/>
      <c r="Z8" s="137"/>
      <c r="AA8" s="137"/>
      <c r="AB8" s="138"/>
    </row>
    <row r="9" spans="2:40" ht="13.5" customHeight="1" x14ac:dyDescent="0.15">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row>
    <row r="10" spans="2:40" ht="13.5" customHeight="1" x14ac:dyDescent="0.15">
      <c r="K10" s="140" t="s">
        <v>539</v>
      </c>
      <c r="M10" s="140"/>
    </row>
    <row r="11" spans="2:40" ht="18.95" customHeight="1" thickBot="1" x14ac:dyDescent="0.2">
      <c r="B11" s="141" t="s">
        <v>540</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row>
    <row r="12" spans="2:40" ht="19.5" customHeight="1" x14ac:dyDescent="0.15">
      <c r="B12" s="142"/>
      <c r="C12" s="133" t="s">
        <v>541</v>
      </c>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5"/>
      <c r="AC12" s="142"/>
      <c r="AD12" s="130" t="s">
        <v>542</v>
      </c>
      <c r="AH12" s="143" t="s">
        <v>543</v>
      </c>
      <c r="AI12" s="144"/>
      <c r="AJ12" s="144"/>
      <c r="AK12" s="144"/>
      <c r="AL12" s="796">
        <f>計算!AB118</f>
        <v>0</v>
      </c>
      <c r="AM12" s="796"/>
      <c r="AN12" s="145" t="s">
        <v>544</v>
      </c>
    </row>
    <row r="13" spans="2:40" ht="19.5" customHeight="1" thickBot="1" x14ac:dyDescent="0.2">
      <c r="B13" s="142"/>
      <c r="C13" s="136"/>
      <c r="D13" s="137"/>
      <c r="E13" s="137"/>
      <c r="F13" s="137"/>
      <c r="G13" s="137"/>
      <c r="H13" s="137"/>
      <c r="I13" s="137"/>
      <c r="J13" s="137"/>
      <c r="K13" s="137"/>
      <c r="L13" s="137"/>
      <c r="M13" s="797">
        <f>計算!H118</f>
        <v>0</v>
      </c>
      <c r="N13" s="797"/>
      <c r="O13" s="797"/>
      <c r="P13" s="797"/>
      <c r="Q13" s="797"/>
      <c r="R13" s="137" t="str">
        <f>R8</f>
        <v>万円</v>
      </c>
      <c r="S13" s="137"/>
      <c r="T13" s="137"/>
      <c r="U13" s="137"/>
      <c r="V13" s="137"/>
      <c r="W13" s="137"/>
      <c r="X13" s="137"/>
      <c r="Y13" s="137"/>
      <c r="Z13" s="137"/>
      <c r="AA13" s="137"/>
      <c r="AB13" s="138"/>
      <c r="AC13" s="142"/>
      <c r="AD13" s="130" t="s">
        <v>545</v>
      </c>
      <c r="AH13" s="143" t="s">
        <v>546</v>
      </c>
      <c r="AI13" s="144"/>
      <c r="AJ13" s="144"/>
      <c r="AK13" s="144"/>
      <c r="AL13" s="796">
        <f>計算!AF118</f>
        <v>0</v>
      </c>
      <c r="AM13" s="796"/>
      <c r="AN13" s="145" t="s">
        <v>544</v>
      </c>
    </row>
    <row r="14" spans="2:40" ht="12.75" customHeight="1" x14ac:dyDescent="0.15">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row>
    <row r="15" spans="2:40" ht="12.75" customHeight="1" x14ac:dyDescent="0.15">
      <c r="B15" s="142"/>
      <c r="C15" s="142"/>
      <c r="D15" s="142"/>
      <c r="E15" s="142"/>
      <c r="F15" s="142"/>
      <c r="G15" s="142"/>
      <c r="H15" s="142"/>
      <c r="I15" s="142"/>
      <c r="J15" s="142"/>
      <c r="K15" s="142" t="s">
        <v>547</v>
      </c>
      <c r="L15" s="142"/>
      <c r="M15" s="142"/>
      <c r="N15" s="142"/>
      <c r="O15" s="142"/>
      <c r="P15" s="142"/>
      <c r="Q15" s="142"/>
      <c r="R15" s="142"/>
      <c r="S15" s="142"/>
      <c r="T15" s="142" t="s">
        <v>548</v>
      </c>
      <c r="U15" s="142"/>
      <c r="V15" s="142"/>
      <c r="W15" s="142"/>
      <c r="X15" s="142"/>
      <c r="Y15" s="142"/>
      <c r="Z15" s="142"/>
      <c r="AA15" s="142"/>
      <c r="AB15" s="142"/>
      <c r="AC15" s="142"/>
    </row>
    <row r="16" spans="2:40" ht="12.75" customHeight="1" x14ac:dyDescent="0.15">
      <c r="B16" s="142"/>
      <c r="C16" s="142"/>
      <c r="D16" s="142"/>
      <c r="E16" s="142"/>
      <c r="F16" s="142"/>
      <c r="G16" s="142"/>
      <c r="H16" s="142"/>
      <c r="I16" s="142"/>
      <c r="J16" s="142"/>
      <c r="K16" s="142"/>
      <c r="L16" s="142"/>
      <c r="M16" s="142"/>
      <c r="N16" s="142"/>
      <c r="O16" s="142"/>
      <c r="P16" s="142"/>
      <c r="Q16" s="142"/>
      <c r="R16" s="142"/>
      <c r="S16" s="142"/>
      <c r="T16" s="142" t="s">
        <v>549</v>
      </c>
      <c r="U16" s="142"/>
      <c r="V16" s="142"/>
      <c r="W16" s="142"/>
      <c r="X16" s="142"/>
      <c r="Y16" s="142"/>
      <c r="Z16" s="142"/>
      <c r="AA16" s="142"/>
      <c r="AB16" s="142"/>
      <c r="AC16" s="142"/>
    </row>
    <row r="17" spans="2:40" ht="12.75" customHeight="1" thickBot="1" x14ac:dyDescent="0.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row>
    <row r="18" spans="2:40" ht="19.5" customHeight="1" thickBot="1" x14ac:dyDescent="0.2">
      <c r="B18" s="142"/>
      <c r="C18" s="133" t="s">
        <v>550</v>
      </c>
      <c r="D18" s="134"/>
      <c r="E18" s="134"/>
      <c r="F18" s="134"/>
      <c r="G18" s="134"/>
      <c r="H18" s="134"/>
      <c r="I18" s="134"/>
      <c r="J18" s="134"/>
      <c r="K18" s="134"/>
      <c r="L18" s="134"/>
      <c r="M18" s="134"/>
      <c r="N18" s="134"/>
      <c r="O18" s="134"/>
      <c r="P18" s="135"/>
      <c r="Q18" s="599" t="s">
        <v>551</v>
      </c>
      <c r="R18" s="600"/>
      <c r="S18" s="600"/>
      <c r="T18" s="600"/>
      <c r="U18" s="600"/>
      <c r="V18" s="600"/>
      <c r="W18" s="801">
        <f>計算!I118</f>
        <v>0</v>
      </c>
      <c r="X18" s="801"/>
      <c r="Y18" s="801"/>
      <c r="Z18" s="801"/>
      <c r="AA18" s="600" t="str">
        <f>R8</f>
        <v>万円</v>
      </c>
      <c r="AB18" s="601"/>
      <c r="AC18" s="142"/>
    </row>
    <row r="19" spans="2:40" ht="19.5" customHeight="1" thickBot="1" x14ac:dyDescent="0.2">
      <c r="B19" s="142"/>
      <c r="C19" s="136"/>
      <c r="D19" s="137"/>
      <c r="E19" s="137"/>
      <c r="F19" s="137"/>
      <c r="G19" s="137"/>
      <c r="H19" s="797">
        <f>計算!K118</f>
        <v>0</v>
      </c>
      <c r="I19" s="797"/>
      <c r="J19" s="797"/>
      <c r="K19" s="797"/>
      <c r="L19" s="797"/>
      <c r="M19" s="137" t="str">
        <f>R8</f>
        <v>万円</v>
      </c>
      <c r="N19" s="137"/>
      <c r="O19" s="137"/>
      <c r="P19" s="138"/>
      <c r="Q19" s="146"/>
      <c r="R19" s="802" t="s">
        <v>552</v>
      </c>
      <c r="S19" s="803"/>
      <c r="T19" s="803"/>
      <c r="U19" s="803"/>
      <c r="V19" s="803"/>
      <c r="W19" s="799">
        <f>計算!J118</f>
        <v>0</v>
      </c>
      <c r="X19" s="800"/>
      <c r="Y19" s="800"/>
      <c r="Z19" s="800"/>
      <c r="AA19" s="147" t="str">
        <f>R8</f>
        <v>万円</v>
      </c>
      <c r="AB19" s="148"/>
      <c r="AC19" s="142"/>
    </row>
    <row r="20" spans="2:40" ht="13.5" customHeight="1" x14ac:dyDescent="0.15">
      <c r="B20" s="142"/>
      <c r="C20" s="149"/>
      <c r="D20" s="149"/>
      <c r="E20" s="149"/>
      <c r="F20" s="149"/>
      <c r="G20" s="149"/>
      <c r="H20" s="149"/>
      <c r="I20" s="149"/>
      <c r="J20" s="149"/>
      <c r="K20" s="149"/>
      <c r="L20" s="149"/>
      <c r="M20" s="149"/>
      <c r="N20" s="149"/>
      <c r="O20" s="149"/>
      <c r="P20" s="149"/>
      <c r="Q20" s="142"/>
      <c r="R20" s="142"/>
      <c r="S20" s="142"/>
      <c r="T20" s="142"/>
      <c r="U20" s="142"/>
      <c r="V20" s="142"/>
      <c r="W20" s="142"/>
      <c r="X20" s="142"/>
      <c r="Y20" s="142"/>
      <c r="Z20" s="142"/>
      <c r="AA20" s="142"/>
      <c r="AB20" s="142"/>
      <c r="AC20" s="142"/>
    </row>
    <row r="21" spans="2:40" ht="13.5" customHeight="1" x14ac:dyDescent="0.15"/>
    <row r="22" spans="2:40" ht="13.5" customHeight="1" x14ac:dyDescent="0.15">
      <c r="G22" s="130" t="s">
        <v>553</v>
      </c>
      <c r="N22" s="130" t="s">
        <v>554</v>
      </c>
    </row>
    <row r="23" spans="2:40" ht="13.5" customHeight="1" thickBot="1" x14ac:dyDescent="0.2">
      <c r="Q23" s="150"/>
      <c r="R23" s="150"/>
      <c r="S23" s="150"/>
      <c r="T23" s="150"/>
      <c r="U23" s="150"/>
      <c r="V23" s="150"/>
      <c r="W23" s="150"/>
      <c r="X23" s="150"/>
      <c r="Y23" s="150"/>
      <c r="Z23" s="150"/>
      <c r="AA23" s="150"/>
    </row>
    <row r="24" spans="2:40" ht="19.5" customHeight="1" x14ac:dyDescent="0.15">
      <c r="C24" s="133" t="s">
        <v>555</v>
      </c>
      <c r="D24" s="134"/>
      <c r="E24" s="134"/>
      <c r="F24" s="134"/>
      <c r="G24" s="134"/>
      <c r="H24" s="134"/>
      <c r="I24" s="135"/>
      <c r="J24" s="602" t="s">
        <v>556</v>
      </c>
      <c r="K24" s="603"/>
      <c r="L24" s="603"/>
      <c r="M24" s="603"/>
      <c r="N24" s="603"/>
      <c r="O24" s="603"/>
      <c r="P24" s="604"/>
    </row>
    <row r="25" spans="2:40" ht="19.5" customHeight="1" thickBot="1" x14ac:dyDescent="0.2">
      <c r="C25" s="806">
        <f>計算!L118</f>
        <v>0</v>
      </c>
      <c r="D25" s="798"/>
      <c r="E25" s="798"/>
      <c r="F25" s="798"/>
      <c r="G25" s="798"/>
      <c r="H25" s="137" t="str">
        <f>R8</f>
        <v>万円</v>
      </c>
      <c r="I25" s="138"/>
      <c r="J25" s="807">
        <f>計算!M118</f>
        <v>0</v>
      </c>
      <c r="K25" s="808"/>
      <c r="L25" s="808"/>
      <c r="M25" s="808"/>
      <c r="N25" s="809"/>
      <c r="O25" s="146" t="str">
        <f>R8</f>
        <v>万円</v>
      </c>
      <c r="P25" s="151"/>
    </row>
    <row r="26" spans="2:40" ht="7.5" customHeight="1" x14ac:dyDescent="0.15">
      <c r="C26" s="139"/>
      <c r="D26" s="139"/>
      <c r="E26" s="139"/>
      <c r="F26" s="139"/>
      <c r="G26" s="139"/>
      <c r="H26" s="139"/>
      <c r="I26" s="139"/>
      <c r="J26" s="139"/>
      <c r="K26" s="139"/>
      <c r="L26" s="139"/>
      <c r="M26" s="139"/>
      <c r="N26" s="139"/>
      <c r="O26" s="139"/>
      <c r="P26" s="139"/>
    </row>
    <row r="27" spans="2:40" ht="19.5" customHeight="1" x14ac:dyDescent="0.15">
      <c r="H27" s="152" t="s" ph="1">
        <v>557</v>
      </c>
    </row>
    <row r="28" spans="2:40" ht="19.5" customHeight="1" thickBot="1" x14ac:dyDescent="0.2">
      <c r="B28" s="153" t="s">
        <v>558</v>
      </c>
      <c r="C28" s="154"/>
      <c r="D28" s="154"/>
      <c r="E28" s="154"/>
      <c r="F28" s="154"/>
      <c r="G28" s="154"/>
      <c r="H28" s="154"/>
      <c r="I28" s="154"/>
      <c r="J28" s="154"/>
      <c r="K28" s="154"/>
      <c r="L28" s="154"/>
      <c r="M28" s="154"/>
      <c r="N28" s="154"/>
      <c r="O28" s="154"/>
      <c r="P28" s="154"/>
      <c r="Q28" s="154"/>
      <c r="R28" s="154"/>
      <c r="S28" s="154"/>
      <c r="T28" s="154"/>
      <c r="AD28" s="155"/>
      <c r="AE28" s="155"/>
      <c r="AF28" s="155"/>
      <c r="AG28" s="155"/>
      <c r="AH28" s="155"/>
      <c r="AI28" s="155"/>
      <c r="AJ28" s="155"/>
      <c r="AK28" s="155"/>
      <c r="AL28" s="155"/>
    </row>
    <row r="29" spans="2:40" ht="19.5" customHeight="1" x14ac:dyDescent="0.15">
      <c r="B29" s="154"/>
      <c r="C29" s="133" t="s">
        <v>559</v>
      </c>
      <c r="D29" s="134"/>
      <c r="E29" s="134"/>
      <c r="F29" s="134"/>
      <c r="G29" s="134"/>
      <c r="H29" s="134"/>
      <c r="I29" s="134"/>
      <c r="J29" s="134"/>
      <c r="K29" s="134"/>
      <c r="L29" s="134"/>
      <c r="M29" s="134"/>
      <c r="N29" s="134"/>
      <c r="O29" s="134"/>
      <c r="P29" s="134"/>
      <c r="Q29" s="134"/>
      <c r="R29" s="135"/>
      <c r="S29" s="154"/>
      <c r="T29" s="154"/>
      <c r="AD29" s="130" t="s">
        <v>542</v>
      </c>
      <c r="AH29" s="143" t="s">
        <v>560</v>
      </c>
      <c r="AI29" s="144"/>
      <c r="AJ29" s="144"/>
      <c r="AK29" s="144"/>
      <c r="AL29" s="796">
        <f>計算!AC118</f>
        <v>0</v>
      </c>
      <c r="AM29" s="796"/>
      <c r="AN29" s="145" t="s">
        <v>544</v>
      </c>
    </row>
    <row r="30" spans="2:40" ht="19.5" customHeight="1" thickBot="1" x14ac:dyDescent="0.2">
      <c r="B30" s="154"/>
      <c r="C30" s="136"/>
      <c r="D30" s="137"/>
      <c r="E30" s="137"/>
      <c r="F30" s="137"/>
      <c r="G30" s="137"/>
      <c r="H30" s="797">
        <f>計算!N118</f>
        <v>0</v>
      </c>
      <c r="I30" s="797"/>
      <c r="J30" s="797"/>
      <c r="K30" s="797"/>
      <c r="L30" s="797"/>
      <c r="M30" s="137" t="str">
        <f>R8</f>
        <v>万円</v>
      </c>
      <c r="N30" s="137"/>
      <c r="O30" s="137"/>
      <c r="P30" s="137"/>
      <c r="Q30" s="137"/>
      <c r="R30" s="138"/>
      <c r="S30" s="154"/>
      <c r="T30" s="154"/>
      <c r="AD30" s="130" t="s">
        <v>545</v>
      </c>
      <c r="AH30" s="143" t="s">
        <v>561</v>
      </c>
      <c r="AI30" s="144"/>
      <c r="AJ30" s="144"/>
      <c r="AK30" s="144"/>
      <c r="AL30" s="796">
        <f>計算!AG118</f>
        <v>0</v>
      </c>
      <c r="AM30" s="796"/>
      <c r="AN30" s="145" t="s">
        <v>544</v>
      </c>
    </row>
    <row r="31" spans="2:40" ht="13.5" customHeight="1" x14ac:dyDescent="0.15">
      <c r="B31" s="154"/>
      <c r="C31" s="156"/>
      <c r="D31" s="156"/>
      <c r="E31" s="156"/>
      <c r="F31" s="156"/>
      <c r="G31" s="156"/>
      <c r="H31" s="156"/>
      <c r="I31" s="156"/>
      <c r="J31" s="156"/>
      <c r="K31" s="156"/>
      <c r="L31" s="156"/>
      <c r="M31" s="156"/>
      <c r="N31" s="156"/>
      <c r="O31" s="156"/>
      <c r="P31" s="156"/>
      <c r="Q31" s="156"/>
      <c r="R31" s="156"/>
      <c r="S31" s="154"/>
      <c r="T31" s="154"/>
    </row>
    <row r="32" spans="2:40" ht="13.5" customHeight="1" x14ac:dyDescent="0.15">
      <c r="B32" s="154"/>
      <c r="C32" s="156"/>
      <c r="D32" s="156"/>
      <c r="E32" s="156"/>
      <c r="F32" s="156"/>
      <c r="G32" s="156"/>
      <c r="H32" s="156"/>
      <c r="I32" s="156"/>
      <c r="J32" s="154" t="s">
        <v>548</v>
      </c>
      <c r="K32" s="154"/>
      <c r="L32" s="156"/>
      <c r="M32" s="156"/>
      <c r="N32" s="156"/>
      <c r="O32" s="156"/>
      <c r="P32" s="156"/>
      <c r="Q32" s="156"/>
      <c r="R32" s="156"/>
      <c r="S32" s="154"/>
      <c r="T32" s="154"/>
    </row>
    <row r="33" spans="2:20" ht="13.5" customHeight="1" x14ac:dyDescent="0.15">
      <c r="B33" s="154"/>
      <c r="C33" s="156"/>
      <c r="D33" s="156"/>
      <c r="E33" s="156"/>
      <c r="F33" s="156"/>
      <c r="G33" s="156"/>
      <c r="H33" s="156"/>
      <c r="I33" s="156"/>
      <c r="J33" s="154" t="s">
        <v>549</v>
      </c>
      <c r="K33" s="154"/>
      <c r="L33" s="154"/>
      <c r="M33" s="154"/>
      <c r="N33" s="154"/>
      <c r="O33" s="154"/>
      <c r="P33" s="154"/>
      <c r="Q33" s="154"/>
      <c r="R33" s="154"/>
      <c r="S33" s="154"/>
      <c r="T33" s="154"/>
    </row>
    <row r="34" spans="2:20" ht="13.5" customHeight="1" x14ac:dyDescent="0.15">
      <c r="B34" s="154"/>
      <c r="C34" s="156"/>
      <c r="D34" s="156"/>
      <c r="E34" s="156"/>
      <c r="F34" s="156"/>
      <c r="G34" s="156"/>
      <c r="H34" s="156"/>
      <c r="I34" s="156"/>
      <c r="J34" s="154"/>
      <c r="K34" s="154"/>
      <c r="L34" s="154"/>
      <c r="M34" s="154"/>
      <c r="N34" s="154"/>
      <c r="O34" s="154"/>
      <c r="P34" s="154"/>
      <c r="Q34" s="154"/>
      <c r="R34" s="154"/>
      <c r="S34" s="154"/>
      <c r="T34" s="154"/>
    </row>
    <row r="35" spans="2:20" ht="19.5" customHeight="1" thickBot="1" x14ac:dyDescent="0.2">
      <c r="B35" s="154"/>
      <c r="C35" s="156"/>
      <c r="D35" s="156"/>
      <c r="E35" s="605" t="s">
        <v>562</v>
      </c>
      <c r="F35" s="600"/>
      <c r="G35" s="600"/>
      <c r="H35" s="600"/>
      <c r="I35" s="600"/>
      <c r="J35" s="600"/>
      <c r="K35" s="600"/>
      <c r="L35" s="801">
        <f>計算!O118</f>
        <v>0</v>
      </c>
      <c r="M35" s="801"/>
      <c r="N35" s="801"/>
      <c r="O35" s="801"/>
      <c r="P35" s="801"/>
      <c r="Q35" s="600" t="str">
        <f>R8</f>
        <v>万円</v>
      </c>
      <c r="R35" s="601"/>
      <c r="S35" s="154"/>
      <c r="T35" s="154"/>
    </row>
    <row r="36" spans="2:20" ht="19.5" customHeight="1" thickBot="1" x14ac:dyDescent="0.2">
      <c r="B36" s="154"/>
      <c r="C36" s="154"/>
      <c r="D36" s="154"/>
      <c r="E36" s="157"/>
      <c r="F36" s="802" t="s">
        <v>563</v>
      </c>
      <c r="G36" s="803"/>
      <c r="H36" s="803"/>
      <c r="I36" s="803"/>
      <c r="J36" s="803"/>
      <c r="K36" s="803"/>
      <c r="L36" s="799">
        <f>計算!P118</f>
        <v>0</v>
      </c>
      <c r="M36" s="799"/>
      <c r="N36" s="799"/>
      <c r="O36" s="799"/>
      <c r="P36" s="799"/>
      <c r="Q36" s="147" t="str">
        <f>R8</f>
        <v>万円</v>
      </c>
      <c r="R36" s="148"/>
      <c r="S36" s="154"/>
      <c r="T36" s="154"/>
    </row>
    <row r="37" spans="2:20" ht="13.5" customHeight="1" x14ac:dyDescent="0.15">
      <c r="B37" s="154"/>
      <c r="C37" s="154"/>
      <c r="D37" s="154"/>
      <c r="E37" s="154"/>
      <c r="F37" s="154"/>
      <c r="G37" s="154"/>
      <c r="H37" s="154"/>
      <c r="I37" s="154"/>
      <c r="J37" s="154"/>
      <c r="K37" s="154"/>
      <c r="L37" s="154"/>
      <c r="M37" s="154"/>
      <c r="N37" s="154"/>
      <c r="O37" s="154"/>
      <c r="P37" s="154"/>
      <c r="Q37" s="154"/>
      <c r="R37" s="154"/>
      <c r="S37" s="154"/>
      <c r="T37" s="154"/>
    </row>
    <row r="38" spans="2:20" ht="13.5" customHeight="1" thickBot="1" x14ac:dyDescent="0.2"/>
    <row r="39" spans="2:20" ht="19.5" customHeight="1" x14ac:dyDescent="0.15">
      <c r="C39" s="133" t="s">
        <v>564</v>
      </c>
      <c r="D39" s="134"/>
      <c r="E39" s="134"/>
      <c r="F39" s="134"/>
      <c r="G39" s="134"/>
      <c r="H39" s="134"/>
      <c r="I39" s="134"/>
      <c r="J39" s="134"/>
      <c r="K39" s="134"/>
      <c r="L39" s="134"/>
      <c r="M39" s="134"/>
      <c r="N39" s="134"/>
      <c r="O39" s="134"/>
      <c r="P39" s="134"/>
      <c r="Q39" s="158"/>
    </row>
    <row r="40" spans="2:20" ht="19.5" customHeight="1" thickBot="1" x14ac:dyDescent="0.2">
      <c r="C40" s="136"/>
      <c r="D40" s="137"/>
      <c r="E40" s="137"/>
      <c r="F40" s="137"/>
      <c r="G40" s="797">
        <f>計算!J118+計算!P118</f>
        <v>0</v>
      </c>
      <c r="H40" s="798"/>
      <c r="I40" s="798"/>
      <c r="J40" s="798"/>
      <c r="K40" s="798"/>
      <c r="L40" s="137" t="str">
        <f>R8</f>
        <v>万円</v>
      </c>
      <c r="M40" s="137"/>
      <c r="N40" s="137"/>
      <c r="O40" s="137"/>
      <c r="P40" s="137"/>
      <c r="Q40" s="138"/>
    </row>
    <row r="41" spans="2:20" ht="13.5" customHeight="1" x14ac:dyDescent="0.15">
      <c r="C41" s="139"/>
      <c r="D41" s="139"/>
      <c r="E41" s="139"/>
      <c r="F41" s="139"/>
      <c r="G41" s="139"/>
      <c r="H41" s="139"/>
      <c r="I41" s="139"/>
      <c r="J41" s="139"/>
      <c r="K41" s="139"/>
      <c r="L41" s="139"/>
      <c r="M41" s="139"/>
      <c r="N41" s="139"/>
      <c r="O41" s="139"/>
      <c r="P41" s="139"/>
      <c r="Q41" s="139"/>
    </row>
    <row r="42" spans="2:20" ht="13.5" customHeight="1" x14ac:dyDescent="0.15">
      <c r="C42" s="139"/>
      <c r="D42" s="139"/>
      <c r="E42" s="139"/>
      <c r="F42" s="139"/>
      <c r="G42" s="139"/>
      <c r="H42" s="130" t="str">
        <f>"×消費転換係数 "&amp;計算!Q118</f>
        <v>×消費転換係数 0</v>
      </c>
    </row>
    <row r="43" spans="2:20" ht="13.5" customHeight="1" thickBot="1" x14ac:dyDescent="0.2"/>
    <row r="44" spans="2:20" ht="19.5" customHeight="1" x14ac:dyDescent="0.15">
      <c r="C44" s="133" t="s">
        <v>565</v>
      </c>
      <c r="D44" s="134"/>
      <c r="E44" s="134"/>
      <c r="F44" s="134"/>
      <c r="G44" s="134"/>
      <c r="H44" s="134"/>
      <c r="I44" s="134"/>
      <c r="J44" s="134"/>
      <c r="K44" s="134"/>
      <c r="L44" s="134"/>
      <c r="M44" s="134"/>
      <c r="N44" s="134"/>
      <c r="O44" s="134"/>
      <c r="P44" s="135"/>
    </row>
    <row r="45" spans="2:20" ht="19.5" customHeight="1" thickBot="1" x14ac:dyDescent="0.2">
      <c r="C45" s="136"/>
      <c r="D45" s="137"/>
      <c r="E45" s="137"/>
      <c r="F45" s="137"/>
      <c r="G45" s="797">
        <f>計算!R118</f>
        <v>0</v>
      </c>
      <c r="H45" s="798"/>
      <c r="I45" s="798"/>
      <c r="J45" s="798"/>
      <c r="K45" s="798"/>
      <c r="L45" s="137" t="str">
        <f>R13</f>
        <v>万円</v>
      </c>
      <c r="M45" s="137"/>
      <c r="N45" s="137"/>
      <c r="O45" s="137"/>
      <c r="P45" s="138"/>
    </row>
    <row r="46" spans="2:20" ht="13.5" customHeight="1" x14ac:dyDescent="0.15"/>
    <row r="47" spans="2:20" ht="13.5" customHeight="1" x14ac:dyDescent="0.15">
      <c r="H47" s="130" t="s">
        <v>566</v>
      </c>
    </row>
    <row r="48" spans="2:20" ht="13.5" customHeight="1" x14ac:dyDescent="0.15"/>
    <row r="49" spans="2:40" ht="13.5" customHeight="1" x14ac:dyDescent="0.15">
      <c r="H49" s="130" t="s">
        <v>567</v>
      </c>
      <c r="N49" s="130" t="s">
        <v>554</v>
      </c>
    </row>
    <row r="50" spans="2:40" ht="13.5" customHeight="1" thickBot="1" x14ac:dyDescent="0.2">
      <c r="Q50" s="150"/>
      <c r="R50" s="150"/>
      <c r="S50" s="150"/>
      <c r="T50" s="150"/>
      <c r="U50" s="150"/>
      <c r="V50" s="150"/>
      <c r="W50" s="150"/>
      <c r="X50" s="150"/>
      <c r="Y50" s="150"/>
      <c r="Z50" s="150"/>
      <c r="AA50" s="150"/>
    </row>
    <row r="51" spans="2:40" ht="19.5" customHeight="1" x14ac:dyDescent="0.15">
      <c r="C51" s="133" t="s">
        <v>555</v>
      </c>
      <c r="D51" s="134"/>
      <c r="E51" s="134"/>
      <c r="F51" s="134"/>
      <c r="G51" s="134"/>
      <c r="H51" s="134"/>
      <c r="I51" s="134"/>
      <c r="J51" s="135"/>
      <c r="K51" s="159" t="s">
        <v>568</v>
      </c>
      <c r="L51" s="603"/>
      <c r="M51" s="603"/>
      <c r="N51" s="603"/>
      <c r="O51" s="603"/>
      <c r="P51" s="604"/>
      <c r="Q51" s="150"/>
      <c r="R51" s="150"/>
      <c r="S51" s="150"/>
      <c r="T51" s="150"/>
      <c r="U51" s="150"/>
      <c r="V51" s="150"/>
      <c r="W51" s="150"/>
      <c r="X51" s="150"/>
      <c r="Y51" s="150"/>
      <c r="Z51" s="150"/>
      <c r="AA51" s="150"/>
    </row>
    <row r="52" spans="2:40" ht="19.5" customHeight="1" thickBot="1" x14ac:dyDescent="0.2">
      <c r="C52" s="136"/>
      <c r="D52" s="797">
        <f>計算!T118</f>
        <v>0</v>
      </c>
      <c r="E52" s="798"/>
      <c r="F52" s="798"/>
      <c r="G52" s="798"/>
      <c r="H52" s="798"/>
      <c r="I52" s="137" t="str">
        <f>R8</f>
        <v>万円</v>
      </c>
      <c r="J52" s="138"/>
      <c r="K52" s="807">
        <f>計算!U118</f>
        <v>0</v>
      </c>
      <c r="L52" s="809"/>
      <c r="M52" s="809"/>
      <c r="N52" s="809"/>
      <c r="O52" s="146" t="str">
        <f>R8</f>
        <v>万円</v>
      </c>
      <c r="P52" s="151"/>
      <c r="Q52" s="150"/>
      <c r="R52" s="150"/>
      <c r="S52" s="150"/>
      <c r="T52" s="150"/>
      <c r="U52" s="150"/>
      <c r="V52" s="150"/>
      <c r="W52" s="150"/>
      <c r="X52" s="150"/>
      <c r="Y52" s="150"/>
      <c r="Z52" s="150"/>
      <c r="AA52" s="150"/>
    </row>
    <row r="53" spans="2:40" ht="7.5" customHeight="1" x14ac:dyDescent="0.15">
      <c r="C53" s="150"/>
      <c r="D53" s="150"/>
      <c r="E53" s="150"/>
      <c r="H53" s="150"/>
      <c r="I53" s="150"/>
      <c r="J53" s="150"/>
      <c r="K53" s="150"/>
      <c r="L53" s="150"/>
      <c r="M53" s="150"/>
      <c r="N53" s="150"/>
      <c r="O53" s="150"/>
      <c r="P53" s="150"/>
    </row>
    <row r="54" spans="2:40" ht="19.5" customHeight="1" x14ac:dyDescent="0.15">
      <c r="C54" s="150"/>
      <c r="D54" s="150"/>
      <c r="E54" s="150"/>
      <c r="H54" s="152" t="s" ph="1">
        <v>557</v>
      </c>
      <c r="J54" s="150"/>
      <c r="K54" s="150"/>
      <c r="L54" s="150"/>
      <c r="M54" s="150"/>
      <c r="N54" s="150"/>
      <c r="O54" s="150"/>
      <c r="P54" s="150"/>
    </row>
    <row r="55" spans="2:40" ht="19.5" customHeight="1" thickBot="1" x14ac:dyDescent="0.2">
      <c r="B55" s="160" t="s">
        <v>569</v>
      </c>
      <c r="C55" s="161"/>
      <c r="D55" s="161"/>
      <c r="E55" s="161"/>
      <c r="F55" s="161"/>
      <c r="G55" s="161"/>
      <c r="H55" s="161"/>
      <c r="I55" s="161"/>
      <c r="J55" s="161"/>
      <c r="K55" s="161"/>
      <c r="L55" s="161"/>
      <c r="M55" s="161"/>
      <c r="N55" s="161"/>
      <c r="O55" s="161"/>
      <c r="P55" s="161"/>
      <c r="Q55" s="161"/>
      <c r="R55" s="161"/>
    </row>
    <row r="56" spans="2:40" ht="19.5" customHeight="1" x14ac:dyDescent="0.15">
      <c r="B56" s="161"/>
      <c r="C56" s="133" t="s">
        <v>570</v>
      </c>
      <c r="D56" s="134"/>
      <c r="E56" s="134"/>
      <c r="F56" s="134"/>
      <c r="G56" s="134"/>
      <c r="H56" s="134"/>
      <c r="I56" s="134"/>
      <c r="J56" s="134"/>
      <c r="K56" s="134"/>
      <c r="L56" s="134"/>
      <c r="M56" s="134"/>
      <c r="N56" s="134"/>
      <c r="O56" s="134"/>
      <c r="P56" s="134"/>
      <c r="Q56" s="135"/>
      <c r="R56" s="161"/>
      <c r="AD56" s="130" t="s">
        <v>542</v>
      </c>
      <c r="AH56" s="143" t="s">
        <v>560</v>
      </c>
      <c r="AI56" s="144"/>
      <c r="AJ56" s="144"/>
      <c r="AK56" s="144"/>
      <c r="AL56" s="796">
        <f>計算!AD118</f>
        <v>0</v>
      </c>
      <c r="AM56" s="796"/>
      <c r="AN56" s="145" t="s">
        <v>544</v>
      </c>
    </row>
    <row r="57" spans="2:40" ht="19.5" customHeight="1" thickBot="1" x14ac:dyDescent="0.2">
      <c r="B57" s="161"/>
      <c r="C57" s="136"/>
      <c r="D57" s="137"/>
      <c r="E57" s="137"/>
      <c r="F57" s="137"/>
      <c r="G57" s="797">
        <f>計算!V118</f>
        <v>0</v>
      </c>
      <c r="H57" s="798"/>
      <c r="I57" s="798"/>
      <c r="J57" s="798"/>
      <c r="K57" s="798"/>
      <c r="L57" s="137" t="str">
        <f>R8</f>
        <v>万円</v>
      </c>
      <c r="M57" s="137"/>
      <c r="N57" s="137"/>
      <c r="O57" s="137"/>
      <c r="P57" s="137"/>
      <c r="Q57" s="138"/>
      <c r="R57" s="161"/>
      <c r="AD57" s="130" t="s">
        <v>545</v>
      </c>
      <c r="AH57" s="143" t="s">
        <v>561</v>
      </c>
      <c r="AI57" s="144"/>
      <c r="AJ57" s="144"/>
      <c r="AK57" s="144"/>
      <c r="AL57" s="796">
        <f>計算!AH118</f>
        <v>0</v>
      </c>
      <c r="AM57" s="796"/>
      <c r="AN57" s="145" t="s">
        <v>544</v>
      </c>
    </row>
    <row r="58" spans="2:40" ht="13.5" customHeight="1" x14ac:dyDescent="0.15">
      <c r="B58" s="161"/>
      <c r="C58" s="162"/>
      <c r="D58" s="162"/>
      <c r="E58" s="162"/>
      <c r="F58" s="162"/>
      <c r="G58" s="162"/>
      <c r="H58" s="162"/>
      <c r="I58" s="162"/>
      <c r="J58" s="162"/>
      <c r="K58" s="162"/>
      <c r="L58" s="162"/>
      <c r="M58" s="162"/>
      <c r="N58" s="161"/>
      <c r="O58" s="161"/>
      <c r="P58" s="161"/>
      <c r="Q58" s="161"/>
      <c r="R58" s="161"/>
    </row>
    <row r="59" spans="2:40" ht="13.5" customHeight="1" x14ac:dyDescent="0.15">
      <c r="B59" s="161"/>
      <c r="C59" s="162"/>
      <c r="D59" s="162"/>
      <c r="E59" s="162"/>
      <c r="F59" s="162"/>
      <c r="G59" s="162"/>
      <c r="H59" s="161" t="s">
        <v>571</v>
      </c>
      <c r="I59" s="161"/>
      <c r="J59" s="162"/>
      <c r="K59" s="162"/>
      <c r="L59" s="162"/>
      <c r="M59" s="162"/>
      <c r="N59" s="161"/>
      <c r="O59" s="161"/>
      <c r="P59" s="161"/>
      <c r="Q59" s="161"/>
      <c r="R59" s="161"/>
    </row>
    <row r="60" spans="2:40" ht="13.5" customHeight="1" x14ac:dyDescent="0.15">
      <c r="B60" s="161"/>
      <c r="C60" s="161"/>
      <c r="D60" s="161"/>
      <c r="E60" s="161"/>
      <c r="F60" s="161"/>
      <c r="G60" s="161"/>
      <c r="H60" s="161" t="s">
        <v>549</v>
      </c>
      <c r="I60" s="161"/>
      <c r="J60" s="161"/>
      <c r="K60" s="161"/>
      <c r="L60" s="161"/>
      <c r="M60" s="161"/>
      <c r="N60" s="161"/>
      <c r="O60" s="161"/>
      <c r="P60" s="161"/>
      <c r="Q60" s="161"/>
      <c r="R60" s="161"/>
    </row>
    <row r="61" spans="2:40" ht="13.5" customHeight="1" x14ac:dyDescent="0.15">
      <c r="B61" s="161"/>
      <c r="C61" s="161"/>
      <c r="D61" s="161"/>
      <c r="E61" s="161"/>
      <c r="F61" s="161"/>
      <c r="G61" s="161"/>
      <c r="H61" s="161"/>
      <c r="I61" s="161"/>
      <c r="J61" s="161"/>
      <c r="K61" s="161"/>
      <c r="L61" s="161"/>
      <c r="M61" s="161"/>
      <c r="N61" s="161"/>
      <c r="O61" s="161"/>
      <c r="P61" s="161"/>
      <c r="Q61" s="161"/>
      <c r="R61" s="161"/>
    </row>
    <row r="62" spans="2:40" ht="19.5" customHeight="1" thickBot="1" x14ac:dyDescent="0.2">
      <c r="B62" s="161"/>
      <c r="C62" s="161"/>
      <c r="D62" s="161"/>
      <c r="E62" s="605" t="s">
        <v>562</v>
      </c>
      <c r="F62" s="600"/>
      <c r="G62" s="600"/>
      <c r="H62" s="600"/>
      <c r="I62" s="600"/>
      <c r="J62" s="600"/>
      <c r="K62" s="600"/>
      <c r="L62" s="801">
        <f>計算!W118</f>
        <v>0</v>
      </c>
      <c r="M62" s="801"/>
      <c r="N62" s="801"/>
      <c r="O62" s="801"/>
      <c r="P62" s="600" t="str">
        <f>R8</f>
        <v>万円</v>
      </c>
      <c r="Q62" s="601"/>
      <c r="R62" s="161"/>
    </row>
    <row r="63" spans="2:40" ht="19.5" customHeight="1" thickBot="1" x14ac:dyDescent="0.2">
      <c r="B63" s="161"/>
      <c r="C63" s="161"/>
      <c r="D63" s="161"/>
      <c r="E63" s="157"/>
      <c r="F63" s="802" t="s">
        <v>572</v>
      </c>
      <c r="G63" s="803"/>
      <c r="H63" s="803"/>
      <c r="I63" s="803"/>
      <c r="J63" s="803"/>
      <c r="K63" s="803"/>
      <c r="L63" s="799">
        <f>計算!X118</f>
        <v>0</v>
      </c>
      <c r="M63" s="799"/>
      <c r="N63" s="799"/>
      <c r="O63" s="799"/>
      <c r="P63" s="147" t="str">
        <f>R8</f>
        <v>万円</v>
      </c>
      <c r="Q63" s="148"/>
      <c r="R63" s="161"/>
    </row>
    <row r="64" spans="2:40" x14ac:dyDescent="0.15">
      <c r="B64" s="161"/>
      <c r="C64" s="161"/>
      <c r="D64" s="161"/>
      <c r="E64" s="161"/>
      <c r="F64" s="161"/>
      <c r="G64" s="161"/>
      <c r="H64" s="161"/>
      <c r="I64" s="161"/>
      <c r="J64" s="161"/>
      <c r="K64" s="161"/>
      <c r="L64" s="161"/>
      <c r="M64" s="161"/>
      <c r="N64" s="161"/>
      <c r="O64" s="161"/>
      <c r="P64" s="161"/>
      <c r="Q64" s="161"/>
      <c r="R64" s="161"/>
    </row>
    <row r="66" spans="2:16" ht="19.5" customHeight="1" x14ac:dyDescent="0.15">
      <c r="B66" s="258" t="s">
        <v>573</v>
      </c>
      <c r="C66" s="259"/>
      <c r="D66" s="259"/>
      <c r="E66" s="259"/>
      <c r="F66" s="259"/>
      <c r="G66" s="259"/>
      <c r="H66" s="259"/>
      <c r="I66" s="259"/>
      <c r="J66" s="810">
        <f>M13+H30+G57</f>
        <v>0</v>
      </c>
      <c r="K66" s="811"/>
      <c r="L66" s="811"/>
      <c r="M66" s="811"/>
      <c r="N66" s="260" t="str">
        <f>R8</f>
        <v>万円</v>
      </c>
      <c r="O66" s="260"/>
      <c r="P66" s="259"/>
    </row>
  </sheetData>
  <sheetProtection formatCells="0" formatColumns="0" formatRows="0" sort="0" autoFilter="0"/>
  <mergeCells count="28">
    <mergeCell ref="J66:M66"/>
    <mergeCell ref="AL56:AM56"/>
    <mergeCell ref="AL57:AM57"/>
    <mergeCell ref="L35:P35"/>
    <mergeCell ref="L36:P36"/>
    <mergeCell ref="L63:O63"/>
    <mergeCell ref="L62:O62"/>
    <mergeCell ref="K52:N52"/>
    <mergeCell ref="G57:K57"/>
    <mergeCell ref="D52:H52"/>
    <mergeCell ref="F63:K63"/>
    <mergeCell ref="H30:L30"/>
    <mergeCell ref="G40:K40"/>
    <mergeCell ref="G45:K45"/>
    <mergeCell ref="F36:K36"/>
    <mergeCell ref="G5:AB5"/>
    <mergeCell ref="C25:G25"/>
    <mergeCell ref="H19:L19"/>
    <mergeCell ref="J25:N25"/>
    <mergeCell ref="AL30:AM30"/>
    <mergeCell ref="M8:Q8"/>
    <mergeCell ref="M13:Q13"/>
    <mergeCell ref="AL13:AM13"/>
    <mergeCell ref="AL29:AM29"/>
    <mergeCell ref="AL12:AM12"/>
    <mergeCell ref="W19:Z19"/>
    <mergeCell ref="W18:Z18"/>
    <mergeCell ref="R19:V19"/>
  </mergeCells>
  <phoneticPr fontId="7"/>
  <pageMargins left="0.78740157480314965" right="0.78740157480314965" top="0.98425196850393704" bottom="0.98425196850393704" header="0" footer="0"/>
  <pageSetup paperSize="9" scale="73" orientation="portrait" r:id="rId1"/>
  <headerFooter alignWithMargins="0">
    <oddFooter>&amp;R&amp;A</oddFooter>
  </headerFooter>
  <colBreaks count="1" manualBreakCount="1">
    <brk id="33"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B0F0"/>
  </sheetPr>
  <dimension ref="A1:I116"/>
  <sheetViews>
    <sheetView showGridLines="0" zoomScaleNormal="100" workbookViewId="0">
      <pane ySplit="2" topLeftCell="A86" activePane="bottomLeft" state="frozen"/>
      <selection pane="bottomLeft" activeCell="L92" sqref="L92"/>
    </sheetView>
  </sheetViews>
  <sheetFormatPr defaultColWidth="9.140625" defaultRowHeight="16.5" customHeight="1" x14ac:dyDescent="0.15"/>
  <cols>
    <col min="1" max="1" width="2.28515625" style="4" customWidth="1"/>
    <col min="2" max="2" width="3.85546875" style="4" customWidth="1"/>
    <col min="3" max="3" width="27.7109375" style="4" bestFit="1" customWidth="1"/>
    <col min="4" max="8" width="12.7109375" style="4" customWidth="1"/>
    <col min="9" max="9" width="4.7109375" style="4" bestFit="1" customWidth="1"/>
    <col min="10" max="16384" width="9.140625" style="4"/>
  </cols>
  <sheetData>
    <row r="1" spans="2:8" ht="12" x14ac:dyDescent="0.15">
      <c r="B1" s="32"/>
      <c r="E1" s="32"/>
    </row>
    <row r="2" spans="2:8" ht="12" x14ac:dyDescent="0.15">
      <c r="B2" s="33"/>
      <c r="C2" s="34"/>
      <c r="E2" s="32"/>
    </row>
    <row r="3" spans="2:8" ht="16.5" customHeight="1" x14ac:dyDescent="0.15">
      <c r="B3" s="812" t="str">
        <f>"分析タイトル："&amp;データ入力!$E$3</f>
        <v>分析タイトル：(例)○○イベント実施に伴う経済波及効果</v>
      </c>
      <c r="C3" s="812"/>
      <c r="D3" s="812"/>
      <c r="E3" s="812"/>
      <c r="F3" s="812"/>
      <c r="G3" s="812"/>
      <c r="H3" s="812"/>
    </row>
    <row r="4" spans="2:8" ht="14.25" x14ac:dyDescent="0.15">
      <c r="B4" s="113" t="s">
        <v>574</v>
      </c>
      <c r="H4" s="114"/>
    </row>
    <row r="5" spans="2:8" ht="12" x14ac:dyDescent="0.15">
      <c r="D5" s="114" t="str">
        <f>結果!$F$10&amp;"　　　"</f>
        <v>(単位：万円)　　　</v>
      </c>
      <c r="H5" s="114"/>
    </row>
    <row r="6" spans="2:8" ht="12" x14ac:dyDescent="0.15">
      <c r="H6" s="114"/>
    </row>
    <row r="7" spans="2:8" ht="12" x14ac:dyDescent="0.15">
      <c r="H7" s="114"/>
    </row>
    <row r="8" spans="2:8" ht="12" x14ac:dyDescent="0.15">
      <c r="H8" s="114"/>
    </row>
    <row r="9" spans="2:8" ht="12" x14ac:dyDescent="0.15">
      <c r="H9" s="114"/>
    </row>
    <row r="10" spans="2:8" ht="12" x14ac:dyDescent="0.15">
      <c r="H10" s="114"/>
    </row>
    <row r="11" spans="2:8" ht="12" x14ac:dyDescent="0.15">
      <c r="H11" s="114" t="str">
        <f>結果!$J$15&amp;"　　"</f>
        <v>(単位：万円、人)　　</v>
      </c>
    </row>
    <row r="12" spans="2:8" ht="12" x14ac:dyDescent="0.15">
      <c r="H12" s="114"/>
    </row>
    <row r="13" spans="2:8" ht="12" x14ac:dyDescent="0.15">
      <c r="H13" s="114"/>
    </row>
    <row r="14" spans="2:8" ht="12" x14ac:dyDescent="0.15">
      <c r="H14" s="114"/>
    </row>
    <row r="15" spans="2:8" ht="12" x14ac:dyDescent="0.15">
      <c r="H15" s="114"/>
    </row>
    <row r="16" spans="2:8" ht="12" x14ac:dyDescent="0.15">
      <c r="H16" s="114"/>
    </row>
    <row r="17" spans="1:9" ht="12" x14ac:dyDescent="0.15">
      <c r="H17" s="114"/>
    </row>
    <row r="18" spans="1:9" ht="12" x14ac:dyDescent="0.15">
      <c r="H18" s="114"/>
    </row>
    <row r="19" spans="1:9" ht="12" x14ac:dyDescent="0.15">
      <c r="H19" s="114"/>
    </row>
    <row r="20" spans="1:9" ht="12" x14ac:dyDescent="0.15">
      <c r="H20" s="114"/>
    </row>
    <row r="21" spans="1:9" ht="12" x14ac:dyDescent="0.15">
      <c r="H21" s="114"/>
    </row>
    <row r="22" spans="1:9" ht="12" x14ac:dyDescent="0.15">
      <c r="H22" s="114"/>
    </row>
    <row r="23" spans="1:9" ht="12" x14ac:dyDescent="0.15">
      <c r="H23" s="114"/>
    </row>
    <row r="24" spans="1:9" ht="12" x14ac:dyDescent="0.15">
      <c r="H24" s="114"/>
    </row>
    <row r="25" spans="1:9" ht="12" x14ac:dyDescent="0.15">
      <c r="H25" s="114"/>
    </row>
    <row r="26" spans="1:9" ht="16.5" customHeight="1" thickBot="1" x14ac:dyDescent="0.2">
      <c r="B26" s="113" t="s">
        <v>575</v>
      </c>
      <c r="H26" s="114" t="str">
        <f>"（単位："&amp;データ入力!$L$7&amp;"）"</f>
        <v>（単位：万円）</v>
      </c>
    </row>
    <row r="27" spans="1:9" ht="16.5" customHeight="1" x14ac:dyDescent="0.15">
      <c r="B27" s="740" t="s">
        <v>576</v>
      </c>
      <c r="C27" s="740" t="s">
        <v>577</v>
      </c>
      <c r="D27" s="813" t="s">
        <v>578</v>
      </c>
      <c r="E27" s="116"/>
      <c r="F27" s="117"/>
      <c r="G27" s="813" t="s">
        <v>579</v>
      </c>
      <c r="H27" s="814" t="s">
        <v>522</v>
      </c>
    </row>
    <row r="28" spans="1:9" ht="16.5" customHeight="1" x14ac:dyDescent="0.15">
      <c r="B28" s="741"/>
      <c r="C28" s="741"/>
      <c r="D28" s="783"/>
      <c r="E28" s="118" t="s">
        <v>519</v>
      </c>
      <c r="F28" s="119" t="s">
        <v>520</v>
      </c>
      <c r="G28" s="783"/>
      <c r="H28" s="815"/>
    </row>
    <row r="29" spans="1:9" ht="16.5" customHeight="1" x14ac:dyDescent="0.15">
      <c r="A29" s="115">
        <v>1</v>
      </c>
      <c r="B29" s="120" t="str">
        <f>INDEX($B$60:$H$115,MATCH($A29,$I$60:$I$115,0),COLUMN()-1)</f>
        <v>01</v>
      </c>
      <c r="C29" s="24" t="str">
        <f t="shared" ref="B29:H38" si="0">INDEX($B$60:$H$115,MATCH($A29,$I$60:$I$115,0),COLUMN()-1)</f>
        <v>農業</v>
      </c>
      <c r="D29" s="121">
        <f>INDEX($B$60:$H$115,MATCH($A29,$I$60:$I$115,0),COLUMN()-1)</f>
        <v>0</v>
      </c>
      <c r="E29" s="121">
        <f t="shared" si="0"/>
        <v>0</v>
      </c>
      <c r="F29" s="121">
        <f t="shared" si="0"/>
        <v>0</v>
      </c>
      <c r="G29" s="122">
        <f t="shared" si="0"/>
        <v>0</v>
      </c>
      <c r="H29" s="123">
        <f t="shared" si="0"/>
        <v>0</v>
      </c>
      <c r="I29" s="128"/>
    </row>
    <row r="30" spans="1:9" ht="16.5" customHeight="1" x14ac:dyDescent="0.15">
      <c r="A30" s="115">
        <v>2</v>
      </c>
      <c r="B30" s="120" t="str">
        <f t="shared" si="0"/>
        <v>02</v>
      </c>
      <c r="C30" s="24" t="str">
        <f t="shared" si="0"/>
        <v>畜産</v>
      </c>
      <c r="D30" s="121">
        <f t="shared" si="0"/>
        <v>0</v>
      </c>
      <c r="E30" s="121">
        <f t="shared" si="0"/>
        <v>0</v>
      </c>
      <c r="F30" s="121">
        <f t="shared" si="0"/>
        <v>0</v>
      </c>
      <c r="G30" s="122">
        <f t="shared" si="0"/>
        <v>0</v>
      </c>
      <c r="H30" s="123">
        <f t="shared" si="0"/>
        <v>0</v>
      </c>
      <c r="I30" s="128"/>
    </row>
    <row r="31" spans="1:9" ht="16.5" customHeight="1" x14ac:dyDescent="0.15">
      <c r="A31" s="115">
        <v>3</v>
      </c>
      <c r="B31" s="120" t="str">
        <f t="shared" si="0"/>
        <v>03</v>
      </c>
      <c r="C31" s="24" t="str">
        <f t="shared" si="0"/>
        <v>林業</v>
      </c>
      <c r="D31" s="121">
        <f t="shared" si="0"/>
        <v>0</v>
      </c>
      <c r="E31" s="121">
        <f t="shared" si="0"/>
        <v>0</v>
      </c>
      <c r="F31" s="121">
        <f t="shared" si="0"/>
        <v>0</v>
      </c>
      <c r="G31" s="122">
        <f t="shared" si="0"/>
        <v>0</v>
      </c>
      <c r="H31" s="123">
        <f t="shared" si="0"/>
        <v>0</v>
      </c>
      <c r="I31" s="128"/>
    </row>
    <row r="32" spans="1:9" ht="16.5" customHeight="1" x14ac:dyDescent="0.15">
      <c r="A32" s="115">
        <v>4</v>
      </c>
      <c r="B32" s="120" t="str">
        <f>INDEX($B$60:$H$115,MATCH($A32,$I$60:$I$115,0),COLUMN()-1)</f>
        <v>04</v>
      </c>
      <c r="C32" s="24" t="str">
        <f t="shared" si="0"/>
        <v>漁業</v>
      </c>
      <c r="D32" s="121">
        <f t="shared" si="0"/>
        <v>0</v>
      </c>
      <c r="E32" s="121">
        <f t="shared" si="0"/>
        <v>0</v>
      </c>
      <c r="F32" s="121">
        <f t="shared" si="0"/>
        <v>0</v>
      </c>
      <c r="G32" s="122">
        <f t="shared" si="0"/>
        <v>0</v>
      </c>
      <c r="H32" s="123">
        <f t="shared" si="0"/>
        <v>0</v>
      </c>
      <c r="I32" s="128"/>
    </row>
    <row r="33" spans="1:9" ht="16.5" customHeight="1" x14ac:dyDescent="0.15">
      <c r="A33" s="115">
        <v>5</v>
      </c>
      <c r="B33" s="120" t="str">
        <f t="shared" si="0"/>
        <v>05</v>
      </c>
      <c r="C33" s="24" t="str">
        <f t="shared" si="0"/>
        <v>鉱業</v>
      </c>
      <c r="D33" s="121">
        <f t="shared" si="0"/>
        <v>0</v>
      </c>
      <c r="E33" s="121">
        <f t="shared" si="0"/>
        <v>0</v>
      </c>
      <c r="F33" s="121">
        <f t="shared" si="0"/>
        <v>0</v>
      </c>
      <c r="G33" s="122">
        <f t="shared" si="0"/>
        <v>0</v>
      </c>
      <c r="H33" s="123">
        <f t="shared" si="0"/>
        <v>0</v>
      </c>
      <c r="I33" s="128"/>
    </row>
    <row r="34" spans="1:9" ht="16.5" customHeight="1" x14ac:dyDescent="0.15">
      <c r="A34" s="115">
        <v>6</v>
      </c>
      <c r="B34" s="120" t="str">
        <f t="shared" si="0"/>
        <v>06</v>
      </c>
      <c r="C34" s="24" t="str">
        <f t="shared" si="0"/>
        <v>飲食料品　　　　　　　</v>
      </c>
      <c r="D34" s="121">
        <f t="shared" si="0"/>
        <v>0</v>
      </c>
      <c r="E34" s="121">
        <f t="shared" si="0"/>
        <v>0</v>
      </c>
      <c r="F34" s="121">
        <f t="shared" si="0"/>
        <v>0</v>
      </c>
      <c r="G34" s="122">
        <f t="shared" si="0"/>
        <v>0</v>
      </c>
      <c r="H34" s="123">
        <f t="shared" si="0"/>
        <v>0</v>
      </c>
      <c r="I34" s="128"/>
    </row>
    <row r="35" spans="1:9" ht="16.5" customHeight="1" x14ac:dyDescent="0.15">
      <c r="A35" s="115">
        <v>7</v>
      </c>
      <c r="B35" s="120" t="str">
        <f t="shared" si="0"/>
        <v>07</v>
      </c>
      <c r="C35" s="24" t="str">
        <f t="shared" si="0"/>
        <v>繊維製品　</v>
      </c>
      <c r="D35" s="121">
        <f t="shared" si="0"/>
        <v>0</v>
      </c>
      <c r="E35" s="121">
        <f t="shared" si="0"/>
        <v>0</v>
      </c>
      <c r="F35" s="121">
        <f t="shared" si="0"/>
        <v>0</v>
      </c>
      <c r="G35" s="122">
        <f t="shared" si="0"/>
        <v>0</v>
      </c>
      <c r="H35" s="123">
        <f t="shared" si="0"/>
        <v>0</v>
      </c>
      <c r="I35" s="128"/>
    </row>
    <row r="36" spans="1:9" ht="16.5" customHeight="1" x14ac:dyDescent="0.15">
      <c r="A36" s="115">
        <v>8</v>
      </c>
      <c r="B36" s="120" t="str">
        <f t="shared" si="0"/>
        <v>08</v>
      </c>
      <c r="C36" s="24" t="str">
        <f t="shared" si="0"/>
        <v>パルプ・紙・木製品</v>
      </c>
      <c r="D36" s="121">
        <f t="shared" si="0"/>
        <v>0</v>
      </c>
      <c r="E36" s="121">
        <f t="shared" si="0"/>
        <v>0</v>
      </c>
      <c r="F36" s="121">
        <f t="shared" si="0"/>
        <v>0</v>
      </c>
      <c r="G36" s="122">
        <f t="shared" si="0"/>
        <v>0</v>
      </c>
      <c r="H36" s="123">
        <f t="shared" si="0"/>
        <v>0</v>
      </c>
      <c r="I36" s="128"/>
    </row>
    <row r="37" spans="1:9" ht="16.5" customHeight="1" x14ac:dyDescent="0.15">
      <c r="A37" s="115">
        <v>9</v>
      </c>
      <c r="B37" s="120" t="str">
        <f t="shared" si="0"/>
        <v>09</v>
      </c>
      <c r="C37" s="24" t="str">
        <f t="shared" si="0"/>
        <v>化学製品  　　　  　</v>
      </c>
      <c r="D37" s="121">
        <f t="shared" si="0"/>
        <v>0</v>
      </c>
      <c r="E37" s="121">
        <f t="shared" si="0"/>
        <v>0</v>
      </c>
      <c r="F37" s="121">
        <f t="shared" si="0"/>
        <v>0</v>
      </c>
      <c r="G37" s="122">
        <f t="shared" si="0"/>
        <v>0</v>
      </c>
      <c r="H37" s="123">
        <f t="shared" si="0"/>
        <v>0</v>
      </c>
      <c r="I37" s="128"/>
    </row>
    <row r="38" spans="1:9" ht="16.5" customHeight="1" x14ac:dyDescent="0.15">
      <c r="A38" s="115">
        <v>10</v>
      </c>
      <c r="B38" s="120" t="str">
        <f t="shared" si="0"/>
        <v>10</v>
      </c>
      <c r="C38" s="24" t="str">
        <f t="shared" si="0"/>
        <v>石油・石炭製品　　　</v>
      </c>
      <c r="D38" s="121">
        <f t="shared" si="0"/>
        <v>0</v>
      </c>
      <c r="E38" s="121">
        <f t="shared" si="0"/>
        <v>0</v>
      </c>
      <c r="F38" s="121">
        <f t="shared" si="0"/>
        <v>0</v>
      </c>
      <c r="G38" s="122">
        <f t="shared" si="0"/>
        <v>0</v>
      </c>
      <c r="H38" s="123">
        <f t="shared" si="0"/>
        <v>0</v>
      </c>
      <c r="I38" s="128"/>
    </row>
    <row r="39" spans="1:9" ht="16.5" customHeight="1" thickBot="1" x14ac:dyDescent="0.2">
      <c r="A39" s="115"/>
      <c r="B39" s="251">
        <v>11</v>
      </c>
      <c r="C39" s="252" t="s">
        <v>580</v>
      </c>
      <c r="D39" s="249">
        <f>D116-SUM(D29:D38)</f>
        <v>0</v>
      </c>
      <c r="E39" s="249">
        <f>E116-SUM(E29:E38)</f>
        <v>0</v>
      </c>
      <c r="F39" s="249">
        <f>F116-SUM(F29:F38)</f>
        <v>0</v>
      </c>
      <c r="G39" s="250">
        <f>G116-SUM(G29:G38)</f>
        <v>0</v>
      </c>
      <c r="H39" s="234">
        <f>H116-SUM(H29:H38)</f>
        <v>0</v>
      </c>
      <c r="I39" s="128"/>
    </row>
    <row r="40" spans="1:9" ht="16.5" customHeight="1" thickBot="1" x14ac:dyDescent="0.2">
      <c r="B40" s="816" t="s">
        <v>581</v>
      </c>
      <c r="C40" s="817"/>
      <c r="D40" s="125">
        <f>SUM(D29:D39)</f>
        <v>0</v>
      </c>
      <c r="E40" s="125">
        <f>SUM(E29:E39)</f>
        <v>0</v>
      </c>
      <c r="F40" s="125">
        <f>SUM(F29:F39)</f>
        <v>0</v>
      </c>
      <c r="G40" s="126">
        <f>SUM(G29:G39)</f>
        <v>0</v>
      </c>
      <c r="H40" s="235">
        <f>SUM(H29:H39)</f>
        <v>0</v>
      </c>
    </row>
    <row r="57" spans="2:9" ht="16.5" customHeight="1" thickBot="1" x14ac:dyDescent="0.2">
      <c r="B57" s="34" t="s">
        <v>582</v>
      </c>
      <c r="H57" s="114" t="str">
        <f>"（単位："&amp;データ入力!$L$7&amp;"）"</f>
        <v>（単位：万円）</v>
      </c>
    </row>
    <row r="58" spans="2:9" ht="16.5" customHeight="1" x14ac:dyDescent="0.15">
      <c r="B58" s="740" t="s">
        <v>576</v>
      </c>
      <c r="C58" s="740" t="s">
        <v>577</v>
      </c>
      <c r="D58" s="813" t="s">
        <v>578</v>
      </c>
      <c r="E58" s="116"/>
      <c r="F58" s="117"/>
      <c r="G58" s="813" t="s">
        <v>579</v>
      </c>
      <c r="H58" s="814" t="s">
        <v>522</v>
      </c>
    </row>
    <row r="59" spans="2:9" ht="16.5" customHeight="1" x14ac:dyDescent="0.15">
      <c r="B59" s="741"/>
      <c r="C59" s="741"/>
      <c r="D59" s="783"/>
      <c r="E59" s="118" t="s">
        <v>519</v>
      </c>
      <c r="F59" s="119" t="s">
        <v>520</v>
      </c>
      <c r="G59" s="783"/>
      <c r="H59" s="815"/>
    </row>
    <row r="60" spans="2:9" ht="16.5" customHeight="1" x14ac:dyDescent="0.15">
      <c r="B60" s="120" t="s">
        <v>255</v>
      </c>
      <c r="C60" s="24" t="s">
        <v>583</v>
      </c>
      <c r="D60" s="121">
        <f>SUM(E60:F60)</f>
        <v>0</v>
      </c>
      <c r="E60" s="121">
        <f>'56'!E9</f>
        <v>0</v>
      </c>
      <c r="F60" s="121">
        <f>'56'!K9</f>
        <v>0</v>
      </c>
      <c r="G60" s="122">
        <f>'56'!S9</f>
        <v>0</v>
      </c>
      <c r="H60" s="123">
        <f>'56'!V9</f>
        <v>0</v>
      </c>
      <c r="I60" s="124">
        <f>RANK(H60,H$60:H$115)+COUNTIF(H$60:H60,H60)-1</f>
        <v>1</v>
      </c>
    </row>
    <row r="61" spans="2:9" ht="16.5" customHeight="1" x14ac:dyDescent="0.15">
      <c r="B61" s="120" t="s">
        <v>260</v>
      </c>
      <c r="C61" s="24" t="s">
        <v>584</v>
      </c>
      <c r="D61" s="121">
        <f t="shared" ref="D61:D115" si="1">SUM(E61:F61)</f>
        <v>0</v>
      </c>
      <c r="E61" s="121">
        <f>'56'!E10</f>
        <v>0</v>
      </c>
      <c r="F61" s="121">
        <f>'56'!K10</f>
        <v>0</v>
      </c>
      <c r="G61" s="122">
        <f>'56'!S10</f>
        <v>0</v>
      </c>
      <c r="H61" s="123">
        <f>'56'!V10</f>
        <v>0</v>
      </c>
      <c r="I61" s="124">
        <f>RANK(H61,H$60:H$115)+COUNTIF(H$60:H61,H61)-1</f>
        <v>2</v>
      </c>
    </row>
    <row r="62" spans="2:9" ht="16.5" customHeight="1" x14ac:dyDescent="0.15">
      <c r="B62" s="120" t="s">
        <v>262</v>
      </c>
      <c r="C62" s="24" t="s">
        <v>585</v>
      </c>
      <c r="D62" s="121">
        <f t="shared" si="1"/>
        <v>0</v>
      </c>
      <c r="E62" s="121">
        <f>'56'!E11</f>
        <v>0</v>
      </c>
      <c r="F62" s="121">
        <f>'56'!K11</f>
        <v>0</v>
      </c>
      <c r="G62" s="122">
        <f>'56'!S11</f>
        <v>0</v>
      </c>
      <c r="H62" s="123">
        <f>'56'!V11</f>
        <v>0</v>
      </c>
      <c r="I62" s="124">
        <f>RANK(H62,H$60:H$115)+COUNTIF(H$60:H62,H62)-1</f>
        <v>3</v>
      </c>
    </row>
    <row r="63" spans="2:9" ht="16.5" customHeight="1" x14ac:dyDescent="0.15">
      <c r="B63" s="120" t="s">
        <v>264</v>
      </c>
      <c r="C63" s="24" t="s">
        <v>586</v>
      </c>
      <c r="D63" s="121">
        <f t="shared" si="1"/>
        <v>0</v>
      </c>
      <c r="E63" s="121">
        <f>'56'!E12</f>
        <v>0</v>
      </c>
      <c r="F63" s="121">
        <f>'56'!K12</f>
        <v>0</v>
      </c>
      <c r="G63" s="122">
        <f>'56'!S12</f>
        <v>0</v>
      </c>
      <c r="H63" s="123">
        <f>'56'!V12</f>
        <v>0</v>
      </c>
      <c r="I63" s="124">
        <f>RANK(H63,H$60:H$115)+COUNTIF(H$60:H63,H63)-1</f>
        <v>4</v>
      </c>
    </row>
    <row r="64" spans="2:9" ht="16.5" customHeight="1" x14ac:dyDescent="0.15">
      <c r="B64" s="120" t="s">
        <v>266</v>
      </c>
      <c r="C64" s="24" t="s">
        <v>587</v>
      </c>
      <c r="D64" s="121">
        <f t="shared" si="1"/>
        <v>0</v>
      </c>
      <c r="E64" s="121">
        <f>'56'!E13</f>
        <v>0</v>
      </c>
      <c r="F64" s="121">
        <f>'56'!K13</f>
        <v>0</v>
      </c>
      <c r="G64" s="122">
        <f>'56'!S13</f>
        <v>0</v>
      </c>
      <c r="H64" s="123">
        <f>'56'!V13</f>
        <v>0</v>
      </c>
      <c r="I64" s="124">
        <f>RANK(H64,H$60:H$115)+COUNTIF(H$60:H64,H64)-1</f>
        <v>5</v>
      </c>
    </row>
    <row r="65" spans="2:9" ht="16.5" customHeight="1" x14ac:dyDescent="0.15">
      <c r="B65" s="120" t="s">
        <v>270</v>
      </c>
      <c r="C65" s="24" t="s">
        <v>588</v>
      </c>
      <c r="D65" s="121">
        <f t="shared" si="1"/>
        <v>0</v>
      </c>
      <c r="E65" s="121">
        <f>'56'!E14</f>
        <v>0</v>
      </c>
      <c r="F65" s="121">
        <f>'56'!K14</f>
        <v>0</v>
      </c>
      <c r="G65" s="122">
        <f>'56'!S14</f>
        <v>0</v>
      </c>
      <c r="H65" s="123">
        <f>'56'!V14</f>
        <v>0</v>
      </c>
      <c r="I65" s="124">
        <f>RANK(H65,H$60:H$115)+COUNTIF(H$60:H65,H65)-1</f>
        <v>6</v>
      </c>
    </row>
    <row r="66" spans="2:9" ht="16.5" customHeight="1" x14ac:dyDescent="0.15">
      <c r="B66" s="120" t="s">
        <v>276</v>
      </c>
      <c r="C66" s="24" t="s">
        <v>589</v>
      </c>
      <c r="D66" s="121">
        <f t="shared" si="1"/>
        <v>0</v>
      </c>
      <c r="E66" s="121">
        <f>'56'!E15</f>
        <v>0</v>
      </c>
      <c r="F66" s="121">
        <f>'56'!K15</f>
        <v>0</v>
      </c>
      <c r="G66" s="122">
        <f>'56'!S15</f>
        <v>0</v>
      </c>
      <c r="H66" s="123">
        <f>'56'!V15</f>
        <v>0</v>
      </c>
      <c r="I66" s="124">
        <f>RANK(H66,H$60:H$115)+COUNTIF(H$60:H66,H66)-1</f>
        <v>7</v>
      </c>
    </row>
    <row r="67" spans="2:9" ht="16.5" customHeight="1" x14ac:dyDescent="0.15">
      <c r="B67" s="120" t="s">
        <v>280</v>
      </c>
      <c r="C67" s="24" t="s">
        <v>281</v>
      </c>
      <c r="D67" s="121">
        <f t="shared" si="1"/>
        <v>0</v>
      </c>
      <c r="E67" s="121">
        <f>'56'!E16</f>
        <v>0</v>
      </c>
      <c r="F67" s="121">
        <f>'56'!K16</f>
        <v>0</v>
      </c>
      <c r="G67" s="122">
        <f>'56'!S16</f>
        <v>0</v>
      </c>
      <c r="H67" s="123">
        <f>'56'!V16</f>
        <v>0</v>
      </c>
      <c r="I67" s="124">
        <f>RANK(H67,H$60:H$115)+COUNTIF(H$60:H67,H67)-1</f>
        <v>8</v>
      </c>
    </row>
    <row r="68" spans="2:9" ht="16.5" customHeight="1" x14ac:dyDescent="0.15">
      <c r="B68" s="120" t="s">
        <v>286</v>
      </c>
      <c r="C68" s="24" t="s">
        <v>590</v>
      </c>
      <c r="D68" s="121">
        <f t="shared" si="1"/>
        <v>0</v>
      </c>
      <c r="E68" s="121">
        <f>'56'!E17</f>
        <v>0</v>
      </c>
      <c r="F68" s="121">
        <f>'56'!K17</f>
        <v>0</v>
      </c>
      <c r="G68" s="122">
        <f>'56'!S17</f>
        <v>0</v>
      </c>
      <c r="H68" s="123">
        <f>'56'!V17</f>
        <v>0</v>
      </c>
      <c r="I68" s="124">
        <f>RANK(H68,H$60:H$115)+COUNTIF(H$60:H68,H68)-1</f>
        <v>9</v>
      </c>
    </row>
    <row r="69" spans="2:9" ht="16.5" customHeight="1" x14ac:dyDescent="0.15">
      <c r="B69" s="120" t="s">
        <v>296</v>
      </c>
      <c r="C69" s="24" t="s">
        <v>591</v>
      </c>
      <c r="D69" s="121">
        <f t="shared" si="1"/>
        <v>0</v>
      </c>
      <c r="E69" s="121">
        <f>'56'!E18</f>
        <v>0</v>
      </c>
      <c r="F69" s="121">
        <f>'56'!K18</f>
        <v>0</v>
      </c>
      <c r="G69" s="122">
        <f>'56'!S18</f>
        <v>0</v>
      </c>
      <c r="H69" s="123">
        <f>'56'!V18</f>
        <v>0</v>
      </c>
      <c r="I69" s="124">
        <f>RANK(H69,H$60:H$115)+COUNTIF(H$60:H69,H69)-1</f>
        <v>10</v>
      </c>
    </row>
    <row r="70" spans="2:9" ht="16.5" customHeight="1" x14ac:dyDescent="0.15">
      <c r="B70" s="120" t="s">
        <v>592</v>
      </c>
      <c r="C70" s="24" t="s">
        <v>593</v>
      </c>
      <c r="D70" s="121">
        <f t="shared" si="1"/>
        <v>0</v>
      </c>
      <c r="E70" s="121">
        <f>'56'!E19</f>
        <v>0</v>
      </c>
      <c r="F70" s="121">
        <f>'56'!K19</f>
        <v>0</v>
      </c>
      <c r="G70" s="122">
        <f>'56'!S19</f>
        <v>0</v>
      </c>
      <c r="H70" s="123">
        <f>'56'!V19</f>
        <v>0</v>
      </c>
      <c r="I70" s="124">
        <f>RANK(H70,H$60:H$115)+COUNTIF(H$60:H70,H70)-1</f>
        <v>11</v>
      </c>
    </row>
    <row r="71" spans="2:9" ht="16.5" customHeight="1" x14ac:dyDescent="0.15">
      <c r="B71" s="120" t="s">
        <v>594</v>
      </c>
      <c r="C71" s="24" t="s">
        <v>595</v>
      </c>
      <c r="D71" s="121">
        <f t="shared" si="1"/>
        <v>0</v>
      </c>
      <c r="E71" s="121">
        <f>'56'!E20</f>
        <v>0</v>
      </c>
      <c r="F71" s="121">
        <f>'56'!K20</f>
        <v>0</v>
      </c>
      <c r="G71" s="122">
        <f>'56'!S20</f>
        <v>0</v>
      </c>
      <c r="H71" s="123">
        <f>'56'!V20</f>
        <v>0</v>
      </c>
      <c r="I71" s="124">
        <f>RANK(H71,H$60:H$115)+COUNTIF(H$60:H71,H71)-1</f>
        <v>12</v>
      </c>
    </row>
    <row r="72" spans="2:9" ht="16.5" customHeight="1" x14ac:dyDescent="0.15">
      <c r="B72" s="120" t="s">
        <v>596</v>
      </c>
      <c r="C72" s="24" t="s">
        <v>597</v>
      </c>
      <c r="D72" s="121">
        <f t="shared" si="1"/>
        <v>0</v>
      </c>
      <c r="E72" s="121">
        <f>'56'!E21</f>
        <v>0</v>
      </c>
      <c r="F72" s="121">
        <f>'56'!K21</f>
        <v>0</v>
      </c>
      <c r="G72" s="122">
        <f>'56'!S21</f>
        <v>0</v>
      </c>
      <c r="H72" s="123">
        <f>'56'!V21</f>
        <v>0</v>
      </c>
      <c r="I72" s="124">
        <f>RANK(H72,H$60:H$115)+COUNTIF(H$60:H72,H72)-1</f>
        <v>13</v>
      </c>
    </row>
    <row r="73" spans="2:9" ht="16.5" customHeight="1" x14ac:dyDescent="0.15">
      <c r="B73" s="120" t="s">
        <v>598</v>
      </c>
      <c r="C73" s="24" t="s">
        <v>599</v>
      </c>
      <c r="D73" s="121">
        <f t="shared" si="1"/>
        <v>0</v>
      </c>
      <c r="E73" s="121">
        <f>'56'!E22</f>
        <v>0</v>
      </c>
      <c r="F73" s="121">
        <f>'56'!K22</f>
        <v>0</v>
      </c>
      <c r="G73" s="122">
        <f>'56'!S22</f>
        <v>0</v>
      </c>
      <c r="H73" s="123">
        <f>'56'!V22</f>
        <v>0</v>
      </c>
      <c r="I73" s="124">
        <f>RANK(H73,H$60:H$115)+COUNTIF(H$60:H73,H73)-1</f>
        <v>14</v>
      </c>
    </row>
    <row r="74" spans="2:9" ht="16.5" customHeight="1" x14ac:dyDescent="0.15">
      <c r="B74" s="120" t="s">
        <v>600</v>
      </c>
      <c r="C74" s="24" t="s">
        <v>601</v>
      </c>
      <c r="D74" s="121">
        <f t="shared" si="1"/>
        <v>0</v>
      </c>
      <c r="E74" s="121">
        <f>'56'!E23</f>
        <v>0</v>
      </c>
      <c r="F74" s="121">
        <f>'56'!K23</f>
        <v>0</v>
      </c>
      <c r="G74" s="122">
        <f>'56'!S23</f>
        <v>0</v>
      </c>
      <c r="H74" s="123">
        <f>'56'!V23</f>
        <v>0</v>
      </c>
      <c r="I74" s="124">
        <f>RANK(H74,H$60:H$115)+COUNTIF(H$60:H74,H74)-1</f>
        <v>15</v>
      </c>
    </row>
    <row r="75" spans="2:9" ht="16.5" customHeight="1" x14ac:dyDescent="0.15">
      <c r="B75" s="120" t="s">
        <v>602</v>
      </c>
      <c r="C75" s="24" t="s">
        <v>603</v>
      </c>
      <c r="D75" s="121">
        <f t="shared" si="1"/>
        <v>0</v>
      </c>
      <c r="E75" s="121">
        <f>'56'!E24</f>
        <v>0</v>
      </c>
      <c r="F75" s="121">
        <f>'56'!K24</f>
        <v>0</v>
      </c>
      <c r="G75" s="122">
        <f>'56'!S24</f>
        <v>0</v>
      </c>
      <c r="H75" s="123">
        <f>'56'!V24</f>
        <v>0</v>
      </c>
      <c r="I75" s="124">
        <f>RANK(H75,H$60:H$115)+COUNTIF(H$60:H75,H75)-1</f>
        <v>16</v>
      </c>
    </row>
    <row r="76" spans="2:9" ht="16.5" customHeight="1" x14ac:dyDescent="0.15">
      <c r="B76" s="120" t="s">
        <v>604</v>
      </c>
      <c r="C76" s="24" t="s">
        <v>605</v>
      </c>
      <c r="D76" s="121">
        <f t="shared" si="1"/>
        <v>0</v>
      </c>
      <c r="E76" s="121">
        <f>'56'!E25</f>
        <v>0</v>
      </c>
      <c r="F76" s="121">
        <f>'56'!K25</f>
        <v>0</v>
      </c>
      <c r="G76" s="122">
        <f>'56'!S25</f>
        <v>0</v>
      </c>
      <c r="H76" s="123">
        <f>'56'!V25</f>
        <v>0</v>
      </c>
      <c r="I76" s="124">
        <f>RANK(H76,H$60:H$115)+COUNTIF(H$60:H76,H76)-1</f>
        <v>17</v>
      </c>
    </row>
    <row r="77" spans="2:9" ht="16.5" customHeight="1" x14ac:dyDescent="0.15">
      <c r="B77" s="120" t="s">
        <v>606</v>
      </c>
      <c r="C77" s="24" t="s">
        <v>607</v>
      </c>
      <c r="D77" s="121">
        <f t="shared" si="1"/>
        <v>0</v>
      </c>
      <c r="E77" s="121">
        <f>'56'!E26</f>
        <v>0</v>
      </c>
      <c r="F77" s="121">
        <f>'56'!K26</f>
        <v>0</v>
      </c>
      <c r="G77" s="122">
        <f>'56'!S26</f>
        <v>0</v>
      </c>
      <c r="H77" s="123">
        <f>'56'!V26</f>
        <v>0</v>
      </c>
      <c r="I77" s="124">
        <f>RANK(H77,H$60:H$115)+COUNTIF(H$60:H77,H77)-1</f>
        <v>18</v>
      </c>
    </row>
    <row r="78" spans="2:9" ht="16.5" customHeight="1" x14ac:dyDescent="0.15">
      <c r="B78" s="120" t="s">
        <v>608</v>
      </c>
      <c r="C78" s="24" t="s">
        <v>609</v>
      </c>
      <c r="D78" s="121">
        <f t="shared" si="1"/>
        <v>0</v>
      </c>
      <c r="E78" s="121">
        <f>'56'!E27</f>
        <v>0</v>
      </c>
      <c r="F78" s="121">
        <f>'56'!K27</f>
        <v>0</v>
      </c>
      <c r="G78" s="122">
        <f>'56'!S27</f>
        <v>0</v>
      </c>
      <c r="H78" s="123">
        <f>'56'!V27</f>
        <v>0</v>
      </c>
      <c r="I78" s="124">
        <f>RANK(H78,H$60:H$115)+COUNTIF(H$60:H78,H78)-1</f>
        <v>19</v>
      </c>
    </row>
    <row r="79" spans="2:9" ht="16.5" customHeight="1" x14ac:dyDescent="0.15">
      <c r="B79" s="120" t="s">
        <v>610</v>
      </c>
      <c r="C79" s="24" t="s">
        <v>611</v>
      </c>
      <c r="D79" s="121">
        <f t="shared" si="1"/>
        <v>0</v>
      </c>
      <c r="E79" s="121">
        <f>'56'!E28</f>
        <v>0</v>
      </c>
      <c r="F79" s="121">
        <f>'56'!K28</f>
        <v>0</v>
      </c>
      <c r="G79" s="122">
        <f>'56'!S28</f>
        <v>0</v>
      </c>
      <c r="H79" s="123">
        <f>'56'!V28</f>
        <v>0</v>
      </c>
      <c r="I79" s="124">
        <f>RANK(H79,H$60:H$115)+COUNTIF(H$60:H79,H79)-1</f>
        <v>20</v>
      </c>
    </row>
    <row r="80" spans="2:9" ht="16.5" customHeight="1" x14ac:dyDescent="0.15">
      <c r="B80" s="120" t="s">
        <v>612</v>
      </c>
      <c r="C80" s="24" t="s">
        <v>613</v>
      </c>
      <c r="D80" s="121">
        <f t="shared" si="1"/>
        <v>0</v>
      </c>
      <c r="E80" s="121">
        <f>'56'!E29</f>
        <v>0</v>
      </c>
      <c r="F80" s="121">
        <f>'56'!K29</f>
        <v>0</v>
      </c>
      <c r="G80" s="122">
        <f>'56'!S29</f>
        <v>0</v>
      </c>
      <c r="H80" s="123">
        <f>'56'!V29</f>
        <v>0</v>
      </c>
      <c r="I80" s="124">
        <f>RANK(H80,H$60:H$115)+COUNTIF(H$60:H80,H80)-1</f>
        <v>21</v>
      </c>
    </row>
    <row r="81" spans="2:9" ht="16.5" customHeight="1" x14ac:dyDescent="0.15">
      <c r="B81" s="120" t="s">
        <v>614</v>
      </c>
      <c r="C81" s="24" t="s">
        <v>615</v>
      </c>
      <c r="D81" s="121">
        <f t="shared" si="1"/>
        <v>0</v>
      </c>
      <c r="E81" s="121">
        <f>'56'!E30</f>
        <v>0</v>
      </c>
      <c r="F81" s="121">
        <f>'56'!K30</f>
        <v>0</v>
      </c>
      <c r="G81" s="122">
        <f>'56'!S30</f>
        <v>0</v>
      </c>
      <c r="H81" s="123">
        <f>'56'!V30</f>
        <v>0</v>
      </c>
      <c r="I81" s="124">
        <f>RANK(H81,H$60:H$115)+COUNTIF(H$60:H81,H81)-1</f>
        <v>22</v>
      </c>
    </row>
    <row r="82" spans="2:9" ht="16.5" customHeight="1" x14ac:dyDescent="0.15">
      <c r="B82" s="120" t="s">
        <v>616</v>
      </c>
      <c r="C82" s="24" t="s">
        <v>352</v>
      </c>
      <c r="D82" s="121">
        <f t="shared" si="1"/>
        <v>0</v>
      </c>
      <c r="E82" s="121">
        <f>'56'!E31</f>
        <v>0</v>
      </c>
      <c r="F82" s="121">
        <f>'56'!K31</f>
        <v>0</v>
      </c>
      <c r="G82" s="122">
        <f>'56'!S31</f>
        <v>0</v>
      </c>
      <c r="H82" s="123">
        <f>'56'!V31</f>
        <v>0</v>
      </c>
      <c r="I82" s="124">
        <f>RANK(H82,H$60:H$115)+COUNTIF(H$60:H82,H82)-1</f>
        <v>23</v>
      </c>
    </row>
    <row r="83" spans="2:9" ht="16.5" customHeight="1" x14ac:dyDescent="0.15">
      <c r="B83" s="120" t="s">
        <v>617</v>
      </c>
      <c r="C83" s="24" t="s">
        <v>618</v>
      </c>
      <c r="D83" s="121">
        <f t="shared" si="1"/>
        <v>0</v>
      </c>
      <c r="E83" s="121">
        <f>'56'!E32</f>
        <v>0</v>
      </c>
      <c r="F83" s="121">
        <f>'56'!K32</f>
        <v>0</v>
      </c>
      <c r="G83" s="122">
        <f>'56'!S32</f>
        <v>0</v>
      </c>
      <c r="H83" s="123">
        <f>'56'!V32</f>
        <v>0</v>
      </c>
      <c r="I83" s="124">
        <f>RANK(H83,H$60:H$115)+COUNTIF(H$60:H83,H83)-1</f>
        <v>24</v>
      </c>
    </row>
    <row r="84" spans="2:9" ht="16.5" customHeight="1" x14ac:dyDescent="0.15">
      <c r="B84" s="120" t="s">
        <v>619</v>
      </c>
      <c r="C84" s="24" t="s">
        <v>620</v>
      </c>
      <c r="D84" s="121">
        <f t="shared" si="1"/>
        <v>0</v>
      </c>
      <c r="E84" s="121">
        <f>'56'!E33</f>
        <v>0</v>
      </c>
      <c r="F84" s="121">
        <f>'56'!K33</f>
        <v>0</v>
      </c>
      <c r="G84" s="122">
        <f>'56'!S33</f>
        <v>0</v>
      </c>
      <c r="H84" s="123">
        <f>'56'!V33</f>
        <v>0</v>
      </c>
      <c r="I84" s="124">
        <f>RANK(H84,H$60:H$115)+COUNTIF(H$60:H84,H84)-1</f>
        <v>25</v>
      </c>
    </row>
    <row r="85" spans="2:9" ht="16.5" customHeight="1" x14ac:dyDescent="0.15">
      <c r="B85" s="120" t="s">
        <v>621</v>
      </c>
      <c r="C85" s="24" t="s">
        <v>622</v>
      </c>
      <c r="D85" s="121">
        <f t="shared" si="1"/>
        <v>0</v>
      </c>
      <c r="E85" s="121">
        <f>'56'!E34</f>
        <v>0</v>
      </c>
      <c r="F85" s="121">
        <f>'56'!K34</f>
        <v>0</v>
      </c>
      <c r="G85" s="122">
        <f>'56'!S34</f>
        <v>0</v>
      </c>
      <c r="H85" s="123">
        <f>'56'!V34</f>
        <v>0</v>
      </c>
      <c r="I85" s="124">
        <f>RANK(H85,H$60:H$115)+COUNTIF(H$60:H85,H85)-1</f>
        <v>26</v>
      </c>
    </row>
    <row r="86" spans="2:9" ht="16.5" customHeight="1" x14ac:dyDescent="0.15">
      <c r="B86" s="120" t="s">
        <v>623</v>
      </c>
      <c r="C86" s="24" t="s">
        <v>624</v>
      </c>
      <c r="D86" s="121">
        <f t="shared" si="1"/>
        <v>0</v>
      </c>
      <c r="E86" s="121">
        <f>'56'!E35</f>
        <v>0</v>
      </c>
      <c r="F86" s="121">
        <f>'56'!K35</f>
        <v>0</v>
      </c>
      <c r="G86" s="122">
        <f>'56'!S35</f>
        <v>0</v>
      </c>
      <c r="H86" s="123">
        <f>'56'!V35</f>
        <v>0</v>
      </c>
      <c r="I86" s="124">
        <f>RANK(H86,H$60:H$115)+COUNTIF(H$60:H86,H86)-1</f>
        <v>27</v>
      </c>
    </row>
    <row r="87" spans="2:9" ht="16.5" customHeight="1" x14ac:dyDescent="0.15">
      <c r="B87" s="120" t="s">
        <v>625</v>
      </c>
      <c r="C87" s="24" t="s">
        <v>376</v>
      </c>
      <c r="D87" s="121">
        <f t="shared" si="1"/>
        <v>0</v>
      </c>
      <c r="E87" s="121">
        <f>'56'!E36</f>
        <v>0</v>
      </c>
      <c r="F87" s="121">
        <f>'56'!K36</f>
        <v>0</v>
      </c>
      <c r="G87" s="122">
        <f>'56'!S36</f>
        <v>0</v>
      </c>
      <c r="H87" s="123">
        <f>'56'!V36</f>
        <v>0</v>
      </c>
      <c r="I87" s="124">
        <f>RANK(H87,H$60:H$115)+COUNTIF(H$60:H87,H87)-1</f>
        <v>28</v>
      </c>
    </row>
    <row r="88" spans="2:9" ht="16.5" customHeight="1" x14ac:dyDescent="0.15">
      <c r="B88" s="120" t="s">
        <v>626</v>
      </c>
      <c r="C88" s="24" t="s">
        <v>627</v>
      </c>
      <c r="D88" s="121">
        <f t="shared" si="1"/>
        <v>0</v>
      </c>
      <c r="E88" s="121">
        <f>'56'!E37</f>
        <v>0</v>
      </c>
      <c r="F88" s="121">
        <f>'56'!K37</f>
        <v>0</v>
      </c>
      <c r="G88" s="122">
        <f>'56'!S37</f>
        <v>0</v>
      </c>
      <c r="H88" s="123">
        <f>'56'!V37</f>
        <v>0</v>
      </c>
      <c r="I88" s="124">
        <f>RANK(H88,H$60:H$115)+COUNTIF(H$60:H88,H88)-1</f>
        <v>29</v>
      </c>
    </row>
    <row r="89" spans="2:9" ht="16.5" customHeight="1" x14ac:dyDescent="0.15">
      <c r="B89" s="120" t="s">
        <v>628</v>
      </c>
      <c r="C89" s="24" t="s">
        <v>629</v>
      </c>
      <c r="D89" s="121">
        <f t="shared" si="1"/>
        <v>0</v>
      </c>
      <c r="E89" s="121">
        <f>'56'!E38</f>
        <v>0</v>
      </c>
      <c r="F89" s="121">
        <f>'56'!K38</f>
        <v>0</v>
      </c>
      <c r="G89" s="122">
        <f>'56'!S38</f>
        <v>0</v>
      </c>
      <c r="H89" s="123">
        <f>'56'!V38</f>
        <v>0</v>
      </c>
      <c r="I89" s="124">
        <f>RANK(H89,H$60:H$115)+COUNTIF(H$60:H89,H89)-1</f>
        <v>30</v>
      </c>
    </row>
    <row r="90" spans="2:9" ht="16.5" customHeight="1" x14ac:dyDescent="0.15">
      <c r="B90" s="120" t="s">
        <v>630</v>
      </c>
      <c r="C90" s="24" t="s">
        <v>631</v>
      </c>
      <c r="D90" s="121">
        <f t="shared" si="1"/>
        <v>0</v>
      </c>
      <c r="E90" s="121">
        <f>'56'!E39</f>
        <v>0</v>
      </c>
      <c r="F90" s="121">
        <f>'56'!K39</f>
        <v>0</v>
      </c>
      <c r="G90" s="122">
        <f>'56'!S39</f>
        <v>0</v>
      </c>
      <c r="H90" s="123">
        <f>'56'!V39</f>
        <v>0</v>
      </c>
      <c r="I90" s="124">
        <f>RANK(H90,H$60:H$115)+COUNTIF(H$60:H90,H90)-1</f>
        <v>31</v>
      </c>
    </row>
    <row r="91" spans="2:9" ht="16.5" customHeight="1" x14ac:dyDescent="0.15">
      <c r="B91" s="120" t="s">
        <v>632</v>
      </c>
      <c r="C91" s="24" t="s">
        <v>633</v>
      </c>
      <c r="D91" s="121">
        <f t="shared" si="1"/>
        <v>0</v>
      </c>
      <c r="E91" s="121">
        <f>'56'!E40</f>
        <v>0</v>
      </c>
      <c r="F91" s="121">
        <f>'56'!K40</f>
        <v>0</v>
      </c>
      <c r="G91" s="122">
        <f>'56'!S40</f>
        <v>0</v>
      </c>
      <c r="H91" s="123">
        <f>'56'!V40</f>
        <v>0</v>
      </c>
      <c r="I91" s="124">
        <f>RANK(H91,H$60:H$115)+COUNTIF(H$60:H91,H91)-1</f>
        <v>32</v>
      </c>
    </row>
    <row r="92" spans="2:9" ht="16.5" customHeight="1" x14ac:dyDescent="0.15">
      <c r="B92" s="120" t="s">
        <v>634</v>
      </c>
      <c r="C92" s="24" t="s">
        <v>399</v>
      </c>
      <c r="D92" s="121">
        <f t="shared" si="1"/>
        <v>0</v>
      </c>
      <c r="E92" s="121">
        <f>'56'!E41</f>
        <v>0</v>
      </c>
      <c r="F92" s="121">
        <f>'56'!K41</f>
        <v>0</v>
      </c>
      <c r="G92" s="122">
        <f>'56'!S41</f>
        <v>0</v>
      </c>
      <c r="H92" s="123">
        <f>'56'!V41</f>
        <v>0</v>
      </c>
      <c r="I92" s="124">
        <f>RANK(H92,H$60:H$115)+COUNTIF(H$60:H92,H92)-1</f>
        <v>33</v>
      </c>
    </row>
    <row r="93" spans="2:9" ht="16.5" customHeight="1" x14ac:dyDescent="0.15">
      <c r="B93" s="120" t="s">
        <v>635</v>
      </c>
      <c r="C93" s="24" t="s">
        <v>636</v>
      </c>
      <c r="D93" s="121">
        <f t="shared" si="1"/>
        <v>0</v>
      </c>
      <c r="E93" s="121">
        <f>'56'!E42</f>
        <v>0</v>
      </c>
      <c r="F93" s="121">
        <f>'56'!K42</f>
        <v>0</v>
      </c>
      <c r="G93" s="122">
        <f>'56'!S42</f>
        <v>0</v>
      </c>
      <c r="H93" s="123">
        <f>'56'!V42</f>
        <v>0</v>
      </c>
      <c r="I93" s="124">
        <f>RANK(H93,H$60:H$115)+COUNTIF(H$60:H93,H93)-1</f>
        <v>34</v>
      </c>
    </row>
    <row r="94" spans="2:9" ht="16.5" customHeight="1" x14ac:dyDescent="0.15">
      <c r="B94" s="120" t="s">
        <v>637</v>
      </c>
      <c r="C94" s="24" t="s">
        <v>405</v>
      </c>
      <c r="D94" s="121">
        <f t="shared" si="1"/>
        <v>0</v>
      </c>
      <c r="E94" s="121">
        <f>'56'!E43</f>
        <v>0</v>
      </c>
      <c r="F94" s="121">
        <f>'56'!K43</f>
        <v>0</v>
      </c>
      <c r="G94" s="122">
        <f>'56'!S43</f>
        <v>0</v>
      </c>
      <c r="H94" s="123">
        <f>'56'!V43</f>
        <v>0</v>
      </c>
      <c r="I94" s="124">
        <f>RANK(H94,H$60:H$115)+COUNTIF(H$60:H94,H94)-1</f>
        <v>35</v>
      </c>
    </row>
    <row r="95" spans="2:9" ht="16.5" customHeight="1" x14ac:dyDescent="0.15">
      <c r="B95" s="120" t="s">
        <v>638</v>
      </c>
      <c r="C95" s="24" t="s">
        <v>408</v>
      </c>
      <c r="D95" s="121">
        <f t="shared" si="1"/>
        <v>0</v>
      </c>
      <c r="E95" s="121">
        <f>'56'!E44</f>
        <v>0</v>
      </c>
      <c r="F95" s="121">
        <f>'56'!K44</f>
        <v>0</v>
      </c>
      <c r="G95" s="122">
        <f>'56'!S44</f>
        <v>0</v>
      </c>
      <c r="H95" s="123">
        <f>'56'!V44</f>
        <v>0</v>
      </c>
      <c r="I95" s="124">
        <f>RANK(H95,H$60:H$115)+COUNTIF(H$60:H95,H95)-1</f>
        <v>36</v>
      </c>
    </row>
    <row r="96" spans="2:9" ht="16.5" customHeight="1" x14ac:dyDescent="0.15">
      <c r="B96" s="120" t="s">
        <v>639</v>
      </c>
      <c r="C96" s="24" t="s">
        <v>411</v>
      </c>
      <c r="D96" s="121">
        <f t="shared" si="1"/>
        <v>0</v>
      </c>
      <c r="E96" s="121">
        <f>'56'!E45</f>
        <v>0</v>
      </c>
      <c r="F96" s="121">
        <f>'56'!K45</f>
        <v>0</v>
      </c>
      <c r="G96" s="122">
        <f>'56'!S45</f>
        <v>0</v>
      </c>
      <c r="H96" s="123">
        <f>'56'!V45</f>
        <v>0</v>
      </c>
      <c r="I96" s="124">
        <f>RANK(H96,H$60:H$115)+COUNTIF(H$60:H96,H96)-1</f>
        <v>37</v>
      </c>
    </row>
    <row r="97" spans="2:9" ht="16.5" customHeight="1" x14ac:dyDescent="0.15">
      <c r="B97" s="120" t="s">
        <v>640</v>
      </c>
      <c r="C97" s="24" t="s">
        <v>641</v>
      </c>
      <c r="D97" s="121">
        <f t="shared" si="1"/>
        <v>0</v>
      </c>
      <c r="E97" s="121">
        <f>'56'!E46</f>
        <v>0</v>
      </c>
      <c r="F97" s="121">
        <f>'56'!K46</f>
        <v>0</v>
      </c>
      <c r="G97" s="122">
        <f>'56'!S46</f>
        <v>0</v>
      </c>
      <c r="H97" s="123">
        <f>'56'!V46</f>
        <v>0</v>
      </c>
      <c r="I97" s="124">
        <f>RANK(H97,H$60:H$115)+COUNTIF(H$60:H97,H97)-1</f>
        <v>38</v>
      </c>
    </row>
    <row r="98" spans="2:9" ht="16.5" customHeight="1" x14ac:dyDescent="0.15">
      <c r="B98" s="120" t="s">
        <v>642</v>
      </c>
      <c r="C98" s="24" t="s">
        <v>418</v>
      </c>
      <c r="D98" s="121">
        <f t="shared" si="1"/>
        <v>0</v>
      </c>
      <c r="E98" s="121">
        <f>'56'!E47</f>
        <v>0</v>
      </c>
      <c r="F98" s="121">
        <f>'56'!K47</f>
        <v>0</v>
      </c>
      <c r="G98" s="122">
        <f>'56'!S47</f>
        <v>0</v>
      </c>
      <c r="H98" s="123">
        <f>'56'!V47</f>
        <v>0</v>
      </c>
      <c r="I98" s="124">
        <f>RANK(H98,H$60:H$115)+COUNTIF(H$60:H98,H98)-1</f>
        <v>39</v>
      </c>
    </row>
    <row r="99" spans="2:9" ht="16.5" customHeight="1" x14ac:dyDescent="0.15">
      <c r="B99" s="120" t="s">
        <v>643</v>
      </c>
      <c r="C99" s="24" t="s">
        <v>644</v>
      </c>
      <c r="D99" s="121">
        <f t="shared" si="1"/>
        <v>0</v>
      </c>
      <c r="E99" s="121">
        <f>'56'!E48</f>
        <v>0</v>
      </c>
      <c r="F99" s="121">
        <f>'56'!K48</f>
        <v>0</v>
      </c>
      <c r="G99" s="122">
        <f>'56'!S48</f>
        <v>0</v>
      </c>
      <c r="H99" s="123">
        <f>'56'!V48</f>
        <v>0</v>
      </c>
      <c r="I99" s="124">
        <f>RANK(H99,H$60:H$115)+COUNTIF(H$60:H99,H99)-1</f>
        <v>40</v>
      </c>
    </row>
    <row r="100" spans="2:9" ht="16.5" customHeight="1" x14ac:dyDescent="0.15">
      <c r="B100" s="120" t="s">
        <v>645</v>
      </c>
      <c r="C100" s="24" t="s">
        <v>646</v>
      </c>
      <c r="D100" s="121">
        <f t="shared" si="1"/>
        <v>0</v>
      </c>
      <c r="E100" s="121">
        <f>'56'!E49</f>
        <v>0</v>
      </c>
      <c r="F100" s="121">
        <f>'56'!K49</f>
        <v>0</v>
      </c>
      <c r="G100" s="122">
        <f>'56'!S49</f>
        <v>0</v>
      </c>
      <c r="H100" s="123">
        <f>'56'!V49</f>
        <v>0</v>
      </c>
      <c r="I100" s="124">
        <f>RANK(H100,H$60:H$115)+COUNTIF(H$60:H100,H100)-1</f>
        <v>41</v>
      </c>
    </row>
    <row r="101" spans="2:9" ht="16.5" customHeight="1" x14ac:dyDescent="0.15">
      <c r="B101" s="120" t="s">
        <v>647</v>
      </c>
      <c r="C101" s="24" t="s">
        <v>648</v>
      </c>
      <c r="D101" s="121">
        <f t="shared" si="1"/>
        <v>0</v>
      </c>
      <c r="E101" s="121">
        <f>'56'!E50</f>
        <v>0</v>
      </c>
      <c r="F101" s="121">
        <f>'56'!K50</f>
        <v>0</v>
      </c>
      <c r="G101" s="122">
        <f>'56'!S50</f>
        <v>0</v>
      </c>
      <c r="H101" s="123">
        <f>'56'!V50</f>
        <v>0</v>
      </c>
      <c r="I101" s="124">
        <f>RANK(H101,H$60:H$115)+COUNTIF(H$60:H101,H101)-1</f>
        <v>42</v>
      </c>
    </row>
    <row r="102" spans="2:9" ht="16.5" customHeight="1" x14ac:dyDescent="0.15">
      <c r="B102" s="120" t="s">
        <v>649</v>
      </c>
      <c r="C102" s="24" t="s">
        <v>650</v>
      </c>
      <c r="D102" s="121">
        <f t="shared" si="1"/>
        <v>0</v>
      </c>
      <c r="E102" s="121">
        <f>'56'!E51</f>
        <v>0</v>
      </c>
      <c r="F102" s="121">
        <f>'56'!K51</f>
        <v>0</v>
      </c>
      <c r="G102" s="122">
        <f>'56'!S51</f>
        <v>0</v>
      </c>
      <c r="H102" s="123">
        <f>'56'!V51</f>
        <v>0</v>
      </c>
      <c r="I102" s="124">
        <f>RANK(H102,H$60:H$115)+COUNTIF(H$60:H102,H102)-1</f>
        <v>43</v>
      </c>
    </row>
    <row r="103" spans="2:9" ht="16.5" customHeight="1" x14ac:dyDescent="0.15">
      <c r="B103" s="120" t="s">
        <v>651</v>
      </c>
      <c r="C103" s="24" t="s">
        <v>652</v>
      </c>
      <c r="D103" s="121">
        <f t="shared" si="1"/>
        <v>0</v>
      </c>
      <c r="E103" s="121">
        <f>'56'!E52</f>
        <v>0</v>
      </c>
      <c r="F103" s="121">
        <f>'56'!K52</f>
        <v>0</v>
      </c>
      <c r="G103" s="122">
        <f>'56'!S52</f>
        <v>0</v>
      </c>
      <c r="H103" s="123">
        <f>'56'!V52</f>
        <v>0</v>
      </c>
      <c r="I103" s="124">
        <f>RANK(H103,H$60:H$115)+COUNTIF(H$60:H103,H103)-1</f>
        <v>44</v>
      </c>
    </row>
    <row r="104" spans="2:9" ht="16.5" customHeight="1" x14ac:dyDescent="0.15">
      <c r="B104" s="120" t="s">
        <v>653</v>
      </c>
      <c r="C104" s="24" t="s">
        <v>654</v>
      </c>
      <c r="D104" s="121">
        <f t="shared" si="1"/>
        <v>0</v>
      </c>
      <c r="E104" s="121">
        <f>'56'!E53</f>
        <v>0</v>
      </c>
      <c r="F104" s="121">
        <f>'56'!K53</f>
        <v>0</v>
      </c>
      <c r="G104" s="122">
        <f>'56'!S53</f>
        <v>0</v>
      </c>
      <c r="H104" s="123">
        <f>'56'!V53</f>
        <v>0</v>
      </c>
      <c r="I104" s="124">
        <f>RANK(H104,H$60:H$115)+COUNTIF(H$60:H104,H104)-1</f>
        <v>45</v>
      </c>
    </row>
    <row r="105" spans="2:9" ht="16.5" customHeight="1" x14ac:dyDescent="0.15">
      <c r="B105" s="120" t="s">
        <v>655</v>
      </c>
      <c r="C105" s="24" t="s">
        <v>656</v>
      </c>
      <c r="D105" s="121">
        <f t="shared" si="1"/>
        <v>0</v>
      </c>
      <c r="E105" s="121">
        <f>'56'!E54</f>
        <v>0</v>
      </c>
      <c r="F105" s="121">
        <f>'56'!K54</f>
        <v>0</v>
      </c>
      <c r="G105" s="122">
        <f>'56'!S54</f>
        <v>0</v>
      </c>
      <c r="H105" s="123">
        <f>'56'!V54</f>
        <v>0</v>
      </c>
      <c r="I105" s="124">
        <f>RANK(H105,H$60:H$115)+COUNTIF(H$60:H105,H105)-1</f>
        <v>46</v>
      </c>
    </row>
    <row r="106" spans="2:9" ht="16.5" customHeight="1" x14ac:dyDescent="0.15">
      <c r="B106" s="120" t="s">
        <v>657</v>
      </c>
      <c r="C106" s="24" t="s">
        <v>658</v>
      </c>
      <c r="D106" s="121">
        <f t="shared" si="1"/>
        <v>0</v>
      </c>
      <c r="E106" s="121">
        <f>'56'!E55</f>
        <v>0</v>
      </c>
      <c r="F106" s="121">
        <f>'56'!K55</f>
        <v>0</v>
      </c>
      <c r="G106" s="122">
        <f>'56'!S55</f>
        <v>0</v>
      </c>
      <c r="H106" s="123">
        <f>'56'!V55</f>
        <v>0</v>
      </c>
      <c r="I106" s="124">
        <f>RANK(H106,H$60:H$115)+COUNTIF(H$60:H106,H106)-1</f>
        <v>47</v>
      </c>
    </row>
    <row r="107" spans="2:9" ht="16.5" customHeight="1" x14ac:dyDescent="0.15">
      <c r="B107" s="120" t="s">
        <v>659</v>
      </c>
      <c r="C107" s="24" t="s">
        <v>464</v>
      </c>
      <c r="D107" s="121">
        <f t="shared" si="1"/>
        <v>0</v>
      </c>
      <c r="E107" s="121">
        <f>'56'!E56</f>
        <v>0</v>
      </c>
      <c r="F107" s="121">
        <f>'56'!K56</f>
        <v>0</v>
      </c>
      <c r="G107" s="122">
        <f>'56'!S56</f>
        <v>0</v>
      </c>
      <c r="H107" s="123">
        <f>'56'!V56</f>
        <v>0</v>
      </c>
      <c r="I107" s="124">
        <f>RANK(H107,H$60:H$115)+COUNTIF(H$60:H107,H107)-1</f>
        <v>48</v>
      </c>
    </row>
    <row r="108" spans="2:9" ht="16.5" customHeight="1" x14ac:dyDescent="0.15">
      <c r="B108" s="120" t="s">
        <v>660</v>
      </c>
      <c r="C108" s="24" t="s">
        <v>466</v>
      </c>
      <c r="D108" s="121">
        <f t="shared" si="1"/>
        <v>0</v>
      </c>
      <c r="E108" s="121">
        <f>'56'!E57</f>
        <v>0</v>
      </c>
      <c r="F108" s="121">
        <f>'56'!K57</f>
        <v>0</v>
      </c>
      <c r="G108" s="122">
        <f>'56'!S57</f>
        <v>0</v>
      </c>
      <c r="H108" s="123">
        <f>'56'!V57</f>
        <v>0</v>
      </c>
      <c r="I108" s="124">
        <f>RANK(H108,H$60:H$115)+COUNTIF(H$60:H108,H108)-1</f>
        <v>49</v>
      </c>
    </row>
    <row r="109" spans="2:9" ht="16.5" customHeight="1" x14ac:dyDescent="0.15">
      <c r="B109" s="120" t="s">
        <v>661</v>
      </c>
      <c r="C109" s="24" t="s">
        <v>662</v>
      </c>
      <c r="D109" s="121">
        <f t="shared" si="1"/>
        <v>0</v>
      </c>
      <c r="E109" s="121">
        <f>'56'!E58</f>
        <v>0</v>
      </c>
      <c r="F109" s="121">
        <f>'56'!K58</f>
        <v>0</v>
      </c>
      <c r="G109" s="122">
        <f>'56'!S58</f>
        <v>0</v>
      </c>
      <c r="H109" s="123">
        <f>'56'!V58</f>
        <v>0</v>
      </c>
      <c r="I109" s="124">
        <f>RANK(H109,H$60:H$115)+COUNTIF(H$60:H109,H109)-1</f>
        <v>50</v>
      </c>
    </row>
    <row r="110" spans="2:9" ht="16.5" customHeight="1" x14ac:dyDescent="0.15">
      <c r="B110" s="120" t="s">
        <v>663</v>
      </c>
      <c r="C110" s="24" t="s">
        <v>664</v>
      </c>
      <c r="D110" s="121">
        <f t="shared" si="1"/>
        <v>0</v>
      </c>
      <c r="E110" s="121">
        <f>'56'!E59</f>
        <v>0</v>
      </c>
      <c r="F110" s="121">
        <f>'56'!K59</f>
        <v>0</v>
      </c>
      <c r="G110" s="122">
        <f>'56'!S59</f>
        <v>0</v>
      </c>
      <c r="H110" s="123">
        <f>'56'!V59</f>
        <v>0</v>
      </c>
      <c r="I110" s="124">
        <f>RANK(H110,H$60:H$115)+COUNTIF(H$60:H110,H110)-1</f>
        <v>51</v>
      </c>
    </row>
    <row r="111" spans="2:9" ht="16.5" customHeight="1" x14ac:dyDescent="0.15">
      <c r="B111" s="120" t="s">
        <v>665</v>
      </c>
      <c r="C111" s="24" t="s">
        <v>666</v>
      </c>
      <c r="D111" s="121">
        <f t="shared" si="1"/>
        <v>0</v>
      </c>
      <c r="E111" s="121">
        <f>'56'!E60</f>
        <v>0</v>
      </c>
      <c r="F111" s="121">
        <f>'56'!K60</f>
        <v>0</v>
      </c>
      <c r="G111" s="122">
        <f>'56'!S60</f>
        <v>0</v>
      </c>
      <c r="H111" s="123">
        <f>'56'!V60</f>
        <v>0</v>
      </c>
      <c r="I111" s="124">
        <f>RANK(H111,H$60:H$115)+COUNTIF(H$60:H111,H111)-1</f>
        <v>52</v>
      </c>
    </row>
    <row r="112" spans="2:9" ht="16.5" customHeight="1" x14ac:dyDescent="0.15">
      <c r="B112" s="120" t="s">
        <v>667</v>
      </c>
      <c r="C112" s="24" t="s">
        <v>668</v>
      </c>
      <c r="D112" s="121">
        <f t="shared" si="1"/>
        <v>0</v>
      </c>
      <c r="E112" s="121">
        <f>'56'!E61</f>
        <v>0</v>
      </c>
      <c r="F112" s="121">
        <f>'56'!K61</f>
        <v>0</v>
      </c>
      <c r="G112" s="122">
        <f>'56'!S61</f>
        <v>0</v>
      </c>
      <c r="H112" s="123">
        <f>'56'!V61</f>
        <v>0</v>
      </c>
      <c r="I112" s="124">
        <f>RANK(H112,H$60:H$115)+COUNTIF(H$60:H112,H112)-1</f>
        <v>53</v>
      </c>
    </row>
    <row r="113" spans="2:9" ht="16.5" customHeight="1" x14ac:dyDescent="0.15">
      <c r="B113" s="120" t="s">
        <v>669</v>
      </c>
      <c r="C113" s="24" t="s">
        <v>488</v>
      </c>
      <c r="D113" s="121">
        <f t="shared" si="1"/>
        <v>0</v>
      </c>
      <c r="E113" s="121">
        <f>'56'!E62</f>
        <v>0</v>
      </c>
      <c r="F113" s="121">
        <f>'56'!K62</f>
        <v>0</v>
      </c>
      <c r="G113" s="122">
        <f>'56'!S62</f>
        <v>0</v>
      </c>
      <c r="H113" s="123">
        <f>'56'!V62</f>
        <v>0</v>
      </c>
      <c r="I113" s="124">
        <f>RANK(H113,H$60:H$115)+COUNTIF(H$60:H113,H113)-1</f>
        <v>54</v>
      </c>
    </row>
    <row r="114" spans="2:9" ht="16.5" customHeight="1" x14ac:dyDescent="0.15">
      <c r="B114" s="120" t="s">
        <v>494</v>
      </c>
      <c r="C114" s="24" t="s">
        <v>670</v>
      </c>
      <c r="D114" s="121">
        <f t="shared" si="1"/>
        <v>0</v>
      </c>
      <c r="E114" s="121">
        <f>'56'!E63</f>
        <v>0</v>
      </c>
      <c r="F114" s="121">
        <f>'56'!K63</f>
        <v>0</v>
      </c>
      <c r="G114" s="122">
        <f>'56'!S63</f>
        <v>0</v>
      </c>
      <c r="H114" s="123">
        <f>'56'!V63</f>
        <v>0</v>
      </c>
      <c r="I114" s="124">
        <f>RANK(H114,H$60:H$115)+COUNTIF(H$60:H114,H114)-1</f>
        <v>55</v>
      </c>
    </row>
    <row r="115" spans="2:9" ht="16.5" customHeight="1" x14ac:dyDescent="0.15">
      <c r="B115" s="120" t="s">
        <v>497</v>
      </c>
      <c r="C115" s="24" t="s">
        <v>671</v>
      </c>
      <c r="D115" s="121">
        <f t="shared" si="1"/>
        <v>0</v>
      </c>
      <c r="E115" s="121">
        <f>'56'!E64</f>
        <v>0</v>
      </c>
      <c r="F115" s="121">
        <f>'56'!K64</f>
        <v>0</v>
      </c>
      <c r="G115" s="122">
        <f>'56'!S64</f>
        <v>0</v>
      </c>
      <c r="H115" s="123">
        <f>'56'!V64</f>
        <v>0</v>
      </c>
      <c r="I115" s="124">
        <f>RANK(H115,H$60:H$115)+COUNTIF(H$60:H115,H115)-1</f>
        <v>56</v>
      </c>
    </row>
    <row r="116" spans="2:9" ht="16.5" customHeight="1" thickBot="1" x14ac:dyDescent="0.2">
      <c r="B116" s="24"/>
      <c r="C116" s="24" t="s">
        <v>672</v>
      </c>
      <c r="D116" s="121">
        <f t="shared" ref="D116" si="2">SUM(E116:F116)</f>
        <v>0</v>
      </c>
      <c r="E116" s="121">
        <f>'56'!E65</f>
        <v>0</v>
      </c>
      <c r="F116" s="121">
        <f>'56'!K65</f>
        <v>0</v>
      </c>
      <c r="G116" s="122">
        <f>'56'!S65</f>
        <v>0</v>
      </c>
      <c r="H116" s="127">
        <f>'56'!V65</f>
        <v>0</v>
      </c>
      <c r="I116" s="128"/>
    </row>
  </sheetData>
  <sheetProtection formatCells="0" formatColumns="0" formatRows="0" sort="0" autoFilter="0"/>
  <mergeCells count="12">
    <mergeCell ref="B3:H3"/>
    <mergeCell ref="C58:C59"/>
    <mergeCell ref="B58:B59"/>
    <mergeCell ref="G58:G59"/>
    <mergeCell ref="H58:H59"/>
    <mergeCell ref="D58:D59"/>
    <mergeCell ref="C27:C28"/>
    <mergeCell ref="D27:D28"/>
    <mergeCell ref="G27:G28"/>
    <mergeCell ref="H27:H28"/>
    <mergeCell ref="B40:C40"/>
    <mergeCell ref="B27:B28"/>
  </mergeCells>
  <phoneticPr fontId="14"/>
  <pageMargins left="0.78740157480314965" right="0.78740157480314965" top="0.78740157480314965" bottom="0.78740157480314965" header="0" footer="0"/>
  <pageSetup paperSize="9"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B0F0"/>
  </sheetPr>
  <dimension ref="A1:I100"/>
  <sheetViews>
    <sheetView zoomScaleNormal="100" workbookViewId="0">
      <pane ySplit="2" topLeftCell="A9" activePane="bottomLeft" state="frozen"/>
      <selection pane="bottomLeft" activeCell="K22" sqref="K22"/>
    </sheetView>
  </sheetViews>
  <sheetFormatPr defaultColWidth="9.140625" defaultRowHeight="16.5" customHeight="1" x14ac:dyDescent="0.15"/>
  <cols>
    <col min="1" max="1" width="2.28515625" style="400" customWidth="1"/>
    <col min="2" max="2" width="3.85546875" style="400" customWidth="1"/>
    <col min="3" max="3" width="27.7109375" style="400" bestFit="1" customWidth="1"/>
    <col min="4" max="8" width="12.7109375" style="400" customWidth="1"/>
    <col min="9" max="9" width="4.7109375" style="400" bestFit="1" customWidth="1"/>
    <col min="10" max="16384" width="9.140625" style="400"/>
  </cols>
  <sheetData>
    <row r="1" spans="2:8" ht="12" x14ac:dyDescent="0.15">
      <c r="B1" s="399"/>
      <c r="E1" s="399"/>
    </row>
    <row r="2" spans="2:8" ht="12" x14ac:dyDescent="0.15">
      <c r="B2" s="401"/>
      <c r="C2" s="402"/>
      <c r="E2" s="399"/>
    </row>
    <row r="3" spans="2:8" ht="16.5" customHeight="1" x14ac:dyDescent="0.15">
      <c r="B3" s="824" t="str">
        <f>"分析タイトル："&amp;データ入力!$E$3</f>
        <v>分析タイトル：(例)○○イベント実施に伴う経済波及効果</v>
      </c>
      <c r="C3" s="824"/>
      <c r="D3" s="824"/>
      <c r="E3" s="824"/>
      <c r="F3" s="824"/>
      <c r="G3" s="824"/>
      <c r="H3" s="824"/>
    </row>
    <row r="4" spans="2:8" ht="14.25" x14ac:dyDescent="0.15">
      <c r="B4" s="403" t="s">
        <v>574</v>
      </c>
      <c r="H4" s="404"/>
    </row>
    <row r="5" spans="2:8" ht="12" x14ac:dyDescent="0.15">
      <c r="B5" s="405"/>
      <c r="C5" s="405"/>
      <c r="D5" s="404" t="str">
        <f>結果!$F$10&amp;"　　　"</f>
        <v>(単位：万円)　　　</v>
      </c>
      <c r="E5" s="405"/>
      <c r="F5" s="405"/>
      <c r="G5" s="405"/>
      <c r="H5" s="405"/>
    </row>
    <row r="6" spans="2:8" ht="12" x14ac:dyDescent="0.15">
      <c r="B6" s="405"/>
      <c r="C6" s="405"/>
      <c r="D6" s="405"/>
      <c r="E6" s="405"/>
      <c r="F6" s="405"/>
      <c r="G6" s="405"/>
      <c r="H6" s="405"/>
    </row>
    <row r="7" spans="2:8" ht="12" x14ac:dyDescent="0.15">
      <c r="B7" s="405"/>
      <c r="C7" s="405"/>
      <c r="D7" s="405"/>
      <c r="E7" s="405"/>
      <c r="F7" s="405"/>
      <c r="G7" s="405"/>
      <c r="H7" s="405"/>
    </row>
    <row r="8" spans="2:8" ht="12" x14ac:dyDescent="0.15">
      <c r="B8" s="405"/>
      <c r="C8" s="405"/>
      <c r="D8" s="405"/>
      <c r="E8" s="405"/>
      <c r="F8" s="405"/>
      <c r="G8" s="405"/>
      <c r="H8" s="405"/>
    </row>
    <row r="9" spans="2:8" ht="12" x14ac:dyDescent="0.15">
      <c r="B9" s="405"/>
      <c r="C9" s="405"/>
      <c r="D9" s="405"/>
      <c r="E9" s="405"/>
      <c r="F9" s="405"/>
      <c r="G9" s="405"/>
      <c r="H9" s="405"/>
    </row>
    <row r="10" spans="2:8" ht="12" x14ac:dyDescent="0.15">
      <c r="B10" s="405"/>
      <c r="C10" s="405"/>
      <c r="D10" s="405"/>
      <c r="E10" s="405"/>
      <c r="F10" s="405"/>
      <c r="G10" s="405"/>
      <c r="H10" s="405"/>
    </row>
    <row r="11" spans="2:8" ht="12" x14ac:dyDescent="0.15">
      <c r="B11" s="405"/>
      <c r="C11" s="405"/>
      <c r="D11" s="405"/>
      <c r="E11" s="405"/>
      <c r="F11" s="405"/>
      <c r="G11" s="405"/>
      <c r="H11" s="404" t="str">
        <f>結果!$J$15&amp;"　　"</f>
        <v>(単位：万円、人)　　</v>
      </c>
    </row>
    <row r="12" spans="2:8" ht="12" x14ac:dyDescent="0.15">
      <c r="B12" s="405"/>
      <c r="C12" s="405"/>
      <c r="D12" s="405"/>
      <c r="E12" s="405"/>
      <c r="F12" s="405"/>
      <c r="G12" s="405"/>
      <c r="H12" s="405"/>
    </row>
    <row r="13" spans="2:8" ht="12" x14ac:dyDescent="0.15">
      <c r="B13" s="405"/>
      <c r="C13" s="405"/>
      <c r="D13" s="405"/>
      <c r="E13" s="405"/>
      <c r="F13" s="405"/>
      <c r="G13" s="405"/>
      <c r="H13" s="405"/>
    </row>
    <row r="14" spans="2:8" ht="12" x14ac:dyDescent="0.15">
      <c r="B14" s="405"/>
      <c r="C14" s="405"/>
      <c r="D14" s="405"/>
      <c r="E14" s="405"/>
      <c r="F14" s="405"/>
      <c r="G14" s="405"/>
      <c r="H14" s="405"/>
    </row>
    <row r="15" spans="2:8" ht="12" x14ac:dyDescent="0.15">
      <c r="B15" s="405"/>
      <c r="C15" s="405"/>
      <c r="D15" s="405"/>
      <c r="E15" s="405"/>
      <c r="F15" s="405"/>
      <c r="G15" s="405"/>
      <c r="H15" s="405"/>
    </row>
    <row r="16" spans="2:8" ht="12" x14ac:dyDescent="0.15">
      <c r="B16" s="405"/>
      <c r="C16" s="405"/>
      <c r="D16" s="405"/>
      <c r="E16" s="405"/>
      <c r="F16" s="405"/>
      <c r="G16" s="405"/>
      <c r="H16" s="405"/>
    </row>
    <row r="17" spans="1:8" ht="12" x14ac:dyDescent="0.15">
      <c r="B17" s="405"/>
      <c r="C17" s="405"/>
      <c r="D17" s="405"/>
      <c r="E17" s="405"/>
      <c r="F17" s="405"/>
      <c r="G17" s="405"/>
      <c r="H17" s="405"/>
    </row>
    <row r="18" spans="1:8" ht="12" x14ac:dyDescent="0.15">
      <c r="B18" s="405"/>
      <c r="C18" s="405"/>
      <c r="D18" s="405"/>
      <c r="E18" s="405"/>
      <c r="F18" s="405"/>
      <c r="G18" s="405"/>
      <c r="H18" s="405"/>
    </row>
    <row r="19" spans="1:8" ht="12" x14ac:dyDescent="0.15">
      <c r="B19" s="405"/>
      <c r="C19" s="405"/>
      <c r="D19" s="405"/>
      <c r="E19" s="405"/>
      <c r="F19" s="405"/>
      <c r="G19" s="405"/>
      <c r="H19" s="405"/>
    </row>
    <row r="20" spans="1:8" ht="12" x14ac:dyDescent="0.15">
      <c r="B20" s="405"/>
      <c r="C20" s="405"/>
      <c r="D20" s="405"/>
      <c r="E20" s="405"/>
      <c r="F20" s="405"/>
      <c r="G20" s="405"/>
      <c r="H20" s="405"/>
    </row>
    <row r="21" spans="1:8" ht="12" x14ac:dyDescent="0.15">
      <c r="B21" s="405"/>
      <c r="C21" s="405"/>
      <c r="D21" s="405"/>
      <c r="E21" s="405"/>
      <c r="F21" s="405"/>
      <c r="G21" s="405"/>
      <c r="H21" s="405"/>
    </row>
    <row r="22" spans="1:8" ht="12" x14ac:dyDescent="0.15">
      <c r="B22" s="405"/>
      <c r="C22" s="405"/>
      <c r="D22" s="405"/>
      <c r="E22" s="405"/>
      <c r="F22" s="405"/>
      <c r="G22" s="405"/>
      <c r="H22" s="405"/>
    </row>
    <row r="23" spans="1:8" ht="12" x14ac:dyDescent="0.15">
      <c r="B23" s="405"/>
      <c r="C23" s="405"/>
      <c r="D23" s="405"/>
      <c r="E23" s="405"/>
      <c r="F23" s="405"/>
      <c r="G23" s="405"/>
      <c r="H23" s="405"/>
    </row>
    <row r="24" spans="1:8" ht="12" x14ac:dyDescent="0.15">
      <c r="B24" s="405"/>
      <c r="C24" s="405"/>
      <c r="D24" s="405"/>
      <c r="E24" s="405"/>
      <c r="F24" s="405"/>
      <c r="G24" s="405"/>
      <c r="H24" s="405"/>
    </row>
    <row r="25" spans="1:8" ht="12" x14ac:dyDescent="0.15">
      <c r="B25" s="405"/>
      <c r="C25" s="405"/>
      <c r="D25" s="405"/>
      <c r="E25" s="405"/>
      <c r="F25" s="405"/>
      <c r="G25" s="405"/>
      <c r="H25" s="405"/>
    </row>
    <row r="26" spans="1:8" ht="16.5" customHeight="1" thickBot="1" x14ac:dyDescent="0.2">
      <c r="B26" s="403" t="s">
        <v>673</v>
      </c>
      <c r="H26" s="404" t="str">
        <f>"（単位："&amp;データ入力!$L$7&amp;"）"</f>
        <v>（単位：万円）</v>
      </c>
    </row>
    <row r="27" spans="1:8" ht="16.5" customHeight="1" x14ac:dyDescent="0.15">
      <c r="B27" s="825" t="s">
        <v>576</v>
      </c>
      <c r="C27" s="825" t="s">
        <v>577</v>
      </c>
      <c r="D27" s="820" t="s">
        <v>578</v>
      </c>
      <c r="E27" s="406"/>
      <c r="F27" s="407"/>
      <c r="G27" s="820" t="s">
        <v>579</v>
      </c>
      <c r="H27" s="822" t="s">
        <v>522</v>
      </c>
    </row>
    <row r="28" spans="1:8" ht="16.5" customHeight="1" x14ac:dyDescent="0.15">
      <c r="B28" s="826"/>
      <c r="C28" s="826"/>
      <c r="D28" s="821"/>
      <c r="E28" s="408" t="s">
        <v>519</v>
      </c>
      <c r="F28" s="409" t="s">
        <v>520</v>
      </c>
      <c r="G28" s="821"/>
      <c r="H28" s="823"/>
    </row>
    <row r="29" spans="1:8" ht="16.5" customHeight="1" x14ac:dyDescent="0.15">
      <c r="A29" s="405">
        <v>1</v>
      </c>
      <c r="B29" s="410" t="str">
        <f t="shared" ref="B29:H38" si="0">INDEX($B$60:$H$99,MATCH($A29,$I$60:$I$99,0),B$2)</f>
        <v>01</v>
      </c>
      <c r="C29" s="411" t="str">
        <f t="shared" si="0"/>
        <v>農業</v>
      </c>
      <c r="D29" s="412">
        <f t="shared" si="0"/>
        <v>0</v>
      </c>
      <c r="E29" s="412">
        <f t="shared" si="0"/>
        <v>0</v>
      </c>
      <c r="F29" s="412">
        <f t="shared" si="0"/>
        <v>0</v>
      </c>
      <c r="G29" s="413">
        <f t="shared" si="0"/>
        <v>0</v>
      </c>
      <c r="H29" s="414">
        <f t="shared" si="0"/>
        <v>0</v>
      </c>
    </row>
    <row r="30" spans="1:8" ht="16.5" customHeight="1" x14ac:dyDescent="0.15">
      <c r="A30" s="405">
        <v>2</v>
      </c>
      <c r="B30" s="410" t="str">
        <f t="shared" si="0"/>
        <v>02</v>
      </c>
      <c r="C30" s="411" t="str">
        <f t="shared" si="0"/>
        <v>畜産</v>
      </c>
      <c r="D30" s="412">
        <f t="shared" si="0"/>
        <v>0</v>
      </c>
      <c r="E30" s="412">
        <f t="shared" si="0"/>
        <v>0</v>
      </c>
      <c r="F30" s="412">
        <f t="shared" si="0"/>
        <v>0</v>
      </c>
      <c r="G30" s="413">
        <f t="shared" si="0"/>
        <v>0</v>
      </c>
      <c r="H30" s="414">
        <f t="shared" si="0"/>
        <v>0</v>
      </c>
    </row>
    <row r="31" spans="1:8" ht="16.5" customHeight="1" x14ac:dyDescent="0.15">
      <c r="A31" s="405">
        <v>3</v>
      </c>
      <c r="B31" s="410" t="str">
        <f t="shared" si="0"/>
        <v>03</v>
      </c>
      <c r="C31" s="411" t="str">
        <f t="shared" si="0"/>
        <v>林業</v>
      </c>
      <c r="D31" s="412">
        <f t="shared" si="0"/>
        <v>0</v>
      </c>
      <c r="E31" s="412">
        <f t="shared" si="0"/>
        <v>0</v>
      </c>
      <c r="F31" s="412">
        <f t="shared" si="0"/>
        <v>0</v>
      </c>
      <c r="G31" s="413">
        <f t="shared" si="0"/>
        <v>0</v>
      </c>
      <c r="H31" s="414">
        <f t="shared" si="0"/>
        <v>0</v>
      </c>
    </row>
    <row r="32" spans="1:8" ht="16.5" customHeight="1" x14ac:dyDescent="0.15">
      <c r="A32" s="405">
        <v>4</v>
      </c>
      <c r="B32" s="410" t="str">
        <f t="shared" si="0"/>
        <v>04</v>
      </c>
      <c r="C32" s="411" t="str">
        <f t="shared" si="0"/>
        <v>漁業</v>
      </c>
      <c r="D32" s="412">
        <f t="shared" si="0"/>
        <v>0</v>
      </c>
      <c r="E32" s="412">
        <f t="shared" si="0"/>
        <v>0</v>
      </c>
      <c r="F32" s="412">
        <f t="shared" si="0"/>
        <v>0</v>
      </c>
      <c r="G32" s="413">
        <f t="shared" si="0"/>
        <v>0</v>
      </c>
      <c r="H32" s="414">
        <f t="shared" si="0"/>
        <v>0</v>
      </c>
    </row>
    <row r="33" spans="1:8" ht="16.5" customHeight="1" x14ac:dyDescent="0.15">
      <c r="A33" s="405">
        <v>5</v>
      </c>
      <c r="B33" s="410" t="str">
        <f t="shared" si="0"/>
        <v>05</v>
      </c>
      <c r="C33" s="411" t="str">
        <f t="shared" si="0"/>
        <v>鉱業</v>
      </c>
      <c r="D33" s="412">
        <f t="shared" si="0"/>
        <v>0</v>
      </c>
      <c r="E33" s="412">
        <f t="shared" si="0"/>
        <v>0</v>
      </c>
      <c r="F33" s="412">
        <f t="shared" si="0"/>
        <v>0</v>
      </c>
      <c r="G33" s="413">
        <f t="shared" si="0"/>
        <v>0</v>
      </c>
      <c r="H33" s="414">
        <f t="shared" si="0"/>
        <v>0</v>
      </c>
    </row>
    <row r="34" spans="1:8" ht="16.5" customHeight="1" x14ac:dyDescent="0.15">
      <c r="A34" s="405">
        <v>6</v>
      </c>
      <c r="B34" s="410" t="str">
        <f t="shared" si="0"/>
        <v>06</v>
      </c>
      <c r="C34" s="411" t="str">
        <f t="shared" si="0"/>
        <v>飲食料品　　　　　　　</v>
      </c>
      <c r="D34" s="412">
        <f t="shared" si="0"/>
        <v>0</v>
      </c>
      <c r="E34" s="412">
        <f t="shared" si="0"/>
        <v>0</v>
      </c>
      <c r="F34" s="412">
        <f t="shared" si="0"/>
        <v>0</v>
      </c>
      <c r="G34" s="413">
        <f t="shared" si="0"/>
        <v>0</v>
      </c>
      <c r="H34" s="414">
        <f t="shared" si="0"/>
        <v>0</v>
      </c>
    </row>
    <row r="35" spans="1:8" ht="16.5" customHeight="1" x14ac:dyDescent="0.15">
      <c r="A35" s="405">
        <v>7</v>
      </c>
      <c r="B35" s="410" t="str">
        <f t="shared" si="0"/>
        <v>07</v>
      </c>
      <c r="C35" s="411" t="str">
        <f t="shared" si="0"/>
        <v>繊維製品　</v>
      </c>
      <c r="D35" s="412">
        <f t="shared" si="0"/>
        <v>0</v>
      </c>
      <c r="E35" s="412">
        <f t="shared" si="0"/>
        <v>0</v>
      </c>
      <c r="F35" s="412">
        <f t="shared" si="0"/>
        <v>0</v>
      </c>
      <c r="G35" s="413">
        <f t="shared" si="0"/>
        <v>0</v>
      </c>
      <c r="H35" s="414">
        <f t="shared" si="0"/>
        <v>0</v>
      </c>
    </row>
    <row r="36" spans="1:8" ht="16.5" customHeight="1" x14ac:dyDescent="0.15">
      <c r="A36" s="405">
        <v>8</v>
      </c>
      <c r="B36" s="410" t="str">
        <f t="shared" si="0"/>
        <v>08</v>
      </c>
      <c r="C36" s="411" t="str">
        <f t="shared" si="0"/>
        <v>パルプ・紙・木製品</v>
      </c>
      <c r="D36" s="412">
        <f t="shared" si="0"/>
        <v>0</v>
      </c>
      <c r="E36" s="412">
        <f t="shared" si="0"/>
        <v>0</v>
      </c>
      <c r="F36" s="412">
        <f t="shared" si="0"/>
        <v>0</v>
      </c>
      <c r="G36" s="413">
        <f t="shared" si="0"/>
        <v>0</v>
      </c>
      <c r="H36" s="414">
        <f t="shared" si="0"/>
        <v>0</v>
      </c>
    </row>
    <row r="37" spans="1:8" ht="16.5" customHeight="1" x14ac:dyDescent="0.15">
      <c r="A37" s="405">
        <v>9</v>
      </c>
      <c r="B37" s="410" t="str">
        <f t="shared" si="0"/>
        <v>09</v>
      </c>
      <c r="C37" s="411" t="str">
        <f t="shared" si="0"/>
        <v>化学製品  　　　  　</v>
      </c>
      <c r="D37" s="412">
        <f t="shared" si="0"/>
        <v>0</v>
      </c>
      <c r="E37" s="412">
        <f t="shared" si="0"/>
        <v>0</v>
      </c>
      <c r="F37" s="412">
        <f t="shared" si="0"/>
        <v>0</v>
      </c>
      <c r="G37" s="413">
        <f t="shared" si="0"/>
        <v>0</v>
      </c>
      <c r="H37" s="414">
        <f t="shared" si="0"/>
        <v>0</v>
      </c>
    </row>
    <row r="38" spans="1:8" ht="16.5" customHeight="1" x14ac:dyDescent="0.15">
      <c r="A38" s="405">
        <v>10</v>
      </c>
      <c r="B38" s="410" t="str">
        <f t="shared" si="0"/>
        <v>10</v>
      </c>
      <c r="C38" s="411" t="str">
        <f t="shared" si="0"/>
        <v>石油・石炭製品　　　</v>
      </c>
      <c r="D38" s="412">
        <f t="shared" si="0"/>
        <v>0</v>
      </c>
      <c r="E38" s="412">
        <f t="shared" si="0"/>
        <v>0</v>
      </c>
      <c r="F38" s="412">
        <f t="shared" si="0"/>
        <v>0</v>
      </c>
      <c r="G38" s="413">
        <f t="shared" si="0"/>
        <v>0</v>
      </c>
      <c r="H38" s="414">
        <f t="shared" si="0"/>
        <v>0</v>
      </c>
    </row>
    <row r="39" spans="1:8" ht="16.5" customHeight="1" thickBot="1" x14ac:dyDescent="0.2">
      <c r="A39" s="405"/>
      <c r="B39" s="415"/>
      <c r="C39" s="416" t="s">
        <v>674</v>
      </c>
      <c r="D39" s="417">
        <f>D100-SUM(D29:D38)</f>
        <v>0</v>
      </c>
      <c r="E39" s="417">
        <f>E100-SUM(E29:E38)</f>
        <v>0</v>
      </c>
      <c r="F39" s="417">
        <f>F100-SUM(F29:F38)</f>
        <v>0</v>
      </c>
      <c r="G39" s="418">
        <f>G100-SUM(G29:G38)</f>
        <v>0</v>
      </c>
      <c r="H39" s="419">
        <f>H100-SUM(H29:H38)</f>
        <v>0</v>
      </c>
    </row>
    <row r="40" spans="1:8" ht="16.5" customHeight="1" thickBot="1" x14ac:dyDescent="0.2">
      <c r="B40" s="818" t="s">
        <v>581</v>
      </c>
      <c r="C40" s="819"/>
      <c r="D40" s="420">
        <f>SUM(D29:D39)</f>
        <v>0</v>
      </c>
      <c r="E40" s="420">
        <f t="shared" ref="E40:H40" si="1">SUM(E29:E39)</f>
        <v>0</v>
      </c>
      <c r="F40" s="420">
        <f t="shared" si="1"/>
        <v>0</v>
      </c>
      <c r="G40" s="421">
        <f t="shared" si="1"/>
        <v>0</v>
      </c>
      <c r="H40" s="422">
        <f t="shared" si="1"/>
        <v>0</v>
      </c>
    </row>
    <row r="57" spans="2:9" ht="16.5" customHeight="1" thickBot="1" x14ac:dyDescent="0.2">
      <c r="B57" s="402" t="s">
        <v>675</v>
      </c>
      <c r="H57" s="404" t="str">
        <f>"（単位："&amp;データ入力!$L$7&amp;"）"</f>
        <v>（単位：万円）</v>
      </c>
    </row>
    <row r="58" spans="2:9" ht="16.5" customHeight="1" x14ac:dyDescent="0.15">
      <c r="B58" s="825" t="s">
        <v>576</v>
      </c>
      <c r="C58" s="825" t="s">
        <v>577</v>
      </c>
      <c r="D58" s="820" t="s">
        <v>578</v>
      </c>
      <c r="E58" s="406"/>
      <c r="F58" s="407"/>
      <c r="G58" s="820" t="s">
        <v>579</v>
      </c>
      <c r="H58" s="822" t="s">
        <v>522</v>
      </c>
    </row>
    <row r="59" spans="2:9" ht="16.5" customHeight="1" x14ac:dyDescent="0.15">
      <c r="B59" s="826"/>
      <c r="C59" s="826"/>
      <c r="D59" s="821"/>
      <c r="E59" s="408" t="s">
        <v>519</v>
      </c>
      <c r="F59" s="409" t="s">
        <v>520</v>
      </c>
      <c r="G59" s="821"/>
      <c r="H59" s="823"/>
    </row>
    <row r="60" spans="2:9" ht="16.5" customHeight="1" x14ac:dyDescent="0.15">
      <c r="B60" s="410" t="s">
        <v>255</v>
      </c>
      <c r="C60" s="411" t="s">
        <v>583</v>
      </c>
      <c r="D60" s="412">
        <f>SUM(E60:F60)</f>
        <v>0</v>
      </c>
      <c r="E60" s="412">
        <f>'40'!E9</f>
        <v>0</v>
      </c>
      <c r="F60" s="412">
        <f>'40'!K9</f>
        <v>0</v>
      </c>
      <c r="G60" s="413">
        <f>'40'!S9</f>
        <v>0</v>
      </c>
      <c r="H60" s="414">
        <f>'40'!V9</f>
        <v>0</v>
      </c>
      <c r="I60" s="423">
        <f>RANK(H60,H$60:H$99)+COUNTIF(H$60:H60,H60)-1</f>
        <v>1</v>
      </c>
    </row>
    <row r="61" spans="2:9" ht="16.5" customHeight="1" x14ac:dyDescent="0.15">
      <c r="B61" s="410" t="s">
        <v>260</v>
      </c>
      <c r="C61" s="411" t="s">
        <v>584</v>
      </c>
      <c r="D61" s="412">
        <f t="shared" ref="D61:D99" si="2">SUM(E61:F61)</f>
        <v>0</v>
      </c>
      <c r="E61" s="412">
        <f>'40'!E10</f>
        <v>0</v>
      </c>
      <c r="F61" s="412">
        <f>'40'!K10</f>
        <v>0</v>
      </c>
      <c r="G61" s="413">
        <f>'40'!S10</f>
        <v>0</v>
      </c>
      <c r="H61" s="414">
        <f>'40'!V10</f>
        <v>0</v>
      </c>
      <c r="I61" s="423">
        <f>RANK(H61,H$60:H$99)+COUNTIF(H$60:H61,H61)-1</f>
        <v>2</v>
      </c>
    </row>
    <row r="62" spans="2:9" ht="16.5" customHeight="1" x14ac:dyDescent="0.15">
      <c r="B62" s="410" t="s">
        <v>262</v>
      </c>
      <c r="C62" s="411" t="s">
        <v>585</v>
      </c>
      <c r="D62" s="412">
        <f t="shared" si="2"/>
        <v>0</v>
      </c>
      <c r="E62" s="412">
        <f>'40'!E11</f>
        <v>0</v>
      </c>
      <c r="F62" s="412">
        <f>'40'!K11</f>
        <v>0</v>
      </c>
      <c r="G62" s="413">
        <f>'40'!S11</f>
        <v>0</v>
      </c>
      <c r="H62" s="414">
        <f>'40'!V11</f>
        <v>0</v>
      </c>
      <c r="I62" s="423">
        <f>RANK(H62,H$60:H$99)+COUNTIF(H$60:H62,H62)-1</f>
        <v>3</v>
      </c>
    </row>
    <row r="63" spans="2:9" ht="16.5" customHeight="1" x14ac:dyDescent="0.15">
      <c r="B63" s="410" t="s">
        <v>264</v>
      </c>
      <c r="C63" s="411" t="s">
        <v>586</v>
      </c>
      <c r="D63" s="412">
        <f t="shared" si="2"/>
        <v>0</v>
      </c>
      <c r="E63" s="412">
        <f>'40'!E12</f>
        <v>0</v>
      </c>
      <c r="F63" s="412">
        <f>'40'!K12</f>
        <v>0</v>
      </c>
      <c r="G63" s="413">
        <f>'40'!S12</f>
        <v>0</v>
      </c>
      <c r="H63" s="414">
        <f>'40'!V12</f>
        <v>0</v>
      </c>
      <c r="I63" s="423">
        <f>RANK(H63,H$60:H$99)+COUNTIF(H$60:H63,H63)-1</f>
        <v>4</v>
      </c>
    </row>
    <row r="64" spans="2:9" ht="16.5" customHeight="1" x14ac:dyDescent="0.15">
      <c r="B64" s="410" t="s">
        <v>266</v>
      </c>
      <c r="C64" s="411" t="s">
        <v>587</v>
      </c>
      <c r="D64" s="412">
        <f t="shared" si="2"/>
        <v>0</v>
      </c>
      <c r="E64" s="412">
        <f>'40'!E13</f>
        <v>0</v>
      </c>
      <c r="F64" s="412">
        <f>'40'!K13</f>
        <v>0</v>
      </c>
      <c r="G64" s="413">
        <f>'40'!S13</f>
        <v>0</v>
      </c>
      <c r="H64" s="414">
        <f>'40'!V13</f>
        <v>0</v>
      </c>
      <c r="I64" s="423">
        <f>RANK(H64,H$60:H$99)+COUNTIF(H$60:H64,H64)-1</f>
        <v>5</v>
      </c>
    </row>
    <row r="65" spans="2:9" ht="16.5" customHeight="1" x14ac:dyDescent="0.15">
      <c r="B65" s="410" t="s">
        <v>270</v>
      </c>
      <c r="C65" s="411" t="s">
        <v>588</v>
      </c>
      <c r="D65" s="412">
        <f t="shared" si="2"/>
        <v>0</v>
      </c>
      <c r="E65" s="412">
        <f>'40'!E14</f>
        <v>0</v>
      </c>
      <c r="F65" s="412">
        <f>'40'!K14</f>
        <v>0</v>
      </c>
      <c r="G65" s="413">
        <f>'40'!S14</f>
        <v>0</v>
      </c>
      <c r="H65" s="414">
        <f>'40'!V14</f>
        <v>0</v>
      </c>
      <c r="I65" s="423">
        <f>RANK(H65,H$60:H$99)+COUNTIF(H$60:H65,H65)-1</f>
        <v>6</v>
      </c>
    </row>
    <row r="66" spans="2:9" ht="16.5" customHeight="1" x14ac:dyDescent="0.15">
      <c r="B66" s="410" t="s">
        <v>276</v>
      </c>
      <c r="C66" s="411" t="s">
        <v>589</v>
      </c>
      <c r="D66" s="412">
        <f t="shared" si="2"/>
        <v>0</v>
      </c>
      <c r="E66" s="412">
        <f>'40'!E15</f>
        <v>0</v>
      </c>
      <c r="F66" s="412">
        <f>'40'!K15</f>
        <v>0</v>
      </c>
      <c r="G66" s="413">
        <f>'40'!S15</f>
        <v>0</v>
      </c>
      <c r="H66" s="414">
        <f>'40'!V15</f>
        <v>0</v>
      </c>
      <c r="I66" s="423">
        <f>RANK(H66,H$60:H$99)+COUNTIF(H$60:H66,H66)-1</f>
        <v>7</v>
      </c>
    </row>
    <row r="67" spans="2:9" ht="16.5" customHeight="1" x14ac:dyDescent="0.15">
      <c r="B67" s="410" t="s">
        <v>280</v>
      </c>
      <c r="C67" s="411" t="s">
        <v>281</v>
      </c>
      <c r="D67" s="412">
        <f t="shared" si="2"/>
        <v>0</v>
      </c>
      <c r="E67" s="412">
        <f>'40'!E16</f>
        <v>0</v>
      </c>
      <c r="F67" s="412">
        <f>'40'!K16</f>
        <v>0</v>
      </c>
      <c r="G67" s="413">
        <f>'40'!S16</f>
        <v>0</v>
      </c>
      <c r="H67" s="414">
        <f>'40'!V16</f>
        <v>0</v>
      </c>
      <c r="I67" s="423">
        <f>RANK(H67,H$60:H$99)+COUNTIF(H$60:H67,H67)-1</f>
        <v>8</v>
      </c>
    </row>
    <row r="68" spans="2:9" ht="16.5" customHeight="1" x14ac:dyDescent="0.15">
      <c r="B68" s="410" t="s">
        <v>286</v>
      </c>
      <c r="C68" s="411" t="s">
        <v>590</v>
      </c>
      <c r="D68" s="412">
        <f t="shared" si="2"/>
        <v>0</v>
      </c>
      <c r="E68" s="412">
        <f>'40'!E17</f>
        <v>0</v>
      </c>
      <c r="F68" s="412">
        <f>'40'!K17</f>
        <v>0</v>
      </c>
      <c r="G68" s="413">
        <f>'40'!S17</f>
        <v>0</v>
      </c>
      <c r="H68" s="414">
        <f>'40'!V17</f>
        <v>0</v>
      </c>
      <c r="I68" s="423">
        <f>RANK(H68,H$60:H$99)+COUNTIF(H$60:H68,H68)-1</f>
        <v>9</v>
      </c>
    </row>
    <row r="69" spans="2:9" ht="16.5" customHeight="1" x14ac:dyDescent="0.15">
      <c r="B69" s="410" t="s">
        <v>296</v>
      </c>
      <c r="C69" s="411" t="s">
        <v>591</v>
      </c>
      <c r="D69" s="412">
        <f t="shared" si="2"/>
        <v>0</v>
      </c>
      <c r="E69" s="412">
        <f>'40'!E18</f>
        <v>0</v>
      </c>
      <c r="F69" s="412">
        <f>'40'!K18</f>
        <v>0</v>
      </c>
      <c r="G69" s="413">
        <f>'40'!S18</f>
        <v>0</v>
      </c>
      <c r="H69" s="414">
        <f>'40'!V18</f>
        <v>0</v>
      </c>
      <c r="I69" s="423">
        <f>RANK(H69,H$60:H$99)+COUNTIF(H$60:H69,H69)-1</f>
        <v>10</v>
      </c>
    </row>
    <row r="70" spans="2:9" ht="16.5" customHeight="1" x14ac:dyDescent="0.15">
      <c r="B70" s="410" t="s">
        <v>592</v>
      </c>
      <c r="C70" s="411" t="s">
        <v>593</v>
      </c>
      <c r="D70" s="412">
        <f t="shared" si="2"/>
        <v>0</v>
      </c>
      <c r="E70" s="412">
        <f>'40'!E19</f>
        <v>0</v>
      </c>
      <c r="F70" s="412">
        <f>'40'!K19</f>
        <v>0</v>
      </c>
      <c r="G70" s="413">
        <f>'40'!S19</f>
        <v>0</v>
      </c>
      <c r="H70" s="414">
        <f>'40'!V19</f>
        <v>0</v>
      </c>
      <c r="I70" s="423">
        <f>RANK(H70,H$60:H$99)+COUNTIF(H$60:H70,H70)-1</f>
        <v>11</v>
      </c>
    </row>
    <row r="71" spans="2:9" ht="16.5" customHeight="1" x14ac:dyDescent="0.15">
      <c r="B71" s="410" t="s">
        <v>594</v>
      </c>
      <c r="C71" s="411" t="s">
        <v>595</v>
      </c>
      <c r="D71" s="412">
        <f t="shared" si="2"/>
        <v>0</v>
      </c>
      <c r="E71" s="412">
        <f>'40'!E20</f>
        <v>0</v>
      </c>
      <c r="F71" s="412">
        <f>'40'!K20</f>
        <v>0</v>
      </c>
      <c r="G71" s="413">
        <f>'40'!S20</f>
        <v>0</v>
      </c>
      <c r="H71" s="414">
        <f>'40'!V20</f>
        <v>0</v>
      </c>
      <c r="I71" s="423">
        <f>RANK(H71,H$60:H$99)+COUNTIF(H$60:H71,H71)-1</f>
        <v>12</v>
      </c>
    </row>
    <row r="72" spans="2:9" ht="16.5" customHeight="1" x14ac:dyDescent="0.15">
      <c r="B72" s="410" t="s">
        <v>596</v>
      </c>
      <c r="C72" s="411" t="s">
        <v>597</v>
      </c>
      <c r="D72" s="412">
        <f t="shared" si="2"/>
        <v>0</v>
      </c>
      <c r="E72" s="412">
        <f>'40'!E21</f>
        <v>0</v>
      </c>
      <c r="F72" s="412">
        <f>'40'!K21</f>
        <v>0</v>
      </c>
      <c r="G72" s="413">
        <f>'40'!S21</f>
        <v>0</v>
      </c>
      <c r="H72" s="414">
        <f>'40'!V21</f>
        <v>0</v>
      </c>
      <c r="I72" s="423">
        <f>RANK(H72,H$60:H$99)+COUNTIF(H$60:H72,H72)-1</f>
        <v>13</v>
      </c>
    </row>
    <row r="73" spans="2:9" ht="16.5" customHeight="1" x14ac:dyDescent="0.15">
      <c r="B73" s="410" t="s">
        <v>598</v>
      </c>
      <c r="C73" s="411" t="s">
        <v>599</v>
      </c>
      <c r="D73" s="412">
        <f t="shared" si="2"/>
        <v>0</v>
      </c>
      <c r="E73" s="412">
        <f>'40'!E22</f>
        <v>0</v>
      </c>
      <c r="F73" s="412">
        <f>'40'!K22</f>
        <v>0</v>
      </c>
      <c r="G73" s="413">
        <f>'40'!S22</f>
        <v>0</v>
      </c>
      <c r="H73" s="414">
        <f>'40'!V22</f>
        <v>0</v>
      </c>
      <c r="I73" s="423">
        <f>RANK(H73,H$60:H$99)+COUNTIF(H$60:H73,H73)-1</f>
        <v>14</v>
      </c>
    </row>
    <row r="74" spans="2:9" ht="16.5" customHeight="1" x14ac:dyDescent="0.15">
      <c r="B74" s="410" t="s">
        <v>600</v>
      </c>
      <c r="C74" s="411" t="s">
        <v>601</v>
      </c>
      <c r="D74" s="412">
        <f t="shared" si="2"/>
        <v>0</v>
      </c>
      <c r="E74" s="412">
        <f>'40'!E23</f>
        <v>0</v>
      </c>
      <c r="F74" s="412">
        <f>'40'!K23</f>
        <v>0</v>
      </c>
      <c r="G74" s="413">
        <f>'40'!S23</f>
        <v>0</v>
      </c>
      <c r="H74" s="414">
        <f>'40'!V23</f>
        <v>0</v>
      </c>
      <c r="I74" s="423">
        <f>RANK(H74,H$60:H$99)+COUNTIF(H$60:H74,H74)-1</f>
        <v>15</v>
      </c>
    </row>
    <row r="75" spans="2:9" ht="16.5" customHeight="1" x14ac:dyDescent="0.15">
      <c r="B75" s="410" t="s">
        <v>602</v>
      </c>
      <c r="C75" s="411" t="s">
        <v>603</v>
      </c>
      <c r="D75" s="412">
        <f t="shared" si="2"/>
        <v>0</v>
      </c>
      <c r="E75" s="412">
        <f>'40'!E24</f>
        <v>0</v>
      </c>
      <c r="F75" s="412">
        <f>'40'!K24</f>
        <v>0</v>
      </c>
      <c r="G75" s="413">
        <f>'40'!S24</f>
        <v>0</v>
      </c>
      <c r="H75" s="414">
        <f>'40'!V24</f>
        <v>0</v>
      </c>
      <c r="I75" s="423">
        <f>RANK(H75,H$60:H$99)+COUNTIF(H$60:H75,H75)-1</f>
        <v>16</v>
      </c>
    </row>
    <row r="76" spans="2:9" ht="16.5" customHeight="1" x14ac:dyDescent="0.15">
      <c r="B76" s="410" t="s">
        <v>604</v>
      </c>
      <c r="C76" s="411" t="s">
        <v>605</v>
      </c>
      <c r="D76" s="412">
        <f t="shared" si="2"/>
        <v>0</v>
      </c>
      <c r="E76" s="412">
        <f>'40'!E25</f>
        <v>0</v>
      </c>
      <c r="F76" s="412">
        <f>'40'!K25</f>
        <v>0</v>
      </c>
      <c r="G76" s="413">
        <f>'40'!S25</f>
        <v>0</v>
      </c>
      <c r="H76" s="414">
        <f>'40'!V25</f>
        <v>0</v>
      </c>
      <c r="I76" s="423">
        <f>RANK(H76,H$60:H$99)+COUNTIF(H$60:H76,H76)-1</f>
        <v>17</v>
      </c>
    </row>
    <row r="77" spans="2:9" ht="16.5" customHeight="1" x14ac:dyDescent="0.15">
      <c r="B77" s="410" t="s">
        <v>606</v>
      </c>
      <c r="C77" s="411" t="s">
        <v>607</v>
      </c>
      <c r="D77" s="412">
        <f t="shared" si="2"/>
        <v>0</v>
      </c>
      <c r="E77" s="412">
        <f>'40'!E26</f>
        <v>0</v>
      </c>
      <c r="F77" s="412">
        <f>'40'!K26</f>
        <v>0</v>
      </c>
      <c r="G77" s="413">
        <f>'40'!S26</f>
        <v>0</v>
      </c>
      <c r="H77" s="414">
        <f>'40'!V26</f>
        <v>0</v>
      </c>
      <c r="I77" s="423">
        <f>RANK(H77,H$60:H$99)+COUNTIF(H$60:H77,H77)-1</f>
        <v>18</v>
      </c>
    </row>
    <row r="78" spans="2:9" ht="16.5" customHeight="1" x14ac:dyDescent="0.15">
      <c r="B78" s="410" t="s">
        <v>608</v>
      </c>
      <c r="C78" s="411" t="s">
        <v>609</v>
      </c>
      <c r="D78" s="412">
        <f t="shared" si="2"/>
        <v>0</v>
      </c>
      <c r="E78" s="412">
        <f>'40'!E27</f>
        <v>0</v>
      </c>
      <c r="F78" s="412">
        <f>'40'!K27</f>
        <v>0</v>
      </c>
      <c r="G78" s="413">
        <f>'40'!S27</f>
        <v>0</v>
      </c>
      <c r="H78" s="414">
        <f>'40'!V27</f>
        <v>0</v>
      </c>
      <c r="I78" s="423">
        <f>RANK(H78,H$60:H$99)+COUNTIF(H$60:H78,H78)-1</f>
        <v>19</v>
      </c>
    </row>
    <row r="79" spans="2:9" ht="16.5" customHeight="1" x14ac:dyDescent="0.15">
      <c r="B79" s="410" t="s">
        <v>610</v>
      </c>
      <c r="C79" s="411" t="s">
        <v>611</v>
      </c>
      <c r="D79" s="412">
        <f t="shared" si="2"/>
        <v>0</v>
      </c>
      <c r="E79" s="412">
        <f>'40'!E28</f>
        <v>0</v>
      </c>
      <c r="F79" s="412">
        <f>'40'!K28</f>
        <v>0</v>
      </c>
      <c r="G79" s="413">
        <f>'40'!S28</f>
        <v>0</v>
      </c>
      <c r="H79" s="414">
        <f>'40'!V28</f>
        <v>0</v>
      </c>
      <c r="I79" s="423">
        <f>RANK(H79,H$60:H$99)+COUNTIF(H$60:H79,H79)-1</f>
        <v>20</v>
      </c>
    </row>
    <row r="80" spans="2:9" ht="16.5" customHeight="1" x14ac:dyDescent="0.15">
      <c r="B80" s="410" t="s">
        <v>612</v>
      </c>
      <c r="C80" s="411" t="s">
        <v>613</v>
      </c>
      <c r="D80" s="412">
        <f t="shared" si="2"/>
        <v>0</v>
      </c>
      <c r="E80" s="412">
        <f>'40'!E29</f>
        <v>0</v>
      </c>
      <c r="F80" s="412">
        <f>'40'!K29</f>
        <v>0</v>
      </c>
      <c r="G80" s="413">
        <f>'40'!S29</f>
        <v>0</v>
      </c>
      <c r="H80" s="414">
        <f>'40'!V29</f>
        <v>0</v>
      </c>
      <c r="I80" s="423">
        <f>RANK(H80,H$60:H$99)+COUNTIF(H$60:H80,H80)-1</f>
        <v>21</v>
      </c>
    </row>
    <row r="81" spans="2:9" ht="16.5" customHeight="1" x14ac:dyDescent="0.15">
      <c r="B81" s="410" t="s">
        <v>614</v>
      </c>
      <c r="C81" s="411" t="s">
        <v>615</v>
      </c>
      <c r="D81" s="412">
        <f t="shared" si="2"/>
        <v>0</v>
      </c>
      <c r="E81" s="412">
        <f>'40'!E30</f>
        <v>0</v>
      </c>
      <c r="F81" s="412">
        <f>'40'!K30</f>
        <v>0</v>
      </c>
      <c r="G81" s="413">
        <f>'40'!S30</f>
        <v>0</v>
      </c>
      <c r="H81" s="414">
        <f>'40'!V30</f>
        <v>0</v>
      </c>
      <c r="I81" s="423">
        <f>RANK(H81,H$60:H$99)+COUNTIF(H$60:H81,H81)-1</f>
        <v>22</v>
      </c>
    </row>
    <row r="82" spans="2:9" ht="16.5" customHeight="1" x14ac:dyDescent="0.15">
      <c r="B82" s="410" t="s">
        <v>616</v>
      </c>
      <c r="C82" s="411" t="s">
        <v>352</v>
      </c>
      <c r="D82" s="412">
        <f t="shared" si="2"/>
        <v>0</v>
      </c>
      <c r="E82" s="412">
        <f>'40'!E31</f>
        <v>0</v>
      </c>
      <c r="F82" s="412">
        <f>'40'!K31</f>
        <v>0</v>
      </c>
      <c r="G82" s="413">
        <f>'40'!S31</f>
        <v>0</v>
      </c>
      <c r="H82" s="414">
        <f>'40'!V31</f>
        <v>0</v>
      </c>
      <c r="I82" s="423">
        <f>RANK(H82,H$60:H$99)+COUNTIF(H$60:H82,H82)-1</f>
        <v>23</v>
      </c>
    </row>
    <row r="83" spans="2:9" ht="16.5" customHeight="1" x14ac:dyDescent="0.15">
      <c r="B83" s="410" t="s">
        <v>617</v>
      </c>
      <c r="C83" s="411" t="s">
        <v>676</v>
      </c>
      <c r="D83" s="412">
        <f t="shared" si="2"/>
        <v>0</v>
      </c>
      <c r="E83" s="412">
        <f>'40'!E32</f>
        <v>0</v>
      </c>
      <c r="F83" s="412">
        <f>'40'!K32</f>
        <v>0</v>
      </c>
      <c r="G83" s="413">
        <f>'40'!S32</f>
        <v>0</v>
      </c>
      <c r="H83" s="414">
        <f>'40'!V32</f>
        <v>0</v>
      </c>
      <c r="I83" s="423">
        <f>RANK(H83,H$60:H$99)+COUNTIF(H$60:H83,H83)-1</f>
        <v>24</v>
      </c>
    </row>
    <row r="84" spans="2:9" ht="16.5" customHeight="1" x14ac:dyDescent="0.15">
      <c r="B84" s="410" t="s">
        <v>619</v>
      </c>
      <c r="C84" s="411" t="s">
        <v>677</v>
      </c>
      <c r="D84" s="412">
        <f t="shared" si="2"/>
        <v>0</v>
      </c>
      <c r="E84" s="412">
        <f>'40'!E33</f>
        <v>0</v>
      </c>
      <c r="F84" s="412">
        <f>'40'!K33</f>
        <v>0</v>
      </c>
      <c r="G84" s="413">
        <f>'40'!S33</f>
        <v>0</v>
      </c>
      <c r="H84" s="414">
        <f>'40'!V33</f>
        <v>0</v>
      </c>
      <c r="I84" s="423">
        <f>RANK(H84,H$60:H$99)+COUNTIF(H$60:H84,H84)-1</f>
        <v>25</v>
      </c>
    </row>
    <row r="85" spans="2:9" ht="16.5" customHeight="1" x14ac:dyDescent="0.15">
      <c r="B85" s="410" t="s">
        <v>621</v>
      </c>
      <c r="C85" s="411" t="s">
        <v>376</v>
      </c>
      <c r="D85" s="412">
        <f t="shared" si="2"/>
        <v>0</v>
      </c>
      <c r="E85" s="412">
        <f>'40'!E34</f>
        <v>0</v>
      </c>
      <c r="F85" s="412">
        <f>'40'!K34</f>
        <v>0</v>
      </c>
      <c r="G85" s="413">
        <f>'40'!S34</f>
        <v>0</v>
      </c>
      <c r="H85" s="414">
        <f>'40'!V34</f>
        <v>0</v>
      </c>
      <c r="I85" s="423">
        <f>RANK(H85,H$60:H$99)+COUNTIF(H$60:H85,H85)-1</f>
        <v>26</v>
      </c>
    </row>
    <row r="86" spans="2:9" ht="16.5" customHeight="1" x14ac:dyDescent="0.15">
      <c r="B86" s="410" t="s">
        <v>623</v>
      </c>
      <c r="C86" s="411" t="s">
        <v>627</v>
      </c>
      <c r="D86" s="412">
        <f t="shared" si="2"/>
        <v>0</v>
      </c>
      <c r="E86" s="412">
        <f>'40'!E35</f>
        <v>0</v>
      </c>
      <c r="F86" s="412">
        <f>'40'!K35</f>
        <v>0</v>
      </c>
      <c r="G86" s="413">
        <f>'40'!S35</f>
        <v>0</v>
      </c>
      <c r="H86" s="414">
        <f>'40'!V35</f>
        <v>0</v>
      </c>
      <c r="I86" s="423">
        <f>RANK(H86,H$60:H$99)+COUNTIF(H$60:H86,H86)-1</f>
        <v>27</v>
      </c>
    </row>
    <row r="87" spans="2:9" ht="16.5" customHeight="1" x14ac:dyDescent="0.15">
      <c r="B87" s="410" t="s">
        <v>625</v>
      </c>
      <c r="C87" s="411" t="s">
        <v>629</v>
      </c>
      <c r="D87" s="412">
        <f t="shared" si="2"/>
        <v>0</v>
      </c>
      <c r="E87" s="412">
        <f>'40'!E36</f>
        <v>0</v>
      </c>
      <c r="F87" s="412">
        <f>'40'!K36</f>
        <v>0</v>
      </c>
      <c r="G87" s="413">
        <f>'40'!S36</f>
        <v>0</v>
      </c>
      <c r="H87" s="414">
        <f>'40'!V36</f>
        <v>0</v>
      </c>
      <c r="I87" s="423">
        <f>RANK(H87,H$60:H$99)+COUNTIF(H$60:H87,H87)-1</f>
        <v>28</v>
      </c>
    </row>
    <row r="88" spans="2:9" ht="16.5" customHeight="1" x14ac:dyDescent="0.15">
      <c r="B88" s="410" t="s">
        <v>626</v>
      </c>
      <c r="C88" s="411" t="s">
        <v>631</v>
      </c>
      <c r="D88" s="412">
        <f t="shared" si="2"/>
        <v>0</v>
      </c>
      <c r="E88" s="412">
        <f>'40'!E37</f>
        <v>0</v>
      </c>
      <c r="F88" s="412">
        <f>'40'!K37</f>
        <v>0</v>
      </c>
      <c r="G88" s="413">
        <f>'40'!S37</f>
        <v>0</v>
      </c>
      <c r="H88" s="414">
        <f>'40'!V37</f>
        <v>0</v>
      </c>
      <c r="I88" s="423">
        <f>RANK(H88,H$60:H$99)+COUNTIF(H$60:H88,H88)-1</f>
        <v>29</v>
      </c>
    </row>
    <row r="89" spans="2:9" ht="16.5" customHeight="1" x14ac:dyDescent="0.15">
      <c r="B89" s="410" t="s">
        <v>628</v>
      </c>
      <c r="C89" s="411" t="s">
        <v>633</v>
      </c>
      <c r="D89" s="412">
        <f t="shared" si="2"/>
        <v>0</v>
      </c>
      <c r="E89" s="412">
        <f>'40'!E38</f>
        <v>0</v>
      </c>
      <c r="F89" s="412">
        <f>'40'!K38</f>
        <v>0</v>
      </c>
      <c r="G89" s="413">
        <f>'40'!S38</f>
        <v>0</v>
      </c>
      <c r="H89" s="414">
        <f>'40'!V38</f>
        <v>0</v>
      </c>
      <c r="I89" s="423">
        <f>RANK(H89,H$60:H$99)+COUNTIF(H$60:H89,H89)-1</f>
        <v>30</v>
      </c>
    </row>
    <row r="90" spans="2:9" ht="16.5" customHeight="1" x14ac:dyDescent="0.15">
      <c r="B90" s="410" t="s">
        <v>630</v>
      </c>
      <c r="C90" s="411" t="s">
        <v>678</v>
      </c>
      <c r="D90" s="412">
        <f t="shared" si="2"/>
        <v>0</v>
      </c>
      <c r="E90" s="412">
        <f>'40'!E39</f>
        <v>0</v>
      </c>
      <c r="F90" s="412">
        <f>'40'!K39</f>
        <v>0</v>
      </c>
      <c r="G90" s="413">
        <f>'40'!S39</f>
        <v>0</v>
      </c>
      <c r="H90" s="414">
        <f>'40'!V39</f>
        <v>0</v>
      </c>
      <c r="I90" s="423">
        <f>RANK(H90,H$60:H$99)+COUNTIF(H$60:H90,H90)-1</f>
        <v>31</v>
      </c>
    </row>
    <row r="91" spans="2:9" ht="16.5" customHeight="1" x14ac:dyDescent="0.15">
      <c r="B91" s="410" t="s">
        <v>632</v>
      </c>
      <c r="C91" s="411" t="s">
        <v>646</v>
      </c>
      <c r="D91" s="412">
        <f t="shared" si="2"/>
        <v>0</v>
      </c>
      <c r="E91" s="412">
        <f>'40'!E40</f>
        <v>0</v>
      </c>
      <c r="F91" s="412">
        <f>'40'!K40</f>
        <v>0</v>
      </c>
      <c r="G91" s="413">
        <f>'40'!S40</f>
        <v>0</v>
      </c>
      <c r="H91" s="414">
        <f>'40'!V40</f>
        <v>0</v>
      </c>
      <c r="I91" s="423">
        <f>RANK(H91,H$60:H$99)+COUNTIF(H$60:H91,H91)-1</f>
        <v>32</v>
      </c>
    </row>
    <row r="92" spans="2:9" ht="16.5" customHeight="1" x14ac:dyDescent="0.15">
      <c r="B92" s="410" t="s">
        <v>634</v>
      </c>
      <c r="C92" s="411" t="s">
        <v>648</v>
      </c>
      <c r="D92" s="412">
        <f t="shared" si="2"/>
        <v>0</v>
      </c>
      <c r="E92" s="412">
        <f>'40'!E41</f>
        <v>0</v>
      </c>
      <c r="F92" s="412">
        <f>'40'!K41</f>
        <v>0</v>
      </c>
      <c r="G92" s="413">
        <f>'40'!S41</f>
        <v>0</v>
      </c>
      <c r="H92" s="414">
        <f>'40'!V41</f>
        <v>0</v>
      </c>
      <c r="I92" s="423">
        <f>RANK(H92,H$60:H$99)+COUNTIF(H$60:H92,H92)-1</f>
        <v>33</v>
      </c>
    </row>
    <row r="93" spans="2:9" ht="16.5" customHeight="1" x14ac:dyDescent="0.15">
      <c r="B93" s="410" t="s">
        <v>635</v>
      </c>
      <c r="C93" s="411" t="s">
        <v>650</v>
      </c>
      <c r="D93" s="412">
        <f t="shared" si="2"/>
        <v>0</v>
      </c>
      <c r="E93" s="412">
        <f>'40'!E42</f>
        <v>0</v>
      </c>
      <c r="F93" s="412">
        <f>'40'!K42</f>
        <v>0</v>
      </c>
      <c r="G93" s="413">
        <f>'40'!S42</f>
        <v>0</v>
      </c>
      <c r="H93" s="414">
        <f>'40'!V42</f>
        <v>0</v>
      </c>
      <c r="I93" s="423">
        <f>RANK(H93,H$60:H$99)+COUNTIF(H$60:H93,H93)-1</f>
        <v>34</v>
      </c>
    </row>
    <row r="94" spans="2:9" ht="16.5" customHeight="1" x14ac:dyDescent="0.15">
      <c r="B94" s="410" t="s">
        <v>637</v>
      </c>
      <c r="C94" s="411" t="s">
        <v>679</v>
      </c>
      <c r="D94" s="412">
        <f t="shared" si="2"/>
        <v>0</v>
      </c>
      <c r="E94" s="412">
        <f>'40'!E43</f>
        <v>0</v>
      </c>
      <c r="F94" s="412">
        <f>'40'!K43</f>
        <v>0</v>
      </c>
      <c r="G94" s="413">
        <f>'40'!S43</f>
        <v>0</v>
      </c>
      <c r="H94" s="414">
        <f>'40'!V43</f>
        <v>0</v>
      </c>
      <c r="I94" s="423">
        <f>RANK(H94,H$60:H$99)+COUNTIF(H$60:H94,H94)-1</f>
        <v>35</v>
      </c>
    </row>
    <row r="95" spans="2:9" ht="16.5" customHeight="1" x14ac:dyDescent="0.15">
      <c r="B95" s="410" t="s">
        <v>638</v>
      </c>
      <c r="C95" s="411" t="s">
        <v>464</v>
      </c>
      <c r="D95" s="412">
        <f t="shared" si="2"/>
        <v>0</v>
      </c>
      <c r="E95" s="412">
        <f>'40'!E44</f>
        <v>0</v>
      </c>
      <c r="F95" s="412">
        <f>'40'!K44</f>
        <v>0</v>
      </c>
      <c r="G95" s="413">
        <f>'40'!S44</f>
        <v>0</v>
      </c>
      <c r="H95" s="414">
        <f>'40'!V44</f>
        <v>0</v>
      </c>
      <c r="I95" s="423">
        <f>RANK(H95,H$60:H$99)+COUNTIF(H$60:H95,H95)-1</f>
        <v>36</v>
      </c>
    </row>
    <row r="96" spans="2:9" ht="16.5" customHeight="1" x14ac:dyDescent="0.15">
      <c r="B96" s="410" t="s">
        <v>639</v>
      </c>
      <c r="C96" s="411" t="s">
        <v>680</v>
      </c>
      <c r="D96" s="412">
        <f t="shared" si="2"/>
        <v>0</v>
      </c>
      <c r="E96" s="412">
        <f>'40'!E45</f>
        <v>0</v>
      </c>
      <c r="F96" s="412">
        <f>'40'!K45</f>
        <v>0</v>
      </c>
      <c r="G96" s="413">
        <f>'40'!S45</f>
        <v>0</v>
      </c>
      <c r="H96" s="414">
        <f>'40'!V45</f>
        <v>0</v>
      </c>
      <c r="I96" s="423">
        <f>RANK(H96,H$60:H$99)+COUNTIF(H$60:H96,H96)-1</f>
        <v>37</v>
      </c>
    </row>
    <row r="97" spans="2:9" ht="16.5" customHeight="1" x14ac:dyDescent="0.15">
      <c r="B97" s="410" t="s">
        <v>640</v>
      </c>
      <c r="C97" s="411" t="s">
        <v>681</v>
      </c>
      <c r="D97" s="412">
        <f t="shared" si="2"/>
        <v>0</v>
      </c>
      <c r="E97" s="412">
        <f>'40'!E46</f>
        <v>0</v>
      </c>
      <c r="F97" s="412">
        <f>'40'!K46</f>
        <v>0</v>
      </c>
      <c r="G97" s="413">
        <f>'40'!S46</f>
        <v>0</v>
      </c>
      <c r="H97" s="414">
        <f>'40'!V46</f>
        <v>0</v>
      </c>
      <c r="I97" s="423">
        <f>RANK(H97,H$60:H$99)+COUNTIF(H$60:H97,H97)-1</f>
        <v>38</v>
      </c>
    </row>
    <row r="98" spans="2:9" ht="16.5" customHeight="1" x14ac:dyDescent="0.15">
      <c r="B98" s="410" t="s">
        <v>642</v>
      </c>
      <c r="C98" s="411" t="s">
        <v>682</v>
      </c>
      <c r="D98" s="412">
        <f t="shared" si="2"/>
        <v>0</v>
      </c>
      <c r="E98" s="412">
        <f>'40'!E47</f>
        <v>0</v>
      </c>
      <c r="F98" s="412">
        <f>'40'!K47</f>
        <v>0</v>
      </c>
      <c r="G98" s="413">
        <f>'40'!S47</f>
        <v>0</v>
      </c>
      <c r="H98" s="414">
        <f>'40'!V47</f>
        <v>0</v>
      </c>
      <c r="I98" s="423">
        <f>RANK(H98,H$60:H$99)+COUNTIF(H$60:H98,H98)-1</f>
        <v>39</v>
      </c>
    </row>
    <row r="99" spans="2:9" ht="16.5" customHeight="1" x14ac:dyDescent="0.15">
      <c r="B99" s="410" t="s">
        <v>643</v>
      </c>
      <c r="C99" s="411" t="s">
        <v>671</v>
      </c>
      <c r="D99" s="412">
        <f t="shared" si="2"/>
        <v>0</v>
      </c>
      <c r="E99" s="412">
        <f>'40'!E48</f>
        <v>0</v>
      </c>
      <c r="F99" s="412">
        <f>'40'!K48</f>
        <v>0</v>
      </c>
      <c r="G99" s="413">
        <f>'40'!S48</f>
        <v>0</v>
      </c>
      <c r="H99" s="414">
        <f>'40'!V48</f>
        <v>0</v>
      </c>
      <c r="I99" s="423">
        <f>RANK(H99,H$60:H$99)+COUNTIF(H$60:H99,H99)-1</f>
        <v>40</v>
      </c>
    </row>
    <row r="100" spans="2:9" ht="16.5" customHeight="1" thickBot="1" x14ac:dyDescent="0.2">
      <c r="B100" s="410"/>
      <c r="C100" s="411" t="s">
        <v>672</v>
      </c>
      <c r="D100" s="412">
        <f t="shared" ref="D100" si="3">SUM(E100:F100)</f>
        <v>0</v>
      </c>
      <c r="E100" s="412">
        <f>'40'!E49</f>
        <v>0</v>
      </c>
      <c r="F100" s="412">
        <f>'40'!K49</f>
        <v>0</v>
      </c>
      <c r="G100" s="413">
        <f>'40'!S49</f>
        <v>0</v>
      </c>
      <c r="H100" s="424">
        <f>'40'!V49</f>
        <v>0</v>
      </c>
    </row>
  </sheetData>
  <sheetProtection formatCells="0" formatColumns="0" formatRows="0" sort="0" autoFilter="0"/>
  <mergeCells count="12">
    <mergeCell ref="B58:B59"/>
    <mergeCell ref="C58:C59"/>
    <mergeCell ref="D58:D59"/>
    <mergeCell ref="G58:G59"/>
    <mergeCell ref="H58:H59"/>
    <mergeCell ref="B40:C40"/>
    <mergeCell ref="D27:D28"/>
    <mergeCell ref="G27:G28"/>
    <mergeCell ref="H27:H28"/>
    <mergeCell ref="B3:H3"/>
    <mergeCell ref="B27:B28"/>
    <mergeCell ref="C27:C28"/>
  </mergeCells>
  <phoneticPr fontId="14"/>
  <pageMargins left="0.78740157480314965" right="0.78740157480314965" top="0.78740157480314965" bottom="0.78740157480314965" header="0" footer="0"/>
  <pageSetup paperSize="9" fitToHeight="0" orientation="portrait" r:id="rId1"/>
  <headerFooter>
    <oddFooter>&amp;R&amp;A</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00B0F0"/>
  </sheetPr>
  <dimension ref="A1:I75"/>
  <sheetViews>
    <sheetView view="pageBreakPreview" zoomScaleNormal="100" zoomScaleSheetLayoutView="100" workbookViewId="0">
      <pane ySplit="2" topLeftCell="A10" activePane="bottomLeft" state="frozen"/>
      <selection pane="bottomLeft" activeCell="B3" sqref="B3:H75"/>
    </sheetView>
  </sheetViews>
  <sheetFormatPr defaultColWidth="9.140625" defaultRowHeight="16.5" customHeight="1" x14ac:dyDescent="0.15"/>
  <cols>
    <col min="1" max="1" width="2.28515625" style="400" customWidth="1"/>
    <col min="2" max="2" width="3.85546875" style="400" customWidth="1"/>
    <col min="3" max="3" width="27.7109375" style="400" bestFit="1" customWidth="1"/>
    <col min="4" max="8" width="12.7109375" style="400" customWidth="1"/>
    <col min="9" max="9" width="5.85546875" style="400" customWidth="1"/>
    <col min="10" max="16384" width="9.140625" style="400"/>
  </cols>
  <sheetData>
    <row r="1" spans="2:8" ht="12" x14ac:dyDescent="0.15">
      <c r="B1" s="399"/>
      <c r="E1" s="399"/>
    </row>
    <row r="2" spans="2:8" ht="12" x14ac:dyDescent="0.15">
      <c r="B2" s="401"/>
      <c r="C2" s="402"/>
      <c r="E2" s="399"/>
    </row>
    <row r="3" spans="2:8" ht="16.5" customHeight="1" x14ac:dyDescent="0.15">
      <c r="B3" s="824" t="str">
        <f>"分析タイトル："&amp;データ入力!$E$3</f>
        <v>分析タイトル：(例)○○イベント実施に伴う経済波及効果</v>
      </c>
      <c r="C3" s="824"/>
      <c r="D3" s="824"/>
      <c r="E3" s="824"/>
      <c r="F3" s="824"/>
      <c r="G3" s="824"/>
      <c r="H3" s="824"/>
    </row>
    <row r="4" spans="2:8" ht="14.25" x14ac:dyDescent="0.15">
      <c r="B4" s="403" t="s">
        <v>574</v>
      </c>
      <c r="H4" s="404"/>
    </row>
    <row r="5" spans="2:8" ht="12" x14ac:dyDescent="0.15">
      <c r="B5" s="405"/>
      <c r="C5" s="405"/>
      <c r="D5" s="404" t="str">
        <f>結果!$F$10&amp;"　　　"</f>
        <v>(単位：万円)　　　</v>
      </c>
      <c r="E5" s="405"/>
      <c r="F5" s="405"/>
      <c r="G5" s="405"/>
      <c r="H5" s="405"/>
    </row>
    <row r="6" spans="2:8" ht="12" x14ac:dyDescent="0.15">
      <c r="B6" s="405"/>
      <c r="C6" s="405"/>
      <c r="D6" s="405"/>
      <c r="E6" s="405"/>
      <c r="F6" s="405"/>
      <c r="G6" s="405"/>
      <c r="H6" s="405"/>
    </row>
    <row r="7" spans="2:8" ht="12" x14ac:dyDescent="0.15">
      <c r="B7" s="405"/>
      <c r="C7" s="405"/>
      <c r="D7" s="405"/>
      <c r="E7" s="405"/>
      <c r="F7" s="405"/>
      <c r="G7" s="405"/>
      <c r="H7" s="405"/>
    </row>
    <row r="8" spans="2:8" ht="12" x14ac:dyDescent="0.15">
      <c r="B8" s="405"/>
      <c r="C8" s="405"/>
      <c r="D8" s="405"/>
      <c r="E8" s="405"/>
      <c r="F8" s="405"/>
      <c r="G8" s="405"/>
      <c r="H8" s="405"/>
    </row>
    <row r="9" spans="2:8" ht="12" x14ac:dyDescent="0.15">
      <c r="B9" s="405"/>
      <c r="C9" s="405"/>
      <c r="D9" s="405"/>
      <c r="E9" s="405"/>
      <c r="F9" s="405"/>
      <c r="G9" s="405"/>
      <c r="H9" s="405"/>
    </row>
    <row r="10" spans="2:8" ht="12" x14ac:dyDescent="0.15">
      <c r="B10" s="405"/>
      <c r="C10" s="405"/>
      <c r="D10" s="405"/>
      <c r="E10" s="405"/>
      <c r="F10" s="405"/>
      <c r="G10" s="405"/>
      <c r="H10" s="404" t="str">
        <f>結果!$J$15&amp;"　　"</f>
        <v>(単位：万円、人)　　</v>
      </c>
    </row>
    <row r="11" spans="2:8" ht="12" x14ac:dyDescent="0.15">
      <c r="B11" s="405"/>
      <c r="C11" s="405"/>
      <c r="D11" s="405"/>
      <c r="E11" s="405"/>
      <c r="F11" s="405"/>
      <c r="G11" s="405"/>
      <c r="H11" s="405"/>
    </row>
    <row r="12" spans="2:8" ht="12" x14ac:dyDescent="0.15">
      <c r="B12" s="405"/>
      <c r="C12" s="405"/>
      <c r="D12" s="405"/>
      <c r="E12" s="405"/>
      <c r="F12" s="405"/>
      <c r="G12" s="405"/>
      <c r="H12" s="405"/>
    </row>
    <row r="13" spans="2:8" ht="12" x14ac:dyDescent="0.15">
      <c r="B13" s="405"/>
      <c r="C13" s="405"/>
      <c r="D13" s="405"/>
      <c r="E13" s="405"/>
      <c r="F13" s="405"/>
      <c r="G13" s="405"/>
      <c r="H13" s="405"/>
    </row>
    <row r="14" spans="2:8" ht="12" x14ac:dyDescent="0.15">
      <c r="B14" s="405"/>
      <c r="C14" s="405"/>
      <c r="D14" s="405"/>
      <c r="E14" s="405"/>
      <c r="F14" s="405"/>
      <c r="G14" s="405"/>
      <c r="H14" s="405"/>
    </row>
    <row r="15" spans="2:8" ht="12" x14ac:dyDescent="0.15">
      <c r="B15" s="405"/>
      <c r="C15" s="405"/>
      <c r="D15" s="405"/>
      <c r="E15" s="405"/>
      <c r="F15" s="405"/>
      <c r="G15" s="405"/>
      <c r="H15" s="405"/>
    </row>
    <row r="16" spans="2:8" ht="12" x14ac:dyDescent="0.15">
      <c r="B16" s="405"/>
      <c r="C16" s="405"/>
      <c r="D16" s="405"/>
      <c r="E16" s="405"/>
      <c r="F16" s="405"/>
      <c r="G16" s="405"/>
      <c r="H16" s="405"/>
    </row>
    <row r="17" spans="1:9" ht="12" x14ac:dyDescent="0.15">
      <c r="B17" s="405"/>
      <c r="C17" s="405"/>
      <c r="D17" s="405"/>
      <c r="E17" s="405"/>
      <c r="F17" s="405"/>
      <c r="G17" s="405"/>
      <c r="H17" s="405"/>
    </row>
    <row r="18" spans="1:9" ht="12" x14ac:dyDescent="0.15">
      <c r="B18" s="405"/>
      <c r="C18" s="405"/>
      <c r="D18" s="405"/>
      <c r="E18" s="405"/>
      <c r="F18" s="405"/>
      <c r="G18" s="405"/>
      <c r="H18" s="405"/>
    </row>
    <row r="19" spans="1:9" ht="12" x14ac:dyDescent="0.15">
      <c r="B19" s="405"/>
      <c r="C19" s="405"/>
      <c r="D19" s="405"/>
      <c r="E19" s="405"/>
      <c r="F19" s="405"/>
      <c r="G19" s="405"/>
      <c r="H19" s="405"/>
    </row>
    <row r="20" spans="1:9" ht="12" x14ac:dyDescent="0.15">
      <c r="B20" s="405"/>
      <c r="C20" s="405"/>
      <c r="D20" s="405"/>
      <c r="E20" s="405"/>
      <c r="F20" s="405"/>
      <c r="G20" s="405"/>
      <c r="H20" s="405"/>
    </row>
    <row r="21" spans="1:9" ht="12" x14ac:dyDescent="0.15">
      <c r="B21" s="405"/>
      <c r="C21" s="405"/>
      <c r="D21" s="405"/>
      <c r="E21" s="405"/>
      <c r="F21" s="405"/>
      <c r="G21" s="405"/>
      <c r="H21" s="405"/>
    </row>
    <row r="22" spans="1:9" ht="12" x14ac:dyDescent="0.15">
      <c r="B22" s="405"/>
      <c r="C22" s="405"/>
      <c r="D22" s="405"/>
      <c r="E22" s="405"/>
      <c r="F22" s="405"/>
      <c r="G22" s="405"/>
      <c r="H22" s="405"/>
    </row>
    <row r="23" spans="1:9" ht="12" x14ac:dyDescent="0.15">
      <c r="B23" s="405"/>
      <c r="C23" s="405"/>
      <c r="D23" s="405"/>
      <c r="E23" s="405"/>
      <c r="F23" s="405"/>
      <c r="G23" s="405"/>
      <c r="H23" s="405"/>
    </row>
    <row r="24" spans="1:9" ht="12" x14ac:dyDescent="0.15">
      <c r="B24" s="405"/>
      <c r="C24" s="405"/>
      <c r="D24" s="405"/>
      <c r="E24" s="405"/>
      <c r="F24" s="405"/>
      <c r="G24" s="405"/>
      <c r="H24" s="405"/>
    </row>
    <row r="25" spans="1:9" ht="16.5" customHeight="1" thickBot="1" x14ac:dyDescent="0.2">
      <c r="B25" s="403" t="s">
        <v>683</v>
      </c>
      <c r="H25" s="404" t="str">
        <f>"（単位："&amp;データ入力!$L$7&amp;"）"</f>
        <v>（単位：万円）</v>
      </c>
    </row>
    <row r="26" spans="1:9" ht="16.5" customHeight="1" x14ac:dyDescent="0.15">
      <c r="B26" s="825" t="s">
        <v>576</v>
      </c>
      <c r="C26" s="825" t="s">
        <v>577</v>
      </c>
      <c r="D26" s="820" t="s">
        <v>578</v>
      </c>
      <c r="E26" s="406"/>
      <c r="F26" s="407"/>
      <c r="G26" s="820" t="s">
        <v>579</v>
      </c>
      <c r="H26" s="822" t="s">
        <v>522</v>
      </c>
    </row>
    <row r="27" spans="1:9" ht="16.5" customHeight="1" x14ac:dyDescent="0.15">
      <c r="B27" s="826"/>
      <c r="C27" s="826"/>
      <c r="D27" s="821"/>
      <c r="E27" s="408" t="s">
        <v>519</v>
      </c>
      <c r="F27" s="409" t="s">
        <v>520</v>
      </c>
      <c r="G27" s="821"/>
      <c r="H27" s="823"/>
    </row>
    <row r="28" spans="1:9" ht="16.5" customHeight="1" x14ac:dyDescent="0.15">
      <c r="A28" s="405">
        <v>1</v>
      </c>
      <c r="B28" s="410" t="str">
        <f t="shared" ref="B28:H28" si="0">INDEX($B$60:$H$74,MATCH($A28,$I$60:$I$74,0),B$2)</f>
        <v>01</v>
      </c>
      <c r="C28" s="411" t="str">
        <f t="shared" si="0"/>
        <v>農業</v>
      </c>
      <c r="D28" s="412">
        <f t="shared" si="0"/>
        <v>0</v>
      </c>
      <c r="E28" s="412">
        <f t="shared" si="0"/>
        <v>0</v>
      </c>
      <c r="F28" s="412">
        <f t="shared" si="0"/>
        <v>0</v>
      </c>
      <c r="G28" s="413">
        <f t="shared" si="0"/>
        <v>0</v>
      </c>
      <c r="H28" s="414">
        <f t="shared" si="0"/>
        <v>0</v>
      </c>
      <c r="I28" s="423">
        <f>RANK(H60,H$60:H$74)+COUNTIF(H$60:H60,H60)-1</f>
        <v>1</v>
      </c>
    </row>
    <row r="29" spans="1:9" ht="16.5" customHeight="1" x14ac:dyDescent="0.15">
      <c r="A29" s="405">
        <v>2</v>
      </c>
      <c r="B29" s="410" t="str">
        <f t="shared" ref="B29:H42" si="1">INDEX($B$60:$H$74,MATCH($A29,$I$60:$I$74,0),B$2)</f>
        <v>02</v>
      </c>
      <c r="C29" s="411" t="str">
        <f t="shared" si="1"/>
        <v>林業</v>
      </c>
      <c r="D29" s="412">
        <f t="shared" si="1"/>
        <v>0</v>
      </c>
      <c r="E29" s="412">
        <f t="shared" si="1"/>
        <v>0</v>
      </c>
      <c r="F29" s="412">
        <f t="shared" si="1"/>
        <v>0</v>
      </c>
      <c r="G29" s="413">
        <f t="shared" si="1"/>
        <v>0</v>
      </c>
      <c r="H29" s="414">
        <f t="shared" si="1"/>
        <v>0</v>
      </c>
      <c r="I29" s="423">
        <f>RANK(H61,H$60:H$74)+COUNTIF(H$60:H61,H61)-1</f>
        <v>2</v>
      </c>
    </row>
    <row r="30" spans="1:9" ht="16.5" customHeight="1" x14ac:dyDescent="0.15">
      <c r="A30" s="405">
        <v>3</v>
      </c>
      <c r="B30" s="410" t="str">
        <f t="shared" si="1"/>
        <v>03</v>
      </c>
      <c r="C30" s="411" t="str">
        <f t="shared" si="1"/>
        <v>漁業</v>
      </c>
      <c r="D30" s="412">
        <f t="shared" si="1"/>
        <v>0</v>
      </c>
      <c r="E30" s="412">
        <f t="shared" si="1"/>
        <v>0</v>
      </c>
      <c r="F30" s="412">
        <f t="shared" si="1"/>
        <v>0</v>
      </c>
      <c r="G30" s="413">
        <f t="shared" si="1"/>
        <v>0</v>
      </c>
      <c r="H30" s="414">
        <f t="shared" si="1"/>
        <v>0</v>
      </c>
      <c r="I30" s="423">
        <f>RANK(H61,H$60:H$74)+COUNTIF(H$60:H61,H61)-1</f>
        <v>2</v>
      </c>
    </row>
    <row r="31" spans="1:9" ht="16.5" customHeight="1" x14ac:dyDescent="0.15">
      <c r="A31" s="405">
        <v>4</v>
      </c>
      <c r="B31" s="410" t="str">
        <f t="shared" si="1"/>
        <v>04</v>
      </c>
      <c r="C31" s="411" t="str">
        <f t="shared" si="1"/>
        <v>鉱業</v>
      </c>
      <c r="D31" s="412">
        <f t="shared" si="1"/>
        <v>0</v>
      </c>
      <c r="E31" s="412">
        <f t="shared" si="1"/>
        <v>0</v>
      </c>
      <c r="F31" s="412">
        <f t="shared" si="1"/>
        <v>0</v>
      </c>
      <c r="G31" s="413">
        <f t="shared" si="1"/>
        <v>0</v>
      </c>
      <c r="H31" s="414">
        <f t="shared" si="1"/>
        <v>0</v>
      </c>
      <c r="I31" s="423">
        <f>RANK(H62,H$60:H$74)+COUNTIF(H$60:H62,H62)-1</f>
        <v>3</v>
      </c>
    </row>
    <row r="32" spans="1:9" ht="16.5" customHeight="1" x14ac:dyDescent="0.15">
      <c r="A32" s="405">
        <v>5</v>
      </c>
      <c r="B32" s="410" t="str">
        <f t="shared" si="1"/>
        <v>05</v>
      </c>
      <c r="C32" s="411" t="str">
        <f t="shared" si="1"/>
        <v>製造業</v>
      </c>
      <c r="D32" s="412">
        <f t="shared" si="1"/>
        <v>0</v>
      </c>
      <c r="E32" s="412">
        <f t="shared" si="1"/>
        <v>0</v>
      </c>
      <c r="F32" s="412">
        <f t="shared" si="1"/>
        <v>0</v>
      </c>
      <c r="G32" s="413">
        <f t="shared" si="1"/>
        <v>0</v>
      </c>
      <c r="H32" s="414">
        <f t="shared" si="1"/>
        <v>0</v>
      </c>
      <c r="I32" s="423">
        <f>RANK(H63,H$60:H$74)+COUNTIF(H$60:H63,H63)-1</f>
        <v>4</v>
      </c>
    </row>
    <row r="33" spans="1:9" ht="16.5" customHeight="1" x14ac:dyDescent="0.15">
      <c r="A33" s="405">
        <v>6</v>
      </c>
      <c r="B33" s="410" t="str">
        <f t="shared" si="1"/>
        <v>06</v>
      </c>
      <c r="C33" s="411" t="str">
        <f t="shared" si="1"/>
        <v>建設</v>
      </c>
      <c r="D33" s="412">
        <f t="shared" si="1"/>
        <v>0</v>
      </c>
      <c r="E33" s="412">
        <f t="shared" si="1"/>
        <v>0</v>
      </c>
      <c r="F33" s="412">
        <f t="shared" si="1"/>
        <v>0</v>
      </c>
      <c r="G33" s="413">
        <f t="shared" si="1"/>
        <v>0</v>
      </c>
      <c r="H33" s="414">
        <f t="shared" si="1"/>
        <v>0</v>
      </c>
      <c r="I33" s="423">
        <f>RANK(H64,H$60:H$74)+COUNTIF(H$60:H64,H64)-1</f>
        <v>5</v>
      </c>
    </row>
    <row r="34" spans="1:9" ht="16.5" customHeight="1" x14ac:dyDescent="0.15">
      <c r="A34" s="405">
        <v>7</v>
      </c>
      <c r="B34" s="410" t="str">
        <f t="shared" si="1"/>
        <v>07</v>
      </c>
      <c r="C34" s="411" t="str">
        <f t="shared" si="1"/>
        <v>電力・ガス・水道</v>
      </c>
      <c r="D34" s="412">
        <f t="shared" si="1"/>
        <v>0</v>
      </c>
      <c r="E34" s="412">
        <f t="shared" si="1"/>
        <v>0</v>
      </c>
      <c r="F34" s="412">
        <f t="shared" si="1"/>
        <v>0</v>
      </c>
      <c r="G34" s="413">
        <f t="shared" si="1"/>
        <v>0</v>
      </c>
      <c r="H34" s="414">
        <f t="shared" si="1"/>
        <v>0</v>
      </c>
      <c r="I34" s="423">
        <f>RANK(H65,H$60:H$74)+COUNTIF(H$60:H65,H65)-1</f>
        <v>6</v>
      </c>
    </row>
    <row r="35" spans="1:9" ht="16.5" customHeight="1" x14ac:dyDescent="0.15">
      <c r="A35" s="405">
        <v>8</v>
      </c>
      <c r="B35" s="410" t="str">
        <f t="shared" si="1"/>
        <v>08</v>
      </c>
      <c r="C35" s="411" t="str">
        <f t="shared" si="1"/>
        <v>商業</v>
      </c>
      <c r="D35" s="412">
        <f t="shared" si="1"/>
        <v>0</v>
      </c>
      <c r="E35" s="412">
        <f t="shared" si="1"/>
        <v>0</v>
      </c>
      <c r="F35" s="412">
        <f t="shared" si="1"/>
        <v>0</v>
      </c>
      <c r="G35" s="413">
        <f t="shared" si="1"/>
        <v>0</v>
      </c>
      <c r="H35" s="414">
        <f t="shared" si="1"/>
        <v>0</v>
      </c>
      <c r="I35" s="423">
        <f>RANK(H66,H$60:H$74)+COUNTIF(H$60:H66,H66)-1</f>
        <v>7</v>
      </c>
    </row>
    <row r="36" spans="1:9" ht="16.5" customHeight="1" x14ac:dyDescent="0.15">
      <c r="A36" s="405">
        <v>9</v>
      </c>
      <c r="B36" s="410" t="str">
        <f t="shared" si="1"/>
        <v>09</v>
      </c>
      <c r="C36" s="411" t="str">
        <f t="shared" si="1"/>
        <v>金融・保険</v>
      </c>
      <c r="D36" s="412">
        <f t="shared" si="1"/>
        <v>0</v>
      </c>
      <c r="E36" s="412">
        <f t="shared" si="1"/>
        <v>0</v>
      </c>
      <c r="F36" s="412">
        <f t="shared" si="1"/>
        <v>0</v>
      </c>
      <c r="G36" s="413">
        <f t="shared" si="1"/>
        <v>0</v>
      </c>
      <c r="H36" s="414">
        <f t="shared" si="1"/>
        <v>0</v>
      </c>
      <c r="I36" s="423">
        <f>RANK(H67,H$60:H$74)+COUNTIF(H$60:H67,H67)-1</f>
        <v>8</v>
      </c>
    </row>
    <row r="37" spans="1:9" ht="16.5" customHeight="1" x14ac:dyDescent="0.15">
      <c r="A37" s="405">
        <v>10</v>
      </c>
      <c r="B37" s="410" t="str">
        <f t="shared" si="1"/>
        <v>10</v>
      </c>
      <c r="C37" s="411" t="str">
        <f t="shared" si="1"/>
        <v>不動産</v>
      </c>
      <c r="D37" s="412">
        <f t="shared" si="1"/>
        <v>0</v>
      </c>
      <c r="E37" s="412">
        <f t="shared" si="1"/>
        <v>0</v>
      </c>
      <c r="F37" s="412">
        <f t="shared" si="1"/>
        <v>0</v>
      </c>
      <c r="G37" s="413">
        <f t="shared" si="1"/>
        <v>0</v>
      </c>
      <c r="H37" s="414">
        <f t="shared" si="1"/>
        <v>0</v>
      </c>
      <c r="I37" s="423">
        <f>RANK(H68,H$60:H$74)+COUNTIF(H$60:H68,H68)-1</f>
        <v>9</v>
      </c>
    </row>
    <row r="38" spans="1:9" ht="16.5" customHeight="1" x14ac:dyDescent="0.15">
      <c r="A38" s="405">
        <v>11</v>
      </c>
      <c r="B38" s="410" t="str">
        <f t="shared" si="1"/>
        <v>11</v>
      </c>
      <c r="C38" s="411" t="str">
        <f t="shared" si="1"/>
        <v>運輸・郵便</v>
      </c>
      <c r="D38" s="412">
        <f t="shared" si="1"/>
        <v>0</v>
      </c>
      <c r="E38" s="412">
        <f t="shared" si="1"/>
        <v>0</v>
      </c>
      <c r="F38" s="412">
        <f t="shared" si="1"/>
        <v>0</v>
      </c>
      <c r="G38" s="413">
        <f t="shared" si="1"/>
        <v>0</v>
      </c>
      <c r="H38" s="414">
        <f t="shared" si="1"/>
        <v>0</v>
      </c>
      <c r="I38" s="423">
        <f>RANK(H69,H$60:H$74)+COUNTIF(H$60:H69,H69)-1</f>
        <v>10</v>
      </c>
    </row>
    <row r="39" spans="1:9" ht="16.5" customHeight="1" x14ac:dyDescent="0.15">
      <c r="A39" s="405">
        <v>12</v>
      </c>
      <c r="B39" s="410" t="str">
        <f t="shared" si="1"/>
        <v>12</v>
      </c>
      <c r="C39" s="411" t="str">
        <f t="shared" si="1"/>
        <v>情報通信</v>
      </c>
      <c r="D39" s="412">
        <f t="shared" si="1"/>
        <v>0</v>
      </c>
      <c r="E39" s="412">
        <f t="shared" si="1"/>
        <v>0</v>
      </c>
      <c r="F39" s="412">
        <f t="shared" si="1"/>
        <v>0</v>
      </c>
      <c r="G39" s="413">
        <f t="shared" si="1"/>
        <v>0</v>
      </c>
      <c r="H39" s="414">
        <f t="shared" si="1"/>
        <v>0</v>
      </c>
      <c r="I39" s="423">
        <f>RANK(H70,H$60:H$74)+COUNTIF(H$60:H70,H70)-1</f>
        <v>11</v>
      </c>
    </row>
    <row r="40" spans="1:9" ht="16.5" customHeight="1" x14ac:dyDescent="0.15">
      <c r="A40" s="405">
        <v>13</v>
      </c>
      <c r="B40" s="410" t="str">
        <f t="shared" si="1"/>
        <v>13</v>
      </c>
      <c r="C40" s="411" t="str">
        <f t="shared" si="1"/>
        <v>公務</v>
      </c>
      <c r="D40" s="412">
        <f t="shared" si="1"/>
        <v>0</v>
      </c>
      <c r="E40" s="412">
        <f t="shared" si="1"/>
        <v>0</v>
      </c>
      <c r="F40" s="412">
        <f t="shared" si="1"/>
        <v>0</v>
      </c>
      <c r="G40" s="413">
        <f t="shared" si="1"/>
        <v>0</v>
      </c>
      <c r="H40" s="414">
        <f t="shared" si="1"/>
        <v>0</v>
      </c>
      <c r="I40" s="423">
        <f>RANK(H71,H$60:H$74)+COUNTIF(H$60:H71,H71)-1</f>
        <v>12</v>
      </c>
    </row>
    <row r="41" spans="1:9" ht="16.5" customHeight="1" x14ac:dyDescent="0.15">
      <c r="A41" s="405">
        <v>14</v>
      </c>
      <c r="B41" s="410">
        <f t="shared" si="1"/>
        <v>14</v>
      </c>
      <c r="C41" s="411" t="str">
        <f t="shared" si="1"/>
        <v>サービス</v>
      </c>
      <c r="D41" s="412">
        <f t="shared" si="1"/>
        <v>0</v>
      </c>
      <c r="E41" s="412">
        <f t="shared" si="1"/>
        <v>0</v>
      </c>
      <c r="F41" s="412">
        <f t="shared" si="1"/>
        <v>0</v>
      </c>
      <c r="G41" s="413">
        <f t="shared" si="1"/>
        <v>0</v>
      </c>
      <c r="H41" s="414">
        <f t="shared" si="1"/>
        <v>0</v>
      </c>
      <c r="I41" s="423">
        <f>RANK(H72,H$60:H$74)+COUNTIF(H$60:H72,H72)-1</f>
        <v>13</v>
      </c>
    </row>
    <row r="42" spans="1:9" ht="16.5" customHeight="1" thickBot="1" x14ac:dyDescent="0.2">
      <c r="A42" s="405">
        <v>15</v>
      </c>
      <c r="B42" s="410">
        <f t="shared" si="1"/>
        <v>15</v>
      </c>
      <c r="C42" s="411" t="str">
        <f t="shared" si="1"/>
        <v>分類不明</v>
      </c>
      <c r="D42" s="412">
        <f t="shared" si="1"/>
        <v>0</v>
      </c>
      <c r="E42" s="412">
        <f t="shared" si="1"/>
        <v>0</v>
      </c>
      <c r="F42" s="412">
        <f t="shared" si="1"/>
        <v>0</v>
      </c>
      <c r="G42" s="413">
        <f t="shared" si="1"/>
        <v>0</v>
      </c>
      <c r="H42" s="419">
        <f t="shared" si="1"/>
        <v>0</v>
      </c>
      <c r="I42" s="423">
        <f>RANK(H74,H$60:H$74)+COUNTIF(H$60:H74,H74)-1</f>
        <v>15</v>
      </c>
    </row>
    <row r="43" spans="1:9" ht="16.5" customHeight="1" thickBot="1" x14ac:dyDescent="0.2">
      <c r="B43" s="818" t="s">
        <v>581</v>
      </c>
      <c r="C43" s="819"/>
      <c r="D43" s="420">
        <f t="shared" ref="D43" si="2">SUM(E43:F43)</f>
        <v>0</v>
      </c>
      <c r="E43" s="420">
        <f>'15'!E24</f>
        <v>0</v>
      </c>
      <c r="F43" s="420">
        <f>'15'!K24</f>
        <v>0</v>
      </c>
      <c r="G43" s="421">
        <f>'15'!S24</f>
        <v>0</v>
      </c>
      <c r="H43" s="422">
        <f>'15'!V24</f>
        <v>0</v>
      </c>
    </row>
    <row r="49" spans="1:9" ht="16.5" customHeight="1" x14ac:dyDescent="0.15">
      <c r="A49" s="405">
        <v>1</v>
      </c>
    </row>
    <row r="50" spans="1:9" ht="16.5" customHeight="1" x14ac:dyDescent="0.15">
      <c r="A50" s="405">
        <v>2</v>
      </c>
    </row>
    <row r="51" spans="1:9" ht="16.5" customHeight="1" x14ac:dyDescent="0.15">
      <c r="A51" s="405">
        <v>3</v>
      </c>
    </row>
    <row r="52" spans="1:9" ht="16.5" customHeight="1" x14ac:dyDescent="0.15">
      <c r="A52" s="405">
        <v>4</v>
      </c>
    </row>
    <row r="53" spans="1:9" ht="16.5" customHeight="1" x14ac:dyDescent="0.15">
      <c r="A53" s="405">
        <v>5</v>
      </c>
    </row>
    <row r="54" spans="1:9" ht="16.5" customHeight="1" x14ac:dyDescent="0.15">
      <c r="A54" s="405">
        <v>6</v>
      </c>
    </row>
    <row r="55" spans="1:9" ht="16.5" customHeight="1" x14ac:dyDescent="0.15">
      <c r="A55" s="405">
        <v>7</v>
      </c>
    </row>
    <row r="56" spans="1:9" ht="16.5" customHeight="1" x14ac:dyDescent="0.15">
      <c r="A56" s="405">
        <v>8</v>
      </c>
    </row>
    <row r="57" spans="1:9" ht="16.5" customHeight="1" thickBot="1" x14ac:dyDescent="0.2">
      <c r="A57" s="405">
        <v>9</v>
      </c>
      <c r="B57" s="402" t="s">
        <v>683</v>
      </c>
      <c r="H57" s="404" t="str">
        <f>"（単位："&amp;データ入力!$L$7&amp;"）"</f>
        <v>（単位：万円）</v>
      </c>
    </row>
    <row r="58" spans="1:9" ht="16.5" customHeight="1" x14ac:dyDescent="0.15">
      <c r="A58" s="405">
        <v>10</v>
      </c>
      <c r="B58" s="825" t="s">
        <v>576</v>
      </c>
      <c r="C58" s="825" t="s">
        <v>577</v>
      </c>
      <c r="D58" s="820" t="s">
        <v>578</v>
      </c>
      <c r="E58" s="406"/>
      <c r="F58" s="407"/>
      <c r="G58" s="820" t="s">
        <v>579</v>
      </c>
      <c r="H58" s="822" t="s">
        <v>522</v>
      </c>
    </row>
    <row r="59" spans="1:9" ht="16.5" customHeight="1" x14ac:dyDescent="0.15">
      <c r="A59" s="405">
        <v>11</v>
      </c>
      <c r="B59" s="826"/>
      <c r="C59" s="826"/>
      <c r="D59" s="821"/>
      <c r="E59" s="408" t="s">
        <v>519</v>
      </c>
      <c r="F59" s="409" t="s">
        <v>520</v>
      </c>
      <c r="G59" s="821"/>
      <c r="H59" s="823"/>
    </row>
    <row r="60" spans="1:9" ht="16.5" customHeight="1" x14ac:dyDescent="0.15">
      <c r="A60" s="405">
        <v>12</v>
      </c>
      <c r="B60" s="410" t="s">
        <v>255</v>
      </c>
      <c r="C60" s="411" t="s">
        <v>256</v>
      </c>
      <c r="D60" s="412">
        <f>SUM(E60:F60)</f>
        <v>0</v>
      </c>
      <c r="E60" s="412">
        <f>'15'!E9</f>
        <v>0</v>
      </c>
      <c r="F60" s="412">
        <f>'15'!K9</f>
        <v>0</v>
      </c>
      <c r="G60" s="413">
        <f>'15'!S9</f>
        <v>0</v>
      </c>
      <c r="H60" s="414">
        <f>'15'!V9</f>
        <v>0</v>
      </c>
      <c r="I60" s="428">
        <f>RANK(H60,H$60:H$74)+COUNTIF(H$60:H60,H60)-1</f>
        <v>1</v>
      </c>
    </row>
    <row r="61" spans="1:9" ht="16.5" customHeight="1" x14ac:dyDescent="0.15">
      <c r="A61" s="405">
        <v>13</v>
      </c>
      <c r="B61" s="410" t="s">
        <v>260</v>
      </c>
      <c r="C61" s="411" t="s">
        <v>263</v>
      </c>
      <c r="D61" s="412">
        <f t="shared" ref="D61:D75" si="3">SUM(E61:F61)</f>
        <v>0</v>
      </c>
      <c r="E61" s="412">
        <f>'15'!E10</f>
        <v>0</v>
      </c>
      <c r="F61" s="412">
        <f>'15'!K10</f>
        <v>0</v>
      </c>
      <c r="G61" s="413">
        <f>'15'!S10</f>
        <v>0</v>
      </c>
      <c r="H61" s="414">
        <f>'15'!V10</f>
        <v>0</v>
      </c>
      <c r="I61" s="428">
        <f>RANK(H61,H$60:H$74)+COUNTIF(H$60:H61,H61)-1</f>
        <v>2</v>
      </c>
    </row>
    <row r="62" spans="1:9" ht="16.5" customHeight="1" x14ac:dyDescent="0.15">
      <c r="A62" s="405">
        <v>14</v>
      </c>
      <c r="B62" s="410" t="s">
        <v>262</v>
      </c>
      <c r="C62" s="411" t="s">
        <v>265</v>
      </c>
      <c r="D62" s="412">
        <f t="shared" si="3"/>
        <v>0</v>
      </c>
      <c r="E62" s="412">
        <f>'15'!E11</f>
        <v>0</v>
      </c>
      <c r="F62" s="412">
        <f>'15'!K11</f>
        <v>0</v>
      </c>
      <c r="G62" s="413">
        <f>'15'!S11</f>
        <v>0</v>
      </c>
      <c r="H62" s="414">
        <f>'15'!V11</f>
        <v>0</v>
      </c>
      <c r="I62" s="428">
        <f>RANK(H62,H$60:H$74)+COUNTIF(H$60:H62,H62)-1</f>
        <v>3</v>
      </c>
    </row>
    <row r="63" spans="1:9" ht="16.5" customHeight="1" x14ac:dyDescent="0.15">
      <c r="A63" s="405">
        <v>15</v>
      </c>
      <c r="B63" s="410" t="s">
        <v>264</v>
      </c>
      <c r="C63" s="411" t="s">
        <v>684</v>
      </c>
      <c r="D63" s="412">
        <f t="shared" si="3"/>
        <v>0</v>
      </c>
      <c r="E63" s="412">
        <f>'15'!E12</f>
        <v>0</v>
      </c>
      <c r="F63" s="412">
        <f>'15'!K12</f>
        <v>0</v>
      </c>
      <c r="G63" s="413">
        <f>'15'!S12</f>
        <v>0</v>
      </c>
      <c r="H63" s="414">
        <f>'15'!V12</f>
        <v>0</v>
      </c>
      <c r="I63" s="428">
        <f>RANK(H63,H$60:H$74)+COUNTIF(H$60:H63,H63)-1</f>
        <v>4</v>
      </c>
    </row>
    <row r="64" spans="1:9" ht="16.5" customHeight="1" x14ac:dyDescent="0.15">
      <c r="B64" s="410" t="s">
        <v>266</v>
      </c>
      <c r="C64" s="411" t="s">
        <v>685</v>
      </c>
      <c r="D64" s="412">
        <f t="shared" si="3"/>
        <v>0</v>
      </c>
      <c r="E64" s="412">
        <f>'15'!E13</f>
        <v>0</v>
      </c>
      <c r="F64" s="412">
        <f>'15'!K13</f>
        <v>0</v>
      </c>
      <c r="G64" s="413">
        <f>'15'!S13</f>
        <v>0</v>
      </c>
      <c r="H64" s="414">
        <f>'15'!V13</f>
        <v>0</v>
      </c>
      <c r="I64" s="428">
        <f>RANK(H64,H$60:H$74)+COUNTIF(H$60:H64,H64)-1</f>
        <v>5</v>
      </c>
    </row>
    <row r="65" spans="2:9" ht="16.5" customHeight="1" x14ac:dyDescent="0.15">
      <c r="B65" s="410" t="s">
        <v>270</v>
      </c>
      <c r="C65" s="411" t="s">
        <v>686</v>
      </c>
      <c r="D65" s="412">
        <f t="shared" si="3"/>
        <v>0</v>
      </c>
      <c r="E65" s="412">
        <f>'15'!E14</f>
        <v>0</v>
      </c>
      <c r="F65" s="412">
        <f>'15'!K14</f>
        <v>0</v>
      </c>
      <c r="G65" s="413">
        <f>'15'!S14</f>
        <v>0</v>
      </c>
      <c r="H65" s="414">
        <f>'15'!V14</f>
        <v>0</v>
      </c>
      <c r="I65" s="428">
        <f>RANK(H65,H$60:H$74)+COUNTIF(H$60:H65,H65)-1</f>
        <v>6</v>
      </c>
    </row>
    <row r="66" spans="2:9" ht="16.5" customHeight="1" x14ac:dyDescent="0.15">
      <c r="B66" s="410" t="s">
        <v>276</v>
      </c>
      <c r="C66" s="411" t="s">
        <v>687</v>
      </c>
      <c r="D66" s="412">
        <f t="shared" si="3"/>
        <v>0</v>
      </c>
      <c r="E66" s="412">
        <f>'15'!E15</f>
        <v>0</v>
      </c>
      <c r="F66" s="412">
        <f>'15'!K15</f>
        <v>0</v>
      </c>
      <c r="G66" s="413">
        <f>'15'!S15</f>
        <v>0</v>
      </c>
      <c r="H66" s="414">
        <f>'15'!V15</f>
        <v>0</v>
      </c>
      <c r="I66" s="428">
        <f>RANK(H66,H$60:H$74)+COUNTIF(H$60:H66,H66)-1</f>
        <v>7</v>
      </c>
    </row>
    <row r="67" spans="2:9" ht="16.5" customHeight="1" x14ac:dyDescent="0.15">
      <c r="B67" s="410" t="s">
        <v>280</v>
      </c>
      <c r="C67" s="411" t="s">
        <v>688</v>
      </c>
      <c r="D67" s="412">
        <f t="shared" si="3"/>
        <v>0</v>
      </c>
      <c r="E67" s="412">
        <f>'15'!E16</f>
        <v>0</v>
      </c>
      <c r="F67" s="412">
        <f>'15'!K16</f>
        <v>0</v>
      </c>
      <c r="G67" s="413">
        <f>'15'!S16</f>
        <v>0</v>
      </c>
      <c r="H67" s="414">
        <f>'15'!V16</f>
        <v>0</v>
      </c>
      <c r="I67" s="428">
        <f>RANK(H67,H$60:H$74)+COUNTIF(H$60:H67,H67)-1</f>
        <v>8</v>
      </c>
    </row>
    <row r="68" spans="2:9" ht="16.5" customHeight="1" x14ac:dyDescent="0.15">
      <c r="B68" s="410" t="s">
        <v>286</v>
      </c>
      <c r="C68" s="411" t="s">
        <v>388</v>
      </c>
      <c r="D68" s="412">
        <f t="shared" si="3"/>
        <v>0</v>
      </c>
      <c r="E68" s="412">
        <f>'15'!E17</f>
        <v>0</v>
      </c>
      <c r="F68" s="412">
        <f>'15'!K17</f>
        <v>0</v>
      </c>
      <c r="G68" s="413">
        <f>'15'!S17</f>
        <v>0</v>
      </c>
      <c r="H68" s="414">
        <f>'15'!V17</f>
        <v>0</v>
      </c>
      <c r="I68" s="428">
        <f>RANK(H68,H$60:H$74)+COUNTIF(H$60:H68,H68)-1</f>
        <v>9</v>
      </c>
    </row>
    <row r="69" spans="2:9" ht="16.5" customHeight="1" x14ac:dyDescent="0.15">
      <c r="B69" s="410" t="s">
        <v>296</v>
      </c>
      <c r="C69" s="411" t="s">
        <v>391</v>
      </c>
      <c r="D69" s="412">
        <f t="shared" si="3"/>
        <v>0</v>
      </c>
      <c r="E69" s="412">
        <f>'15'!E18</f>
        <v>0</v>
      </c>
      <c r="F69" s="412">
        <f>'15'!K18</f>
        <v>0</v>
      </c>
      <c r="G69" s="413">
        <f>'15'!S18</f>
        <v>0</v>
      </c>
      <c r="H69" s="414">
        <f>'15'!V18</f>
        <v>0</v>
      </c>
      <c r="I69" s="428">
        <f>RANK(H69,H$60:H$74)+COUNTIF(H$60:H69,H69)-1</f>
        <v>10</v>
      </c>
    </row>
    <row r="70" spans="2:9" ht="16.5" customHeight="1" x14ac:dyDescent="0.15">
      <c r="B70" s="410" t="s">
        <v>592</v>
      </c>
      <c r="C70" s="411" t="s">
        <v>689</v>
      </c>
      <c r="D70" s="412">
        <f t="shared" si="3"/>
        <v>0</v>
      </c>
      <c r="E70" s="412">
        <f>'15'!E19</f>
        <v>0</v>
      </c>
      <c r="F70" s="412">
        <f>'15'!K19</f>
        <v>0</v>
      </c>
      <c r="G70" s="413">
        <f>'15'!S19</f>
        <v>0</v>
      </c>
      <c r="H70" s="414">
        <f>'15'!V19</f>
        <v>0</v>
      </c>
      <c r="I70" s="428">
        <f>RANK(H70,H$60:H$74)+COUNTIF(H$60:H70,H70)-1</f>
        <v>11</v>
      </c>
    </row>
    <row r="71" spans="2:9" ht="16.5" customHeight="1" x14ac:dyDescent="0.15">
      <c r="B71" s="410" t="s">
        <v>594</v>
      </c>
      <c r="C71" s="411" t="s">
        <v>690</v>
      </c>
      <c r="D71" s="412">
        <f t="shared" si="3"/>
        <v>0</v>
      </c>
      <c r="E71" s="412">
        <f>'15'!E20</f>
        <v>0</v>
      </c>
      <c r="F71" s="412">
        <f>'15'!K20</f>
        <v>0</v>
      </c>
      <c r="G71" s="413">
        <f>'15'!S20</f>
        <v>0</v>
      </c>
      <c r="H71" s="414">
        <f>'15'!V20</f>
        <v>0</v>
      </c>
      <c r="I71" s="428">
        <f>RANK(H71,H$60:H$74)+COUNTIF(H$60:H71,H71)-1</f>
        <v>12</v>
      </c>
    </row>
    <row r="72" spans="2:9" ht="16.5" customHeight="1" x14ac:dyDescent="0.15">
      <c r="B72" s="410" t="s">
        <v>596</v>
      </c>
      <c r="C72" s="411" t="s">
        <v>691</v>
      </c>
      <c r="D72" s="412">
        <f t="shared" si="3"/>
        <v>0</v>
      </c>
      <c r="E72" s="412">
        <f>'15'!E21</f>
        <v>0</v>
      </c>
      <c r="F72" s="412">
        <f>'15'!K21</f>
        <v>0</v>
      </c>
      <c r="G72" s="413">
        <f>'15'!S21</f>
        <v>0</v>
      </c>
      <c r="H72" s="414">
        <f>'15'!V21</f>
        <v>0</v>
      </c>
      <c r="I72" s="428">
        <f>RANK(H72,H$60:H$74)+COUNTIF(H$60:H72,H72)-1</f>
        <v>13</v>
      </c>
    </row>
    <row r="73" spans="2:9" ht="16.5" customHeight="1" x14ac:dyDescent="0.15">
      <c r="B73" s="410">
        <v>14</v>
      </c>
      <c r="C73" s="411" t="s">
        <v>692</v>
      </c>
      <c r="D73" s="412">
        <f t="shared" si="3"/>
        <v>0</v>
      </c>
      <c r="E73" s="412">
        <f>'15'!E22</f>
        <v>0</v>
      </c>
      <c r="F73" s="412">
        <f>'15'!K22</f>
        <v>0</v>
      </c>
      <c r="G73" s="413">
        <f>'15'!S22</f>
        <v>0</v>
      </c>
      <c r="H73" s="414">
        <f>'15'!V22</f>
        <v>0</v>
      </c>
      <c r="I73" s="428">
        <f>RANK(H73,H$60:H$74)+COUNTIF(H$60:H73,H73)-1</f>
        <v>14</v>
      </c>
    </row>
    <row r="74" spans="2:9" ht="16.5" customHeight="1" x14ac:dyDescent="0.15">
      <c r="B74" s="410">
        <v>15</v>
      </c>
      <c r="C74" s="411" t="s">
        <v>498</v>
      </c>
      <c r="D74" s="412">
        <f t="shared" si="3"/>
        <v>0</v>
      </c>
      <c r="E74" s="412">
        <f>'15'!E23</f>
        <v>0</v>
      </c>
      <c r="F74" s="412">
        <f>'15'!K23</f>
        <v>0</v>
      </c>
      <c r="G74" s="413">
        <f>'15'!S23</f>
        <v>0</v>
      </c>
      <c r="H74" s="414">
        <f>'15'!V23</f>
        <v>0</v>
      </c>
      <c r="I74" s="428">
        <f>RANK(H74,H$60:H$74)+COUNTIF(H$60:H74,H74)-1</f>
        <v>15</v>
      </c>
    </row>
    <row r="75" spans="2:9" ht="16.5" customHeight="1" thickBot="1" x14ac:dyDescent="0.2">
      <c r="B75" s="410"/>
      <c r="C75" s="411" t="s">
        <v>672</v>
      </c>
      <c r="D75" s="412">
        <f t="shared" si="3"/>
        <v>0</v>
      </c>
      <c r="E75" s="412">
        <f>'15'!E24</f>
        <v>0</v>
      </c>
      <c r="F75" s="412">
        <f>'15'!K24</f>
        <v>0</v>
      </c>
      <c r="G75" s="413">
        <f>'15'!S24</f>
        <v>0</v>
      </c>
      <c r="H75" s="424">
        <f>'15'!V24</f>
        <v>0</v>
      </c>
    </row>
  </sheetData>
  <sheetProtection formatCells="0" formatColumns="0" formatRows="0" sort="0" autoFilter="0"/>
  <mergeCells count="12">
    <mergeCell ref="C58:C59"/>
    <mergeCell ref="D58:D59"/>
    <mergeCell ref="G58:G59"/>
    <mergeCell ref="H58:H59"/>
    <mergeCell ref="B58:B59"/>
    <mergeCell ref="B3:H3"/>
    <mergeCell ref="G26:G27"/>
    <mergeCell ref="H26:H27"/>
    <mergeCell ref="B43:C43"/>
    <mergeCell ref="B26:B27"/>
    <mergeCell ref="C26:C27"/>
    <mergeCell ref="D26:D27"/>
  </mergeCells>
  <phoneticPr fontId="14"/>
  <pageMargins left="0.78740157480314965" right="0.78740157480314965" top="0.78740157480314965" bottom="0.78740157480314965" header="0" footer="0"/>
  <pageSetup paperSize="9" fitToHeight="0" orientation="portrait" r:id="rId1"/>
  <headerFooter>
    <oddFooter>&amp;R&amp;A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00EA-14EE-46E7-AC39-E4162EF81E62}">
  <sheetPr>
    <pageSetUpPr fitToPage="1"/>
  </sheetPr>
  <dimension ref="B2:AJ141"/>
  <sheetViews>
    <sheetView view="pageBreakPreview" topLeftCell="I24" zoomScaleNormal="100" zoomScaleSheetLayoutView="100" workbookViewId="0">
      <selection activeCell="R61" sqref="R61"/>
    </sheetView>
  </sheetViews>
  <sheetFormatPr defaultColWidth="10.28515625" defaultRowHeight="12" x14ac:dyDescent="0.15"/>
  <cols>
    <col min="1" max="2" width="2.28515625" style="180" customWidth="1"/>
    <col min="3" max="3" width="5" style="194" hidden="1" customWidth="1"/>
    <col min="4" max="4" width="28.5703125" style="194" customWidth="1"/>
    <col min="5" max="5" width="10.42578125" style="194" customWidth="1"/>
    <col min="6" max="6" width="3.85546875" style="194" customWidth="1"/>
    <col min="7" max="7" width="23" style="194" customWidth="1"/>
    <col min="8" max="9" width="11.85546875" style="194" customWidth="1"/>
    <col min="10" max="15" width="11.7109375" style="194" customWidth="1"/>
    <col min="16" max="17" width="10.42578125" style="195" customWidth="1"/>
    <col min="18" max="18" width="13" style="195" customWidth="1"/>
    <col min="19" max="19" width="12.7109375" style="195" customWidth="1"/>
    <col min="20" max="21" width="10" style="195" customWidth="1"/>
    <col min="22" max="22" width="11.140625" style="195" customWidth="1"/>
    <col min="23" max="23" width="11.5703125" style="195" customWidth="1"/>
    <col min="24" max="27" width="14.28515625" style="194" customWidth="1"/>
    <col min="28" max="28" width="4.42578125" style="196" customWidth="1"/>
    <col min="29" max="29" width="25.42578125" style="196" customWidth="1"/>
    <col min="30" max="30" width="15" style="197" customWidth="1"/>
    <col min="31" max="31" width="15" style="180" bestFit="1" customWidth="1"/>
    <col min="32" max="34" width="10.28515625" style="180"/>
    <col min="35" max="36" width="10.28515625" style="350"/>
    <col min="37" max="16384" width="10.28515625" style="180"/>
  </cols>
  <sheetData>
    <row r="2" spans="2:36" s="179" customFormat="1" ht="12.75" thickBot="1" x14ac:dyDescent="0.2">
      <c r="C2" s="194"/>
      <c r="D2" s="194"/>
      <c r="E2" s="194"/>
      <c r="F2" s="198"/>
      <c r="G2" s="198"/>
      <c r="H2" s="206"/>
      <c r="I2" s="198"/>
      <c r="J2" s="206"/>
      <c r="K2" s="206"/>
      <c r="L2" s="206"/>
      <c r="M2" s="206"/>
      <c r="N2" s="206"/>
      <c r="O2" s="206"/>
      <c r="P2" s="200"/>
      <c r="Q2" s="200"/>
      <c r="R2" s="200"/>
      <c r="S2" s="200"/>
      <c r="T2" s="201"/>
      <c r="U2" s="201"/>
      <c r="V2" s="201"/>
      <c r="W2" s="201"/>
      <c r="X2" s="194"/>
      <c r="Y2" s="194"/>
      <c r="Z2" s="194"/>
      <c r="AA2" s="194"/>
      <c r="AB2" s="196"/>
      <c r="AC2" s="196"/>
      <c r="AD2" s="197"/>
      <c r="AI2" s="350"/>
      <c r="AJ2" s="350"/>
    </row>
    <row r="3" spans="2:36" ht="12" customHeight="1" x14ac:dyDescent="0.15">
      <c r="B3" s="274"/>
      <c r="C3" s="4"/>
      <c r="D3" s="4"/>
      <c r="F3" s="198"/>
      <c r="G3" s="198" t="s">
        <v>693</v>
      </c>
      <c r="H3" s="482" t="s">
        <v>694</v>
      </c>
      <c r="I3" s="483">
        <f>データ入力!E17*$Z$4</f>
        <v>0</v>
      </c>
      <c r="J3" s="484" t="s">
        <v>695</v>
      </c>
      <c r="K3" s="485">
        <f>データ入力!F17*$Z$4</f>
        <v>0</v>
      </c>
      <c r="L3" s="206"/>
      <c r="M3" s="255"/>
      <c r="N3" s="255"/>
      <c r="O3" s="255"/>
      <c r="P3" s="200"/>
      <c r="Q3" s="200"/>
      <c r="R3" s="200"/>
      <c r="S3" s="200">
        <f>SUM(S27:S34)</f>
        <v>0.10699999999999997</v>
      </c>
      <c r="T3" s="201"/>
      <c r="U3" s="201"/>
      <c r="V3" s="201"/>
      <c r="W3" s="201"/>
      <c r="X3" s="831" t="s">
        <v>696</v>
      </c>
      <c r="Y3" s="782"/>
      <c r="Z3" s="229"/>
    </row>
    <row r="4" spans="2:36" ht="12" customHeight="1" x14ac:dyDescent="0.15">
      <c r="B4" s="181"/>
      <c r="G4" s="198" t="s">
        <v>697</v>
      </c>
      <c r="H4" s="486" t="s">
        <v>694</v>
      </c>
      <c r="I4" s="227">
        <f>データ入力!E18*$Z$4</f>
        <v>0</v>
      </c>
      <c r="J4" s="202"/>
      <c r="K4" s="487"/>
      <c r="L4" s="206"/>
      <c r="M4" s="255"/>
      <c r="N4" s="255"/>
      <c r="O4" s="255"/>
      <c r="P4" s="200"/>
      <c r="Q4" s="200"/>
      <c r="R4" s="200"/>
      <c r="S4" s="200">
        <f>S35</f>
        <v>0.33600000000000002</v>
      </c>
      <c r="T4" s="201"/>
      <c r="U4" s="201"/>
      <c r="V4" s="201"/>
      <c r="W4" s="201"/>
      <c r="X4" s="606"/>
      <c r="Y4" s="228">
        <f>VLOOKUP(データ入力!L7,X5:Y9,2,0)</f>
        <v>0.1</v>
      </c>
      <c r="Z4" s="229">
        <f>VLOOKUP(データ入力!L7,X5:Z9,3,0)</f>
        <v>10</v>
      </c>
      <c r="AB4" s="194"/>
    </row>
    <row r="5" spans="2:36" ht="12" customHeight="1" x14ac:dyDescent="0.15">
      <c r="G5" s="198" t="s">
        <v>698</v>
      </c>
      <c r="H5" s="486" t="s">
        <v>694</v>
      </c>
      <c r="I5" s="227">
        <f>データ入力!E19*$Z$4</f>
        <v>0</v>
      </c>
      <c r="J5" s="275" t="s">
        <v>695</v>
      </c>
      <c r="K5" s="488">
        <f>データ入力!F19*$Z$4</f>
        <v>0</v>
      </c>
      <c r="L5" s="206"/>
      <c r="M5" s="255"/>
      <c r="N5" s="255"/>
      <c r="O5" s="255"/>
      <c r="P5" s="200"/>
      <c r="Q5" s="200"/>
      <c r="R5" s="200"/>
      <c r="S5" s="200">
        <f>S36</f>
        <v>0.215</v>
      </c>
      <c r="T5" s="201"/>
      <c r="U5" s="201"/>
      <c r="V5" s="201"/>
      <c r="W5" s="201"/>
      <c r="X5" s="220" t="s">
        <v>699</v>
      </c>
      <c r="Y5" s="220">
        <v>1.0000000000000001E-5</v>
      </c>
      <c r="Z5" s="229">
        <v>100000</v>
      </c>
      <c r="AB5" s="194"/>
    </row>
    <row r="6" spans="2:36" ht="12" customHeight="1" x14ac:dyDescent="0.15">
      <c r="G6" s="198" t="s">
        <v>700</v>
      </c>
      <c r="H6" s="486" t="s">
        <v>694</v>
      </c>
      <c r="I6" s="227">
        <f>データ入力!E20*$Z$4</f>
        <v>0</v>
      </c>
      <c r="J6" s="275" t="s">
        <v>695</v>
      </c>
      <c r="K6" s="488">
        <f>データ入力!F20*$Z$4</f>
        <v>0</v>
      </c>
      <c r="L6" s="206"/>
      <c r="M6" s="255"/>
      <c r="N6" s="255"/>
      <c r="O6" s="255"/>
      <c r="P6" s="200"/>
      <c r="Q6" s="200"/>
      <c r="R6" s="200"/>
      <c r="S6" s="200">
        <f>SUM(S37:S57)</f>
        <v>0.34199999999999992</v>
      </c>
      <c r="T6" s="201"/>
      <c r="U6" s="201"/>
      <c r="V6" s="201"/>
      <c r="W6" s="201"/>
      <c r="X6" s="220" t="s">
        <v>701</v>
      </c>
      <c r="Y6" s="220">
        <v>1E-3</v>
      </c>
      <c r="Z6" s="229">
        <v>1000</v>
      </c>
      <c r="AB6" s="194"/>
    </row>
    <row r="7" spans="2:36" ht="12" customHeight="1" thickBot="1" x14ac:dyDescent="0.2">
      <c r="G7" s="198" t="s">
        <v>702</v>
      </c>
      <c r="H7" s="489" t="s">
        <v>694</v>
      </c>
      <c r="I7" s="490">
        <f>データ入力!E21*$Z$4</f>
        <v>0</v>
      </c>
      <c r="J7" s="491" t="s">
        <v>695</v>
      </c>
      <c r="K7" s="492">
        <f>データ入力!F21*$Z$4</f>
        <v>0</v>
      </c>
      <c r="L7" s="206"/>
      <c r="M7" s="255"/>
      <c r="N7" s="255"/>
      <c r="O7" s="255"/>
      <c r="P7" s="200"/>
      <c r="Q7" s="200"/>
      <c r="R7" s="200"/>
      <c r="S7" s="200"/>
      <c r="T7" s="201"/>
      <c r="U7" s="201"/>
      <c r="V7" s="201"/>
      <c r="W7" s="201"/>
      <c r="X7" s="220" t="s">
        <v>703</v>
      </c>
      <c r="Y7" s="220">
        <v>0.1</v>
      </c>
      <c r="Z7" s="229">
        <v>10</v>
      </c>
      <c r="AB7" s="194"/>
      <c r="AC7" s="245"/>
    </row>
    <row r="8" spans="2:36" ht="12" customHeight="1" x14ac:dyDescent="0.15">
      <c r="G8" s="198" t="s">
        <v>704</v>
      </c>
      <c r="H8" s="832" t="s">
        <v>694</v>
      </c>
      <c r="I8" s="833"/>
      <c r="J8" s="834" t="s">
        <v>695</v>
      </c>
      <c r="K8" s="835"/>
      <c r="L8" s="206"/>
      <c r="M8" s="255"/>
      <c r="N8" s="255"/>
      <c r="O8" s="255"/>
      <c r="P8" s="200"/>
      <c r="Q8" s="200"/>
      <c r="R8" s="200"/>
      <c r="S8" s="200"/>
      <c r="T8" s="201"/>
      <c r="U8" s="201"/>
      <c r="V8" s="201"/>
      <c r="W8" s="201"/>
      <c r="X8" s="220" t="s">
        <v>705</v>
      </c>
      <c r="Y8" s="220">
        <v>1</v>
      </c>
      <c r="Z8" s="229">
        <v>1</v>
      </c>
      <c r="AB8" s="194"/>
    </row>
    <row r="9" spans="2:36" ht="12" customHeight="1" x14ac:dyDescent="0.15">
      <c r="G9" s="198"/>
      <c r="H9" s="493" t="s">
        <v>706</v>
      </c>
      <c r="I9" s="286" t="s">
        <v>707</v>
      </c>
      <c r="J9" s="275" t="s">
        <v>706</v>
      </c>
      <c r="K9" s="494" t="s">
        <v>708</v>
      </c>
      <c r="L9" s="206"/>
      <c r="M9" s="255"/>
      <c r="N9" s="255"/>
      <c r="O9" s="255"/>
      <c r="P9" s="200"/>
      <c r="Q9" s="200"/>
      <c r="R9" s="200"/>
      <c r="S9" s="200"/>
      <c r="T9" s="201"/>
      <c r="U9" s="201"/>
      <c r="V9" s="201"/>
      <c r="W9" s="201"/>
      <c r="X9" s="220" t="s">
        <v>709</v>
      </c>
      <c r="Y9" s="220">
        <v>1000</v>
      </c>
      <c r="Z9" s="229">
        <v>1E-3</v>
      </c>
      <c r="AB9" s="194"/>
    </row>
    <row r="10" spans="2:36" ht="12" customHeight="1" x14ac:dyDescent="0.15">
      <c r="G10" s="198"/>
      <c r="H10" s="506">
        <f>データ入力!E27*Z4</f>
        <v>0</v>
      </c>
      <c r="I10" s="507">
        <f>データ入力!F27*Z4</f>
        <v>0</v>
      </c>
      <c r="J10" s="508">
        <f>データ入力!G27*Z4</f>
        <v>0</v>
      </c>
      <c r="K10" s="509">
        <f>データ入力!H27*Z4</f>
        <v>0</v>
      </c>
      <c r="L10" s="206"/>
      <c r="M10" s="255"/>
      <c r="N10" s="255"/>
      <c r="O10" s="255"/>
      <c r="P10" s="200"/>
      <c r="Q10" s="200"/>
      <c r="R10" s="200"/>
      <c r="S10" s="200"/>
      <c r="T10" s="201"/>
      <c r="U10" s="201"/>
      <c r="V10" s="201"/>
      <c r="W10" s="201"/>
      <c r="X10" s="272"/>
      <c r="Y10" s="272"/>
      <c r="Z10" s="279"/>
      <c r="AB10" s="194"/>
    </row>
    <row r="11" spans="2:36" ht="12.6" customHeight="1" thickBot="1" x14ac:dyDescent="0.2">
      <c r="G11" s="198"/>
      <c r="H11" s="510" t="s">
        <v>710</v>
      </c>
      <c r="I11" s="511">
        <f>データ入力!E29*Z4</f>
        <v>0</v>
      </c>
      <c r="J11" s="512" t="s">
        <v>710</v>
      </c>
      <c r="K11" s="513">
        <f>データ入力!G29*観光消費分割!Z4</f>
        <v>0</v>
      </c>
      <c r="L11" s="206"/>
      <c r="M11" s="255"/>
      <c r="N11" s="255"/>
      <c r="O11" s="255"/>
      <c r="P11" s="200"/>
      <c r="Q11" s="200"/>
      <c r="R11" s="200"/>
      <c r="S11" s="200"/>
      <c r="T11" s="201"/>
      <c r="U11" s="201"/>
      <c r="V11" s="201"/>
      <c r="W11" s="201"/>
      <c r="AB11" s="194"/>
    </row>
    <row r="12" spans="2:36" ht="12" customHeight="1" x14ac:dyDescent="0.15">
      <c r="G12" s="198" t="s">
        <v>711</v>
      </c>
      <c r="H12" s="832" t="s">
        <v>694</v>
      </c>
      <c r="I12" s="836"/>
      <c r="J12" s="834" t="s">
        <v>695</v>
      </c>
      <c r="K12" s="837"/>
      <c r="L12" s="500"/>
      <c r="M12" s="255"/>
      <c r="N12" s="255"/>
      <c r="O12" s="255"/>
      <c r="P12" s="200"/>
      <c r="Q12" s="200"/>
      <c r="R12" s="200"/>
      <c r="S12" s="200"/>
      <c r="T12" s="201"/>
      <c r="U12" s="201"/>
      <c r="V12" s="201"/>
      <c r="W12" s="201"/>
      <c r="AB12" s="194"/>
    </row>
    <row r="13" spans="2:36" ht="12" customHeight="1" x14ac:dyDescent="0.15">
      <c r="H13" s="486" t="s">
        <v>706</v>
      </c>
      <c r="I13" s="286" t="s">
        <v>707</v>
      </c>
      <c r="J13" s="275" t="s">
        <v>712</v>
      </c>
      <c r="K13" s="496" t="s">
        <v>707</v>
      </c>
      <c r="L13" s="501"/>
      <c r="AB13" s="194"/>
    </row>
    <row r="14" spans="2:36" ht="12" customHeight="1" x14ac:dyDescent="0.15">
      <c r="H14" s="495">
        <f>データ入力!E36</f>
        <v>0</v>
      </c>
      <c r="I14" s="264">
        <f>データ入力!F36</f>
        <v>0</v>
      </c>
      <c r="J14" s="265">
        <f>データ入力!G36</f>
        <v>0</v>
      </c>
      <c r="K14" s="497">
        <f>データ入力!H36</f>
        <v>0</v>
      </c>
      <c r="L14" s="501"/>
      <c r="AB14" s="194"/>
    </row>
    <row r="15" spans="2:36" ht="12" customHeight="1" x14ac:dyDescent="0.15">
      <c r="H15" s="486" t="s">
        <v>710</v>
      </c>
      <c r="I15" s="838"/>
      <c r="J15" s="275" t="s">
        <v>713</v>
      </c>
      <c r="K15" s="840"/>
      <c r="L15" s="500"/>
      <c r="AB15" s="194"/>
    </row>
    <row r="16" spans="2:36" ht="12" customHeight="1" thickBot="1" x14ac:dyDescent="0.2">
      <c r="H16" s="498">
        <f>データ入力!E38</f>
        <v>0</v>
      </c>
      <c r="I16" s="839"/>
      <c r="J16" s="499">
        <f>データ入力!G38</f>
        <v>0</v>
      </c>
      <c r="K16" s="841"/>
      <c r="L16" s="502"/>
      <c r="AB16" s="194"/>
    </row>
    <row r="17" spans="2:31" ht="12" customHeight="1" x14ac:dyDescent="0.15">
      <c r="G17" s="348"/>
      <c r="H17" s="503" t="s">
        <v>714</v>
      </c>
      <c r="I17" s="504" t="s">
        <v>715</v>
      </c>
      <c r="J17" s="504" t="s">
        <v>716</v>
      </c>
      <c r="K17" s="505" t="s">
        <v>83</v>
      </c>
      <c r="L17" s="276"/>
      <c r="P17" s="447"/>
      <c r="R17" s="349"/>
      <c r="AB17" s="194"/>
    </row>
    <row r="18" spans="2:31" ht="12" customHeight="1" thickBot="1" x14ac:dyDescent="0.2">
      <c r="B18" s="448"/>
      <c r="C18" s="449"/>
      <c r="D18" s="449"/>
      <c r="H18" s="586">
        <v>0.107</v>
      </c>
      <c r="I18" s="587">
        <v>0.33600000000000002</v>
      </c>
      <c r="J18" s="587">
        <v>0.215</v>
      </c>
      <c r="K18" s="588">
        <f>1-H18-I18-J18</f>
        <v>0.34199999999999997</v>
      </c>
      <c r="L18" s="276"/>
      <c r="M18" s="276"/>
      <c r="AB18" s="194"/>
    </row>
    <row r="19" spans="2:31" ht="12" customHeight="1" x14ac:dyDescent="0.15">
      <c r="B19" s="449"/>
      <c r="C19" s="449"/>
      <c r="D19" s="449"/>
      <c r="G19" s="198"/>
      <c r="AB19" s="203"/>
      <c r="AC19" s="204"/>
      <c r="AD19" s="201"/>
    </row>
    <row r="20" spans="2:31" ht="12" customHeight="1" x14ac:dyDescent="0.15">
      <c r="B20" s="842" t="s">
        <v>717</v>
      </c>
      <c r="C20" s="843"/>
      <c r="D20" s="843"/>
      <c r="G20" s="198"/>
      <c r="H20" s="223"/>
      <c r="L20" s="222"/>
      <c r="AB20" s="203"/>
      <c r="AC20" s="204"/>
      <c r="AD20" s="201"/>
    </row>
    <row r="21" spans="2:31" ht="12" customHeight="1" x14ac:dyDescent="0.15">
      <c r="B21" s="843"/>
      <c r="C21" s="843"/>
      <c r="D21" s="843"/>
      <c r="G21" s="198"/>
      <c r="H21" s="223"/>
      <c r="I21" s="223"/>
      <c r="AB21" s="203"/>
      <c r="AC21" s="204"/>
      <c r="AD21" s="201"/>
    </row>
    <row r="22" spans="2:31" ht="12" customHeight="1" x14ac:dyDescent="0.15">
      <c r="G22" s="198"/>
      <c r="I22" s="223"/>
      <c r="AB22" s="203"/>
      <c r="AC22" s="204"/>
      <c r="AD22" s="201"/>
    </row>
    <row r="23" spans="2:31" ht="15" customHeight="1" x14ac:dyDescent="0.15">
      <c r="C23" s="844" t="s">
        <v>718</v>
      </c>
      <c r="D23" s="846" t="s">
        <v>719</v>
      </c>
      <c r="E23" s="849" t="s">
        <v>720</v>
      </c>
      <c r="F23" s="851" t="s">
        <v>721</v>
      </c>
      <c r="G23" s="852"/>
      <c r="H23" s="827" t="s">
        <v>722</v>
      </c>
      <c r="I23" s="828"/>
      <c r="J23" s="856" t="s">
        <v>723</v>
      </c>
      <c r="K23" s="857"/>
      <c r="L23" s="857"/>
      <c r="M23" s="857"/>
      <c r="N23" s="857"/>
      <c r="O23" s="858"/>
      <c r="P23" s="859" t="s">
        <v>724</v>
      </c>
      <c r="Q23" s="860"/>
      <c r="R23" s="860"/>
      <c r="S23" s="860"/>
      <c r="T23" s="860"/>
      <c r="U23" s="860"/>
      <c r="V23" s="860"/>
      <c r="W23" s="861"/>
      <c r="X23" s="827" t="s">
        <v>725</v>
      </c>
      <c r="Y23" s="862"/>
      <c r="Z23" s="863"/>
      <c r="AA23" s="205"/>
      <c r="AB23" s="831" t="s">
        <v>726</v>
      </c>
      <c r="AC23" s="867"/>
      <c r="AD23" s="207" t="s">
        <v>538</v>
      </c>
      <c r="AE23" s="4"/>
    </row>
    <row r="24" spans="2:31" ht="15" customHeight="1" x14ac:dyDescent="0.15">
      <c r="C24" s="845"/>
      <c r="D24" s="847"/>
      <c r="E24" s="850"/>
      <c r="F24" s="853"/>
      <c r="G24" s="854"/>
      <c r="H24" s="829"/>
      <c r="I24" s="830"/>
      <c r="J24" s="872" t="s">
        <v>727</v>
      </c>
      <c r="K24" s="873"/>
      <c r="L24" s="874"/>
      <c r="M24" s="875" t="s">
        <v>728</v>
      </c>
      <c r="N24" s="876"/>
      <c r="O24" s="877"/>
      <c r="P24" s="878" t="s">
        <v>727</v>
      </c>
      <c r="Q24" s="873"/>
      <c r="R24" s="873"/>
      <c r="S24" s="874"/>
      <c r="T24" s="879" t="s">
        <v>728</v>
      </c>
      <c r="U24" s="880"/>
      <c r="V24" s="880"/>
      <c r="W24" s="881"/>
      <c r="X24" s="864"/>
      <c r="Y24" s="865"/>
      <c r="Z24" s="866"/>
      <c r="AA24" s="205"/>
      <c r="AB24" s="868"/>
      <c r="AC24" s="869"/>
      <c r="AD24" s="207"/>
      <c r="AE24" s="4"/>
    </row>
    <row r="25" spans="2:31" ht="15" customHeight="1" x14ac:dyDescent="0.15">
      <c r="C25" s="741"/>
      <c r="D25" s="848"/>
      <c r="E25" s="848"/>
      <c r="F25" s="829"/>
      <c r="G25" s="830"/>
      <c r="H25" s="607" t="s">
        <v>729</v>
      </c>
      <c r="I25" s="608" t="s">
        <v>730</v>
      </c>
      <c r="J25" s="280" t="s">
        <v>731</v>
      </c>
      <c r="K25" s="281" t="s">
        <v>707</v>
      </c>
      <c r="L25" s="282" t="s">
        <v>710</v>
      </c>
      <c r="M25" s="283" t="s">
        <v>731</v>
      </c>
      <c r="N25" s="284" t="s">
        <v>707</v>
      </c>
      <c r="O25" s="477" t="s">
        <v>710</v>
      </c>
      <c r="P25" s="609" t="s">
        <v>706</v>
      </c>
      <c r="Q25" s="609" t="s">
        <v>707</v>
      </c>
      <c r="R25" s="609" t="s">
        <v>710</v>
      </c>
      <c r="S25" s="609" t="s">
        <v>732</v>
      </c>
      <c r="T25" s="478" t="s">
        <v>706</v>
      </c>
      <c r="U25" s="478" t="s">
        <v>707</v>
      </c>
      <c r="V25" s="478" t="s">
        <v>710</v>
      </c>
      <c r="W25" s="478" t="s">
        <v>732</v>
      </c>
      <c r="X25" s="281" t="s">
        <v>694</v>
      </c>
      <c r="Y25" s="283" t="s">
        <v>695</v>
      </c>
      <c r="Z25" s="285" t="s">
        <v>733</v>
      </c>
      <c r="AA25" s="206"/>
      <c r="AB25" s="870"/>
      <c r="AC25" s="871"/>
      <c r="AD25" s="207" t="str">
        <f>データ入力!L7</f>
        <v>万円</v>
      </c>
      <c r="AE25" s="4"/>
    </row>
    <row r="26" spans="2:31" ht="12" customHeight="1" x14ac:dyDescent="0.15">
      <c r="C26" s="610" t="s">
        <v>734</v>
      </c>
      <c r="D26" s="287" t="s">
        <v>735</v>
      </c>
      <c r="E26" s="288" t="s">
        <v>736</v>
      </c>
      <c r="F26" s="289" t="s">
        <v>422</v>
      </c>
      <c r="G26" s="290" t="s">
        <v>737</v>
      </c>
      <c r="H26" s="565">
        <v>1474894</v>
      </c>
      <c r="I26" s="570">
        <v>157328</v>
      </c>
      <c r="J26" s="316">
        <v>0</v>
      </c>
      <c r="K26" s="291">
        <f>Q26*$K$58</f>
        <v>1258.761044325382</v>
      </c>
      <c r="L26" s="291">
        <v>0</v>
      </c>
      <c r="M26" s="291">
        <v>0</v>
      </c>
      <c r="N26" s="317">
        <f>$N$58*U26</f>
        <v>209.35750850573299</v>
      </c>
      <c r="O26" s="291">
        <v>0</v>
      </c>
      <c r="P26" s="317">
        <v>0</v>
      </c>
      <c r="Q26" s="294">
        <f>H26/$Q$59</f>
        <v>9.4957833760212884E-2</v>
      </c>
      <c r="R26" s="317">
        <v>0</v>
      </c>
      <c r="S26" s="317">
        <f t="shared" ref="S26:S57" si="0">L26/$L$58</f>
        <v>0</v>
      </c>
      <c r="T26" s="291">
        <v>0</v>
      </c>
      <c r="U26" s="295">
        <f>I26/$U$59</f>
        <v>4.433661764204426E-2</v>
      </c>
      <c r="V26" s="291">
        <v>0</v>
      </c>
      <c r="W26" s="291" t="s">
        <v>738</v>
      </c>
      <c r="X26" s="296">
        <f>IFERROR((((H$14*J26)/1000+($I$14*K26)/1000+($H$16*L26)/1000+((H$10*P26)+($I$10*Q26)+($I$11*S26))+I$3*H26/SUM($H$26:$H$34)))*$Y$4,0)</f>
        <v>0</v>
      </c>
      <c r="Y26" s="514">
        <f t="shared" ref="Y26:Y34" si="1">IFERROR((((J$14*M26)/1000+($K$14*N26)/1000+($J$16*O26)/1000+(($J$10*T26)+($K$10*U26)+($K$11*W26)+K$3*I26/SUM($I$26:$I$34))))*$Y$4,0)</f>
        <v>0</v>
      </c>
      <c r="Z26" s="296">
        <f>X26+Y26</f>
        <v>0</v>
      </c>
      <c r="AA26" s="710"/>
      <c r="AB26" s="209" t="s">
        <v>117</v>
      </c>
      <c r="AC26" s="210" t="s">
        <v>257</v>
      </c>
      <c r="AD26" s="522">
        <f>SUMIF($F$26:$F$57,AB26,$Z$26:$Z$57)</f>
        <v>0</v>
      </c>
      <c r="AE26" s="350"/>
    </row>
    <row r="27" spans="2:31" ht="12" customHeight="1" x14ac:dyDescent="0.15">
      <c r="C27" s="211" t="s">
        <v>739</v>
      </c>
      <c r="D27" s="297" t="s">
        <v>740</v>
      </c>
      <c r="E27" s="298" t="s">
        <v>736</v>
      </c>
      <c r="F27" s="299" t="s">
        <v>412</v>
      </c>
      <c r="G27" s="300" t="s">
        <v>741</v>
      </c>
      <c r="H27" s="566">
        <f>1055482+236517</f>
        <v>1291999</v>
      </c>
      <c r="I27" s="571">
        <f>59879+13979</f>
        <v>73858</v>
      </c>
      <c r="J27" s="302">
        <f>$J$58*P27</f>
        <v>2311.256524803403</v>
      </c>
      <c r="K27" s="301">
        <v>0</v>
      </c>
      <c r="L27" s="303">
        <f>($L$58*$H$18)*R27</f>
        <v>974.51817854138574</v>
      </c>
      <c r="M27" s="301">
        <f t="shared" ref="M27:M34" si="2">$M$58*T27</f>
        <v>154.96556590484428</v>
      </c>
      <c r="N27" s="313">
        <v>0</v>
      </c>
      <c r="O27" s="301">
        <f>$O$58*$H$18*V27</f>
        <v>52.809163668017092</v>
      </c>
      <c r="P27" s="304">
        <f>H27/$P$59</f>
        <v>8.3577656932212446E-2</v>
      </c>
      <c r="Q27" s="313">
        <v>0</v>
      </c>
      <c r="R27" s="304">
        <v>0.239227930141687</v>
      </c>
      <c r="S27" s="304">
        <f>L27/$L$58</f>
        <v>2.5597388525160508E-2</v>
      </c>
      <c r="T27" s="305">
        <f t="shared" ref="T27:T34" si="3">I27/$T$59</f>
        <v>2.1254363723061897E-2</v>
      </c>
      <c r="U27" s="301">
        <v>0</v>
      </c>
      <c r="V27" s="304">
        <v>4.3944758764348925E-2</v>
      </c>
      <c r="W27" s="305">
        <f>O27/$O$58</f>
        <v>4.7020891877853346E-3</v>
      </c>
      <c r="X27" s="303">
        <f t="shared" ref="X27:X34" si="4">IFERROR((((H$14*J27)/1000+($I$14*K27)/1000+($H$16*L27)/1000+((H$10*P27)+($I$10*Q27)+($I$11*S27))+I$3*H27/SUM($H$26:$H$34)))*$Y$4,0)</f>
        <v>0</v>
      </c>
      <c r="Y27" s="515">
        <f t="shared" si="1"/>
        <v>0</v>
      </c>
      <c r="Z27" s="303">
        <f t="shared" ref="Z27:Z57" si="5">X27+Y27</f>
        <v>0</v>
      </c>
      <c r="AA27" s="208"/>
      <c r="AB27" s="213" t="s">
        <v>120</v>
      </c>
      <c r="AC27" s="214" t="s">
        <v>261</v>
      </c>
      <c r="AD27" s="523">
        <f t="shared" ref="AD27:AD57" si="6">SUMIF($F$26:$F$57,AB27,$Z$26:$Z$57)</f>
        <v>0</v>
      </c>
      <c r="AE27" s="350"/>
    </row>
    <row r="28" spans="2:31" ht="12" customHeight="1" x14ac:dyDescent="0.15">
      <c r="C28" s="211" t="s">
        <v>739</v>
      </c>
      <c r="D28" s="297" t="s">
        <v>742</v>
      </c>
      <c r="E28" s="298" t="s">
        <v>736</v>
      </c>
      <c r="F28" s="299" t="s">
        <v>400</v>
      </c>
      <c r="G28" s="300" t="s">
        <v>399</v>
      </c>
      <c r="H28" s="567">
        <f>1441745+336561</f>
        <v>1778306</v>
      </c>
      <c r="I28" s="572">
        <f>472261+153907</f>
        <v>626168</v>
      </c>
      <c r="J28" s="302">
        <f>$J$58*P28</f>
        <v>3181.2109340618999</v>
      </c>
      <c r="K28" s="301">
        <f>Q28*$K$58</f>
        <v>1517.7106406901735</v>
      </c>
      <c r="L28" s="303">
        <f>($L$58*$H$18)*R28</f>
        <v>1341.3257471632858</v>
      </c>
      <c r="M28" s="301">
        <f t="shared" si="2"/>
        <v>1313.797807569993</v>
      </c>
      <c r="N28" s="313">
        <f>$N$58*U28</f>
        <v>833.24629046334928</v>
      </c>
      <c r="O28" s="301">
        <f t="shared" ref="O28:O34" si="7">$O$58*$H$18*V28</f>
        <v>447.71600091628432</v>
      </c>
      <c r="P28" s="304">
        <f t="shared" ref="P28:P57" si="8">H28/$P$59</f>
        <v>0.11503619491075071</v>
      </c>
      <c r="Q28" s="304">
        <f>H28/$Q$59</f>
        <v>0.11449235370324182</v>
      </c>
      <c r="R28" s="304">
        <v>0.32927305945170471</v>
      </c>
      <c r="S28" s="304">
        <f t="shared" si="0"/>
        <v>3.5232217361332398E-2</v>
      </c>
      <c r="T28" s="305">
        <f t="shared" si="3"/>
        <v>0.18019445996022396</v>
      </c>
      <c r="U28" s="305">
        <f>I28/$U$59</f>
        <v>0.17646045964916335</v>
      </c>
      <c r="V28" s="304">
        <v>0.37256359102541142</v>
      </c>
      <c r="W28" s="305">
        <f t="shared" ref="W28:W34" si="9">O28/$O$58</f>
        <v>3.9864304239719019E-2</v>
      </c>
      <c r="X28" s="303">
        <f t="shared" si="4"/>
        <v>0</v>
      </c>
      <c r="Y28" s="515">
        <f t="shared" si="1"/>
        <v>0</v>
      </c>
      <c r="Z28" s="303">
        <f t="shared" si="5"/>
        <v>0</v>
      </c>
      <c r="AA28" s="208"/>
      <c r="AB28" s="213" t="s">
        <v>124</v>
      </c>
      <c r="AC28" s="214" t="s">
        <v>258</v>
      </c>
      <c r="AD28" s="523">
        <f t="shared" si="6"/>
        <v>0</v>
      </c>
      <c r="AE28" s="350"/>
    </row>
    <row r="29" spans="2:31" ht="12" customHeight="1" x14ac:dyDescent="0.15">
      <c r="C29" s="211" t="s">
        <v>739</v>
      </c>
      <c r="D29" s="297" t="s">
        <v>743</v>
      </c>
      <c r="E29" s="298" t="s">
        <v>736</v>
      </c>
      <c r="F29" s="299" t="s">
        <v>403</v>
      </c>
      <c r="G29" s="300" t="s">
        <v>402</v>
      </c>
      <c r="H29" s="567">
        <f>89568+36571</f>
        <v>126139</v>
      </c>
      <c r="I29" s="572">
        <f>30065+12050</f>
        <v>42115</v>
      </c>
      <c r="J29" s="302">
        <f t="shared" ref="J29:J57" si="10">$J$58*P29</f>
        <v>225.65000962243505</v>
      </c>
      <c r="K29" s="301">
        <f>Q29*$K$58</f>
        <v>107.65442083984297</v>
      </c>
      <c r="L29" s="303">
        <f>($L$58*$H$18)*R29</f>
        <v>95.143067853018394</v>
      </c>
      <c r="M29" s="301">
        <f t="shared" si="2"/>
        <v>88.363817163780737</v>
      </c>
      <c r="N29" s="313">
        <f>$N$58*U29</f>
        <v>56.042735372717793</v>
      </c>
      <c r="O29" s="301">
        <f t="shared" si="7"/>
        <v>30.112620540476858</v>
      </c>
      <c r="P29" s="304">
        <f t="shared" si="8"/>
        <v>8.1597602380283161E-3</v>
      </c>
      <c r="Q29" s="304">
        <f>H29/$Q$59</f>
        <v>8.1211844326978706E-3</v>
      </c>
      <c r="R29" s="304">
        <v>2.3356033464532303E-2</v>
      </c>
      <c r="S29" s="304">
        <f t="shared" si="0"/>
        <v>2.4990955807049566E-3</v>
      </c>
      <c r="T29" s="305">
        <f t="shared" si="3"/>
        <v>1.211957442926632E-2</v>
      </c>
      <c r="U29" s="305">
        <f>I29/$U$59</f>
        <v>1.1868431887487886E-2</v>
      </c>
      <c r="V29" s="304">
        <v>2.505799663354755E-2</v>
      </c>
      <c r="W29" s="305">
        <f t="shared" si="9"/>
        <v>2.6812056397895875E-3</v>
      </c>
      <c r="X29" s="303">
        <f t="shared" si="4"/>
        <v>0</v>
      </c>
      <c r="Y29" s="515">
        <f t="shared" si="1"/>
        <v>0</v>
      </c>
      <c r="Z29" s="303">
        <f t="shared" si="5"/>
        <v>0</v>
      </c>
      <c r="AA29" s="208"/>
      <c r="AB29" s="213" t="s">
        <v>127</v>
      </c>
      <c r="AC29" s="214" t="s">
        <v>263</v>
      </c>
      <c r="AD29" s="523">
        <f t="shared" si="6"/>
        <v>0</v>
      </c>
      <c r="AE29" s="350"/>
    </row>
    <row r="30" spans="2:31" ht="12" customHeight="1" x14ac:dyDescent="0.15">
      <c r="C30" s="211" t="s">
        <v>739</v>
      </c>
      <c r="D30" s="297" t="s">
        <v>744</v>
      </c>
      <c r="E30" s="298" t="s">
        <v>736</v>
      </c>
      <c r="F30" s="299" t="s">
        <v>403</v>
      </c>
      <c r="G30" s="300" t="s">
        <v>402</v>
      </c>
      <c r="H30" s="567">
        <v>124707</v>
      </c>
      <c r="I30" s="572">
        <v>27579</v>
      </c>
      <c r="J30" s="302">
        <f t="shared" si="10"/>
        <v>223.08830536142673</v>
      </c>
      <c r="K30" s="301">
        <f>Q30*$K$58</f>
        <v>106.43226805091444</v>
      </c>
      <c r="L30" s="303">
        <f t="shared" ref="L30:L34" si="11">($L$58*$H$18)*R30</f>
        <v>94.062950893429985</v>
      </c>
      <c r="M30" s="301">
        <f t="shared" si="2"/>
        <v>57.86502940899701</v>
      </c>
      <c r="N30" s="313">
        <f>$N$58*U30</f>
        <v>36.699574945843146</v>
      </c>
      <c r="O30" s="301">
        <f t="shared" si="7"/>
        <v>19.719244019608482</v>
      </c>
      <c r="P30" s="304">
        <f t="shared" si="8"/>
        <v>8.0671261069439042E-3</v>
      </c>
      <c r="Q30" s="304">
        <f>H30/$Q$59</f>
        <v>8.0289882355849759E-3</v>
      </c>
      <c r="R30" s="304">
        <v>2.3090882798035738E-2</v>
      </c>
      <c r="S30" s="304">
        <f t="shared" si="0"/>
        <v>2.470724459389824E-3</v>
      </c>
      <c r="T30" s="305">
        <f t="shared" si="3"/>
        <v>7.9365010847616251E-3</v>
      </c>
      <c r="U30" s="305">
        <f>I30/$U$59</f>
        <v>7.7720404374932543E-3</v>
      </c>
      <c r="V30" s="304">
        <v>1.6409224484307441E-2</v>
      </c>
      <c r="W30" s="305">
        <f t="shared" si="9"/>
        <v>1.755787019820896E-3</v>
      </c>
      <c r="X30" s="303">
        <f t="shared" si="4"/>
        <v>0</v>
      </c>
      <c r="Y30" s="515">
        <f t="shared" si="1"/>
        <v>0</v>
      </c>
      <c r="Z30" s="303">
        <f t="shared" si="5"/>
        <v>0</v>
      </c>
      <c r="AA30" s="208"/>
      <c r="AB30" s="213" t="s">
        <v>130</v>
      </c>
      <c r="AC30" s="214" t="s">
        <v>265</v>
      </c>
      <c r="AD30" s="523">
        <f t="shared" si="6"/>
        <v>0</v>
      </c>
      <c r="AE30" s="350"/>
    </row>
    <row r="31" spans="2:31" ht="12" customHeight="1" x14ac:dyDescent="0.15">
      <c r="C31" s="211" t="s">
        <v>739</v>
      </c>
      <c r="D31" s="297" t="s">
        <v>745</v>
      </c>
      <c r="E31" s="298" t="s">
        <v>736</v>
      </c>
      <c r="F31" s="299" t="s">
        <v>409</v>
      </c>
      <c r="G31" s="300" t="s">
        <v>408</v>
      </c>
      <c r="H31" s="567">
        <v>109466</v>
      </c>
      <c r="I31" s="572">
        <v>9938</v>
      </c>
      <c r="J31" s="302">
        <f t="shared" si="10"/>
        <v>195.82368619799965</v>
      </c>
      <c r="K31" s="301">
        <v>0</v>
      </c>
      <c r="L31" s="303">
        <f t="shared" si="11"/>
        <v>82.567097135687703</v>
      </c>
      <c r="M31" s="301">
        <f t="shared" si="2"/>
        <v>20.851468953428778</v>
      </c>
      <c r="N31" s="313">
        <v>0</v>
      </c>
      <c r="O31" s="301">
        <f t="shared" si="7"/>
        <v>33.515350236597705</v>
      </c>
      <c r="P31" s="304">
        <f t="shared" si="8"/>
        <v>7.0812065595573749E-3</v>
      </c>
      <c r="Q31" s="313">
        <v>0</v>
      </c>
      <c r="R31" s="304">
        <v>2.0268842778430881E-2</v>
      </c>
      <c r="S31" s="304">
        <f t="shared" si="0"/>
        <v>2.1687661772921041E-3</v>
      </c>
      <c r="T31" s="305">
        <f t="shared" si="3"/>
        <v>2.8598915036934271E-3</v>
      </c>
      <c r="U31" s="301">
        <v>0</v>
      </c>
      <c r="V31" s="304">
        <v>2.7889553228087567E-2</v>
      </c>
      <c r="W31" s="305">
        <f t="shared" si="9"/>
        <v>2.9841821954053696E-3</v>
      </c>
      <c r="X31" s="303">
        <f t="shared" si="4"/>
        <v>0</v>
      </c>
      <c r="Y31" s="515">
        <f t="shared" si="1"/>
        <v>0</v>
      </c>
      <c r="Z31" s="303">
        <f t="shared" si="5"/>
        <v>0</v>
      </c>
      <c r="AA31" s="208"/>
      <c r="AB31" s="213" t="s">
        <v>133</v>
      </c>
      <c r="AC31" s="214" t="s">
        <v>746</v>
      </c>
      <c r="AD31" s="524">
        <f t="shared" si="6"/>
        <v>0</v>
      </c>
      <c r="AE31" s="350"/>
    </row>
    <row r="32" spans="2:31" ht="12" customHeight="1" x14ac:dyDescent="0.15">
      <c r="C32" s="211" t="s">
        <v>739</v>
      </c>
      <c r="D32" s="297" t="s">
        <v>747</v>
      </c>
      <c r="E32" s="298" t="s">
        <v>736</v>
      </c>
      <c r="F32" s="299" t="s">
        <v>474</v>
      </c>
      <c r="G32" s="300" t="s">
        <v>748</v>
      </c>
      <c r="H32" s="567">
        <v>316989</v>
      </c>
      <c r="I32" s="572">
        <v>46874</v>
      </c>
      <c r="J32" s="302">
        <f t="shared" si="10"/>
        <v>567.06150278824202</v>
      </c>
      <c r="K32" s="301">
        <f t="shared" ref="K32:K57" si="12">Q32*$K$58</f>
        <v>270.53700447602233</v>
      </c>
      <c r="L32" s="303">
        <f t="shared" si="11"/>
        <v>239.09580649648757</v>
      </c>
      <c r="M32" s="301">
        <f t="shared" si="2"/>
        <v>98.34893899406525</v>
      </c>
      <c r="N32" s="313">
        <f>$N$58*U32</f>
        <v>62.375571123371103</v>
      </c>
      <c r="O32" s="301">
        <f t="shared" si="7"/>
        <v>23.677536013246851</v>
      </c>
      <c r="P32" s="304">
        <f t="shared" si="8"/>
        <v>2.0505586996031028E-2</v>
      </c>
      <c r="Q32" s="304">
        <f t="shared" ref="Q32:Q57" si="13">H32/$Q$59</f>
        <v>2.0408645479482675E-2</v>
      </c>
      <c r="R32" s="304">
        <v>5.8694025574078039E-2</v>
      </c>
      <c r="S32" s="304">
        <f t="shared" si="0"/>
        <v>6.2802607364263498E-3</v>
      </c>
      <c r="T32" s="305">
        <f t="shared" si="3"/>
        <v>1.3489087778640139E-2</v>
      </c>
      <c r="U32" s="305">
        <f>I32/$U$59</f>
        <v>1.320956609982446E-2</v>
      </c>
      <c r="V32" s="304">
        <v>1.9703088175707636E-2</v>
      </c>
      <c r="W32" s="305">
        <f t="shared" si="9"/>
        <v>2.1082304348007167E-3</v>
      </c>
      <c r="X32" s="303">
        <f t="shared" si="4"/>
        <v>0</v>
      </c>
      <c r="Y32" s="515">
        <f t="shared" si="1"/>
        <v>0</v>
      </c>
      <c r="Z32" s="303">
        <f t="shared" si="5"/>
        <v>0</v>
      </c>
      <c r="AA32" s="208"/>
      <c r="AB32" s="213" t="s">
        <v>135</v>
      </c>
      <c r="AC32" s="214" t="s">
        <v>749</v>
      </c>
      <c r="AD32" s="524">
        <f t="shared" si="6"/>
        <v>0</v>
      </c>
      <c r="AE32" s="350"/>
    </row>
    <row r="33" spans="3:31" ht="12" customHeight="1" x14ac:dyDescent="0.15">
      <c r="C33" s="211" t="s">
        <v>739</v>
      </c>
      <c r="D33" s="297" t="s">
        <v>750</v>
      </c>
      <c r="E33" s="298" t="s">
        <v>736</v>
      </c>
      <c r="F33" s="299" t="s">
        <v>168</v>
      </c>
      <c r="G33" s="300" t="s">
        <v>751</v>
      </c>
      <c r="H33" s="567">
        <v>844718</v>
      </c>
      <c r="I33" s="572">
        <v>473808</v>
      </c>
      <c r="J33" s="302">
        <f t="shared" si="10"/>
        <v>1511.1157122558773</v>
      </c>
      <c r="K33" s="301">
        <f t="shared" si="12"/>
        <v>720.93188516628857</v>
      </c>
      <c r="L33" s="303">
        <f t="shared" si="11"/>
        <v>637.14681415474979</v>
      </c>
      <c r="M33" s="301">
        <f t="shared" si="2"/>
        <v>994.12284180782672</v>
      </c>
      <c r="N33" s="313">
        <f>$N$58*U33</f>
        <v>630.49973552123174</v>
      </c>
      <c r="O33" s="301">
        <f t="shared" si="7"/>
        <v>338.77716996419946</v>
      </c>
      <c r="P33" s="304">
        <f t="shared" si="8"/>
        <v>5.4643657780280512E-2</v>
      </c>
      <c r="Q33" s="304">
        <f t="shared" si="13"/>
        <v>5.4385326279895035E-2</v>
      </c>
      <c r="R33" s="304">
        <v>0.15640889713802072</v>
      </c>
      <c r="S33" s="304">
        <f t="shared" si="0"/>
        <v>1.6735751993768217E-2</v>
      </c>
      <c r="T33" s="305">
        <f t="shared" si="3"/>
        <v>0.13634931309941389</v>
      </c>
      <c r="U33" s="305">
        <f>I33/$U$59</f>
        <v>0.13352387452800332</v>
      </c>
      <c r="V33" s="304">
        <v>0.2819109407324682</v>
      </c>
      <c r="W33" s="305">
        <f t="shared" si="9"/>
        <v>3.0164470658374094E-2</v>
      </c>
      <c r="X33" s="303">
        <f t="shared" si="4"/>
        <v>0</v>
      </c>
      <c r="Y33" s="515">
        <f t="shared" si="1"/>
        <v>0</v>
      </c>
      <c r="Z33" s="303">
        <f t="shared" si="5"/>
        <v>0</v>
      </c>
      <c r="AA33" s="208"/>
      <c r="AB33" s="213" t="s">
        <v>137</v>
      </c>
      <c r="AC33" s="214" t="s">
        <v>272</v>
      </c>
      <c r="AD33" s="524">
        <f t="shared" si="6"/>
        <v>0</v>
      </c>
      <c r="AE33" s="350"/>
    </row>
    <row r="34" spans="3:31" ht="12" customHeight="1" x14ac:dyDescent="0.15">
      <c r="C34" s="211" t="s">
        <v>739</v>
      </c>
      <c r="D34" s="325" t="s">
        <v>752</v>
      </c>
      <c r="E34" s="298" t="s">
        <v>736</v>
      </c>
      <c r="F34" s="299" t="s">
        <v>422</v>
      </c>
      <c r="G34" s="300" t="s">
        <v>737</v>
      </c>
      <c r="H34" s="568">
        <v>808379</v>
      </c>
      <c r="I34" s="573">
        <v>357184</v>
      </c>
      <c r="J34" s="302">
        <f t="shared" si="10"/>
        <v>1446.1088888335441</v>
      </c>
      <c r="K34" s="301">
        <f t="shared" si="12"/>
        <v>689.91805122992434</v>
      </c>
      <c r="L34" s="303">
        <f t="shared" si="11"/>
        <v>609.73733776195422</v>
      </c>
      <c r="M34" s="301">
        <f t="shared" si="2"/>
        <v>749.42755953526898</v>
      </c>
      <c r="N34" s="313">
        <f>$N$58*U34</f>
        <v>475.3073344739127</v>
      </c>
      <c r="O34" s="301">
        <f t="shared" si="7"/>
        <v>255.38991464156916</v>
      </c>
      <c r="P34" s="304">
        <f t="shared" si="8"/>
        <v>5.2292937326735525E-2</v>
      </c>
      <c r="Q34" s="304">
        <f t="shared" si="13"/>
        <v>5.2045719012516922E-2</v>
      </c>
      <c r="R34" s="304">
        <v>0.14968032865351047</v>
      </c>
      <c r="S34" s="304">
        <f t="shared" si="0"/>
        <v>1.601579516592562E-2</v>
      </c>
      <c r="T34" s="305">
        <f t="shared" si="3"/>
        <v>0.1027880344994197</v>
      </c>
      <c r="U34" s="305">
        <f>I34/$U$59</f>
        <v>0.10065805473822802</v>
      </c>
      <c r="V34" s="304">
        <v>0.21252084695612128</v>
      </c>
      <c r="W34" s="479">
        <f t="shared" si="9"/>
        <v>2.2739730624304975E-2</v>
      </c>
      <c r="X34" s="303">
        <f t="shared" si="4"/>
        <v>0</v>
      </c>
      <c r="Y34" s="515">
        <f t="shared" si="1"/>
        <v>0</v>
      </c>
      <c r="Z34" s="303">
        <f t="shared" si="5"/>
        <v>0</v>
      </c>
      <c r="AA34" s="208"/>
      <c r="AB34" s="213" t="s">
        <v>139</v>
      </c>
      <c r="AC34" s="214" t="s">
        <v>273</v>
      </c>
      <c r="AD34" s="524">
        <f t="shared" si="6"/>
        <v>0</v>
      </c>
      <c r="AE34" s="350"/>
    </row>
    <row r="35" spans="3:31" ht="12" customHeight="1" x14ac:dyDescent="0.15">
      <c r="C35" s="611" t="s">
        <v>739</v>
      </c>
      <c r="D35" s="220" t="s">
        <v>753</v>
      </c>
      <c r="E35" s="199" t="s">
        <v>754</v>
      </c>
      <c r="F35" s="216" t="s">
        <v>477</v>
      </c>
      <c r="G35" s="217" t="s">
        <v>755</v>
      </c>
      <c r="H35" s="569">
        <v>4969648</v>
      </c>
      <c r="I35" s="574" t="s">
        <v>738</v>
      </c>
      <c r="J35" s="253">
        <f t="shared" si="10"/>
        <v>8890.2014366699841</v>
      </c>
      <c r="K35" s="221">
        <f t="shared" si="12"/>
        <v>4241.3890804420835</v>
      </c>
      <c r="L35" s="221">
        <f>$L$58*$I$18</f>
        <v>12791.856000000002</v>
      </c>
      <c r="M35" s="221">
        <v>0</v>
      </c>
      <c r="N35" s="254">
        <v>0</v>
      </c>
      <c r="O35" s="221">
        <v>0</v>
      </c>
      <c r="P35" s="256">
        <f t="shared" si="8"/>
        <v>0.32147976555543445</v>
      </c>
      <c r="Q35" s="256">
        <f>H35/$Q$59</f>
        <v>0.31995994873582401</v>
      </c>
      <c r="R35" s="256">
        <v>1</v>
      </c>
      <c r="S35" s="256">
        <f>L35/$L$58</f>
        <v>0.33600000000000002</v>
      </c>
      <c r="T35" s="221">
        <v>0</v>
      </c>
      <c r="U35" s="221">
        <v>0</v>
      </c>
      <c r="V35" s="221">
        <v>0</v>
      </c>
      <c r="W35" s="221">
        <v>0</v>
      </c>
      <c r="X35" s="219">
        <f>(($H$14*J35)/1000+($I$14*K35)/1000+($H$16*L35)/1000+((H$10*P35)+($I$10*Q35)+($I$11*S35)+I$4))*$Y$4</f>
        <v>0</v>
      </c>
      <c r="Y35" s="219">
        <v>0</v>
      </c>
      <c r="Z35" s="219">
        <f>X35+Y35</f>
        <v>0</v>
      </c>
      <c r="AA35" s="208"/>
      <c r="AB35" s="213" t="s">
        <v>140</v>
      </c>
      <c r="AC35" s="214" t="s">
        <v>756</v>
      </c>
      <c r="AD35" s="524">
        <f t="shared" si="6"/>
        <v>0</v>
      </c>
      <c r="AE35" s="350"/>
    </row>
    <row r="36" spans="3:31" ht="12" customHeight="1" x14ac:dyDescent="0.15">
      <c r="C36" s="211" t="s">
        <v>739</v>
      </c>
      <c r="D36" s="220" t="s">
        <v>757</v>
      </c>
      <c r="E36" s="199" t="s">
        <v>758</v>
      </c>
      <c r="F36" s="216" t="s">
        <v>481</v>
      </c>
      <c r="G36" s="217" t="s">
        <v>759</v>
      </c>
      <c r="H36" s="574">
        <v>2669104</v>
      </c>
      <c r="I36" s="575">
        <v>673877</v>
      </c>
      <c r="J36" s="253">
        <f t="shared" si="10"/>
        <v>4774.759140973687</v>
      </c>
      <c r="K36" s="221">
        <f t="shared" si="12"/>
        <v>2277.9699005169555</v>
      </c>
      <c r="L36" s="221">
        <f>$L$58*$J$18</f>
        <v>8185.2650000000003</v>
      </c>
      <c r="M36" s="221">
        <f>$M$58*T36</f>
        <v>1413.8987063724817</v>
      </c>
      <c r="N36" s="254">
        <f>$N$58*U36</f>
        <v>896.73300213132961</v>
      </c>
      <c r="O36" s="221">
        <f>O58*J18</f>
        <v>2414.665</v>
      </c>
      <c r="P36" s="256">
        <f t="shared" si="8"/>
        <v>0.17266070517732288</v>
      </c>
      <c r="Q36" s="256">
        <f t="shared" si="13"/>
        <v>0.17184444029246798</v>
      </c>
      <c r="R36" s="256">
        <v>1</v>
      </c>
      <c r="S36" s="256">
        <f>L36/$L$58</f>
        <v>0.215</v>
      </c>
      <c r="T36" s="218">
        <f t="shared" ref="T36:T57" si="14">I36/$T$59</f>
        <v>0.19392383848203013</v>
      </c>
      <c r="U36" s="218">
        <f t="shared" ref="U36:U57" si="15">I36/$U$59</f>
        <v>0.18990533717308972</v>
      </c>
      <c r="V36" s="218">
        <v>1</v>
      </c>
      <c r="W36" s="218">
        <f>O36/$O$58</f>
        <v>0.215</v>
      </c>
      <c r="X36" s="219">
        <f>((H14*J36)/1000+(I14*K36)/1000+(H16*L36)/1000+((H$10*P36)+($I$10*Q36)+($I$11*S36)+I$5))*$Y$4</f>
        <v>0</v>
      </c>
      <c r="Y36" s="219">
        <f>((J$14*M36)/1000+(K14*N36)/1000+(J16*O36)/1000+(($J$10*T36)+($K$10*U36)+(K11*W36)+K$5))*$Y$4</f>
        <v>0</v>
      </c>
      <c r="Z36" s="219">
        <f t="shared" si="5"/>
        <v>0</v>
      </c>
      <c r="AB36" s="213" t="s">
        <v>142</v>
      </c>
      <c r="AC36" s="214" t="s">
        <v>275</v>
      </c>
      <c r="AD36" s="524">
        <f t="shared" si="6"/>
        <v>0</v>
      </c>
      <c r="AE36" s="350"/>
    </row>
    <row r="37" spans="3:31" ht="12" customHeight="1" x14ac:dyDescent="0.15">
      <c r="C37" s="199" t="s">
        <v>739</v>
      </c>
      <c r="D37" s="287" t="s">
        <v>760</v>
      </c>
      <c r="E37" s="288" t="s">
        <v>761</v>
      </c>
      <c r="F37" s="289" t="s">
        <v>117</v>
      </c>
      <c r="G37" s="290" t="s">
        <v>762</v>
      </c>
      <c r="H37" s="576">
        <v>103611</v>
      </c>
      <c r="I37" s="570">
        <v>78467</v>
      </c>
      <c r="J37" s="292">
        <f>$J$58*P37</f>
        <v>185.34967890176802</v>
      </c>
      <c r="K37" s="312">
        <f t="shared" si="12"/>
        <v>88.427704339157359</v>
      </c>
      <c r="L37" s="480">
        <f>($L$58*$K$18)*R37</f>
        <v>557.63841845147795</v>
      </c>
      <c r="M37" s="312">
        <f t="shared" ref="M37:M57" si="16">$M$58*T37</f>
        <v>164.63596441625032</v>
      </c>
      <c r="N37" s="293">
        <f t="shared" ref="N37:N57" si="17">$N$58*U37</f>
        <v>104.41660492677306</v>
      </c>
      <c r="O37" s="711">
        <f>$O$58*(1-($H$18+$J$18))*V37</f>
        <v>522.48969932911018</v>
      </c>
      <c r="P37" s="294">
        <f t="shared" si="8"/>
        <v>6.7024545780634999E-3</v>
      </c>
      <c r="Q37" s="294">
        <f t="shared" si="13"/>
        <v>6.6707682814693241E-3</v>
      </c>
      <c r="R37" s="714">
        <v>4.2828443996180569E-2</v>
      </c>
      <c r="S37" s="294">
        <f t="shared" si="0"/>
        <v>1.4647327846693755E-2</v>
      </c>
      <c r="T37" s="295">
        <f t="shared" si="14"/>
        <v>2.2580711070669363E-2</v>
      </c>
      <c r="U37" s="295">
        <f t="shared" si="15"/>
        <v>2.2112792233539402E-2</v>
      </c>
      <c r="V37" s="714">
        <v>6.8616665908796767E-2</v>
      </c>
      <c r="W37" s="717">
        <f>O37/$O$58</f>
        <v>4.6522099486164203E-2</v>
      </c>
      <c r="X37" s="296">
        <f>IFERROR((((H$14*J37)/1000+($I$14*K37)/1000+($H$16*L37)/1000+((H$10*P37)+($I$10*Q37)+($I$11*S37)+I$6*H37/SUM(H$37:H$46))))*$Y$4,0)</f>
        <v>0</v>
      </c>
      <c r="Y37" s="514">
        <f t="shared" ref="Y37:Y46" si="18">IFERROR((((J$14*M37)/1000+($K$14*N37)/1000+($J$16*O37)/1000+(($J$10*T37)+($K$10*U37)+($K$11*W37)+K$6*I37/SUM($I$37:$I$46))))*$Y$4,0)</f>
        <v>0</v>
      </c>
      <c r="Z37" s="296">
        <f t="shared" si="5"/>
        <v>0</v>
      </c>
      <c r="AB37" s="213" t="s">
        <v>143</v>
      </c>
      <c r="AC37" s="214" t="s">
        <v>278</v>
      </c>
      <c r="AD37" s="524">
        <f t="shared" si="6"/>
        <v>0</v>
      </c>
      <c r="AE37" s="350"/>
    </row>
    <row r="38" spans="3:31" ht="12" customHeight="1" x14ac:dyDescent="0.15">
      <c r="C38" s="211" t="s">
        <v>739</v>
      </c>
      <c r="D38" s="297" t="s">
        <v>763</v>
      </c>
      <c r="E38" s="298" t="s">
        <v>761</v>
      </c>
      <c r="F38" s="299" t="s">
        <v>130</v>
      </c>
      <c r="G38" s="300" t="s">
        <v>764</v>
      </c>
      <c r="H38" s="567">
        <v>108207</v>
      </c>
      <c r="I38" s="572">
        <v>53387</v>
      </c>
      <c r="J38" s="307">
        <f t="shared" si="10"/>
        <v>193.57146157187572</v>
      </c>
      <c r="K38" s="306">
        <f t="shared" si="12"/>
        <v>92.350200301388853</v>
      </c>
      <c r="L38" s="215">
        <f t="shared" ref="L38:L57" si="19">($L$58*$K$18)*R38</f>
        <v>582.37426861413428</v>
      </c>
      <c r="M38" s="306">
        <f t="shared" si="16"/>
        <v>112.01422549976878</v>
      </c>
      <c r="N38" s="308">
        <f t="shared" si="17"/>
        <v>71.042467371323397</v>
      </c>
      <c r="O38" s="712">
        <f>$O$58*(1-($H$18+$J$18))*V38</f>
        <v>355.48902822948764</v>
      </c>
      <c r="P38" s="304">
        <f t="shared" si="8"/>
        <v>6.9997635630243624E-3</v>
      </c>
      <c r="Q38" s="304">
        <f t="shared" si="13"/>
        <v>6.9666717185718806E-3</v>
      </c>
      <c r="R38" s="715">
        <v>4.4728237730498797E-2</v>
      </c>
      <c r="S38" s="304">
        <f>L38/$L$58</f>
        <v>1.5297057303830587E-2</v>
      </c>
      <c r="T38" s="305">
        <f t="shared" si="14"/>
        <v>1.5363355575335177E-2</v>
      </c>
      <c r="U38" s="305">
        <f t="shared" si="15"/>
        <v>1.5044995207819441E-2</v>
      </c>
      <c r="V38" s="715">
        <v>4.6685077075368411E-2</v>
      </c>
      <c r="W38" s="305">
        <f t="shared" ref="W38:W57" si="20">O38/$O$58</f>
        <v>3.1652482257099782E-2</v>
      </c>
      <c r="X38" s="303">
        <f>IFERROR((((H$14*J38)/1000+($I$14*K38)/1000+($H$16*L38)/1000+((H$10*P38)+($I$10*Q38)+($I$11*S38)+I$6*H38/SUM(H$37:H$46))))*$Y$4,0)</f>
        <v>0</v>
      </c>
      <c r="Y38" s="515">
        <f t="shared" si="18"/>
        <v>0</v>
      </c>
      <c r="Z38" s="303">
        <f t="shared" si="5"/>
        <v>0</v>
      </c>
      <c r="AA38" s="208"/>
      <c r="AB38" s="213" t="s">
        <v>144</v>
      </c>
      <c r="AC38" s="214" t="s">
        <v>279</v>
      </c>
      <c r="AD38" s="524">
        <f t="shared" si="6"/>
        <v>0</v>
      </c>
      <c r="AE38" s="350"/>
    </row>
    <row r="39" spans="3:31" ht="12" customHeight="1" x14ac:dyDescent="0.15">
      <c r="C39" s="211" t="s">
        <v>739</v>
      </c>
      <c r="D39" s="297" t="s">
        <v>765</v>
      </c>
      <c r="E39" s="298" t="s">
        <v>761</v>
      </c>
      <c r="F39" s="299" t="s">
        <v>137</v>
      </c>
      <c r="G39" s="300" t="s">
        <v>272</v>
      </c>
      <c r="H39" s="567">
        <v>495901</v>
      </c>
      <c r="I39" s="572">
        <v>162761</v>
      </c>
      <c r="J39" s="307">
        <f t="shared" si="10"/>
        <v>887.11711224740304</v>
      </c>
      <c r="K39" s="306">
        <f t="shared" si="12"/>
        <v>423.23099873075711</v>
      </c>
      <c r="L39" s="215">
        <f t="shared" si="19"/>
        <v>2668.9584054637671</v>
      </c>
      <c r="M39" s="306">
        <f t="shared" si="16"/>
        <v>341.49788069319993</v>
      </c>
      <c r="N39" s="308">
        <f t="shared" si="17"/>
        <v>216.58724093550805</v>
      </c>
      <c r="O39" s="712">
        <f t="shared" ref="O39:O57" si="21">$O$58*(1-($H$18+$J$18))*V39</f>
        <v>1083.7797539412149</v>
      </c>
      <c r="P39" s="304">
        <f t="shared" si="8"/>
        <v>3.2079160781348197E-2</v>
      </c>
      <c r="Q39" s="304">
        <f t="shared" si="13"/>
        <v>3.1927504430503705E-2</v>
      </c>
      <c r="R39" s="715">
        <v>0.20498468508314699</v>
      </c>
      <c r="S39" s="304">
        <f t="shared" si="0"/>
        <v>7.0104762298436263E-2</v>
      </c>
      <c r="T39" s="305">
        <f t="shared" si="14"/>
        <v>4.6838277423288978E-2</v>
      </c>
      <c r="U39" s="305">
        <f t="shared" si="15"/>
        <v>4.5867691854194842E-2</v>
      </c>
      <c r="V39" s="715">
        <v>0.14232884091378123</v>
      </c>
      <c r="W39" s="305">
        <f t="shared" si="20"/>
        <v>9.6498954139543666E-2</v>
      </c>
      <c r="X39" s="303">
        <f t="shared" ref="X39:X46" si="22">IFERROR((((H$14*J39)/1000+($I$14*K39)/1000+($H$16*L39)/1000+((H$10*P39)+($I$10*Q39)+($I$11*S39)+I$6*H39/SUM(H$37:H$46))))*$Y$4,0)</f>
        <v>0</v>
      </c>
      <c r="Y39" s="515">
        <f t="shared" si="18"/>
        <v>0</v>
      </c>
      <c r="Z39" s="303">
        <f t="shared" si="5"/>
        <v>0</v>
      </c>
      <c r="AA39" s="208"/>
      <c r="AB39" s="213" t="s">
        <v>150</v>
      </c>
      <c r="AC39" s="214" t="s">
        <v>766</v>
      </c>
      <c r="AD39" s="524">
        <f t="shared" si="6"/>
        <v>0</v>
      </c>
      <c r="AE39" s="350"/>
    </row>
    <row r="40" spans="3:31" ht="12" customHeight="1" x14ac:dyDescent="0.15">
      <c r="C40" s="211" t="s">
        <v>739</v>
      </c>
      <c r="D40" s="325" t="s">
        <v>767</v>
      </c>
      <c r="E40" s="298" t="s">
        <v>761</v>
      </c>
      <c r="F40" s="299" t="s">
        <v>137</v>
      </c>
      <c r="G40" s="300" t="s">
        <v>768</v>
      </c>
      <c r="H40" s="566">
        <f>305066*22197422/29743033</f>
        <v>227672.77095957228</v>
      </c>
      <c r="I40" s="566">
        <f>120973*22197422/29743033</f>
        <v>90282.949005435992</v>
      </c>
      <c r="J40" s="302">
        <f>$J$58*P40</f>
        <v>407.28373427563196</v>
      </c>
      <c r="K40" s="301">
        <f t="shared" si="12"/>
        <v>194.30929608332849</v>
      </c>
      <c r="L40" s="215">
        <f t="shared" si="19"/>
        <v>1225.3436789757984</v>
      </c>
      <c r="M40" s="301">
        <f t="shared" si="16"/>
        <v>189.42766232751478</v>
      </c>
      <c r="N40" s="313">
        <f t="shared" si="17"/>
        <v>120.14017380458803</v>
      </c>
      <c r="O40" s="712">
        <f t="shared" si="21"/>
        <v>601.16878280545507</v>
      </c>
      <c r="P40" s="304">
        <f t="shared" si="8"/>
        <v>1.4727841696522454E-2</v>
      </c>
      <c r="Q40" s="304">
        <f t="shared" si="13"/>
        <v>1.465821485239352E-2</v>
      </c>
      <c r="R40" s="715">
        <v>9.4110379404670236E-2</v>
      </c>
      <c r="S40" s="304">
        <f t="shared" si="0"/>
        <v>3.2185749756397215E-2</v>
      </c>
      <c r="T40" s="305">
        <f t="shared" si="14"/>
        <v>2.5981026241601261E-2</v>
      </c>
      <c r="U40" s="305">
        <f t="shared" si="15"/>
        <v>2.5442645871365528E-2</v>
      </c>
      <c r="V40" s="715">
        <v>7.8949302881044736E-2</v>
      </c>
      <c r="W40" s="305">
        <f t="shared" si="20"/>
        <v>5.3527627353348324E-2</v>
      </c>
      <c r="X40" s="303">
        <f>IFERROR((((H$14*J40)/1000+($I$14*K40)/1000+($H$16*L40)/1000+((H$10*P40)+($I$10*Q40)+($I$11*S40)+I$6*H40/SUM(H$37:H$46))))*$Y$4,0)</f>
        <v>0</v>
      </c>
      <c r="Y40" s="515">
        <f t="shared" si="18"/>
        <v>0</v>
      </c>
      <c r="Z40" s="303">
        <f t="shared" si="5"/>
        <v>0</v>
      </c>
      <c r="AA40" s="208"/>
      <c r="AB40" s="213" t="s">
        <v>151</v>
      </c>
      <c r="AC40" s="214" t="s">
        <v>283</v>
      </c>
      <c r="AD40" s="524">
        <f t="shared" si="6"/>
        <v>0</v>
      </c>
      <c r="AE40" s="350"/>
    </row>
    <row r="41" spans="3:31" ht="12" customHeight="1" x14ac:dyDescent="0.15">
      <c r="C41" s="211" t="s">
        <v>739</v>
      </c>
      <c r="D41" s="212"/>
      <c r="E41" s="298" t="s">
        <v>761</v>
      </c>
      <c r="F41" s="299" t="s">
        <v>139</v>
      </c>
      <c r="G41" s="300" t="s">
        <v>769</v>
      </c>
      <c r="H41" s="566">
        <f>305066*4398655/29743033</f>
        <v>45115.778415402354</v>
      </c>
      <c r="I41" s="566">
        <f>120973*4398655/29743033</f>
        <v>17890.525532987842</v>
      </c>
      <c r="J41" s="302">
        <f t="shared" si="10"/>
        <v>80.70759902614725</v>
      </c>
      <c r="K41" s="301">
        <f t="shared" si="12"/>
        <v>38.50445140716851</v>
      </c>
      <c r="L41" s="215">
        <f t="shared" si="19"/>
        <v>242.81486833224554</v>
      </c>
      <c r="M41" s="301">
        <f t="shared" si="16"/>
        <v>37.537103814813925</v>
      </c>
      <c r="N41" s="313">
        <f t="shared" si="17"/>
        <v>23.807051837209752</v>
      </c>
      <c r="O41" s="712">
        <f t="shared" si="21"/>
        <v>119.12798127328159</v>
      </c>
      <c r="P41" s="304">
        <f t="shared" si="8"/>
        <v>2.9184783042651066E-3</v>
      </c>
      <c r="Q41" s="304">
        <f t="shared" si="13"/>
        <v>2.9046810053687771E-3</v>
      </c>
      <c r="R41" s="715">
        <v>1.8648971530128577E-2</v>
      </c>
      <c r="S41" s="304">
        <f t="shared" si="0"/>
        <v>6.3779482633039728E-3</v>
      </c>
      <c r="T41" s="305">
        <f t="shared" si="14"/>
        <v>5.1484163783862193E-3</v>
      </c>
      <c r="U41" s="305">
        <f t="shared" si="15"/>
        <v>5.0417305881426833E-3</v>
      </c>
      <c r="V41" s="715">
        <v>1.5644643142082977E-2</v>
      </c>
      <c r="W41" s="305">
        <f t="shared" si="20"/>
        <v>1.0607068050332258E-2</v>
      </c>
      <c r="X41" s="303">
        <f t="shared" si="22"/>
        <v>0</v>
      </c>
      <c r="Y41" s="515">
        <f t="shared" si="18"/>
        <v>0</v>
      </c>
      <c r="Z41" s="303">
        <f t="shared" si="5"/>
        <v>0</v>
      </c>
      <c r="AA41" s="208"/>
      <c r="AB41" s="213" t="s">
        <v>153</v>
      </c>
      <c r="AC41" s="214" t="s">
        <v>284</v>
      </c>
      <c r="AD41" s="524">
        <f t="shared" si="6"/>
        <v>0</v>
      </c>
      <c r="AE41" s="350"/>
    </row>
    <row r="42" spans="3:31" ht="12" customHeight="1" x14ac:dyDescent="0.15">
      <c r="C42" s="211" t="s">
        <v>739</v>
      </c>
      <c r="D42" s="326"/>
      <c r="E42" s="298" t="s">
        <v>761</v>
      </c>
      <c r="F42" s="299" t="s">
        <v>142</v>
      </c>
      <c r="G42" s="300" t="s">
        <v>770</v>
      </c>
      <c r="H42" s="566">
        <f>305066*3146956/29743033</f>
        <v>32277.450625025362</v>
      </c>
      <c r="I42" s="571">
        <f>120973*3146956/29743033</f>
        <v>12799.525461576161</v>
      </c>
      <c r="J42" s="302">
        <f t="shared" si="10"/>
        <v>57.741119274170913</v>
      </c>
      <c r="K42" s="301">
        <f t="shared" si="12"/>
        <v>27.547469483852993</v>
      </c>
      <c r="L42" s="215">
        <f t="shared" si="19"/>
        <v>173.71849049024536</v>
      </c>
      <c r="M42" s="301">
        <f t="shared" si="16"/>
        <v>26.855394222245565</v>
      </c>
      <c r="N42" s="313">
        <f t="shared" si="17"/>
        <v>17.0324211881628</v>
      </c>
      <c r="O42" s="712">
        <f t="shared" si="21"/>
        <v>85.228442657094305</v>
      </c>
      <c r="P42" s="304">
        <f t="shared" si="8"/>
        <v>2.0879843521433034E-3</v>
      </c>
      <c r="Q42" s="304">
        <f t="shared" si="13"/>
        <v>2.0781132682447944E-3</v>
      </c>
      <c r="R42" s="715">
        <v>1.3342145008091635E-2</v>
      </c>
      <c r="S42" s="304">
        <f t="shared" si="0"/>
        <v>4.563013592767339E-3</v>
      </c>
      <c r="T42" s="305">
        <f t="shared" si="14"/>
        <v>3.6833622578858272E-3</v>
      </c>
      <c r="U42" s="305">
        <f t="shared" si="15"/>
        <v>3.6070354062182975E-3</v>
      </c>
      <c r="V42" s="715">
        <v>1.1192740418113464E-2</v>
      </c>
      <c r="W42" s="305">
        <f t="shared" si="20"/>
        <v>7.588678003480928E-3</v>
      </c>
      <c r="X42" s="303">
        <f t="shared" si="22"/>
        <v>0</v>
      </c>
      <c r="Y42" s="515">
        <f t="shared" si="18"/>
        <v>0</v>
      </c>
      <c r="Z42" s="303">
        <f t="shared" si="5"/>
        <v>0</v>
      </c>
      <c r="AA42" s="208"/>
      <c r="AB42" s="213" t="s">
        <v>154</v>
      </c>
      <c r="AC42" s="214" t="s">
        <v>285</v>
      </c>
      <c r="AD42" s="524">
        <f t="shared" si="6"/>
        <v>0</v>
      </c>
      <c r="AE42" s="350"/>
    </row>
    <row r="43" spans="3:31" ht="12" customHeight="1" x14ac:dyDescent="0.15">
      <c r="C43" s="211" t="s">
        <v>739</v>
      </c>
      <c r="D43" s="297" t="s">
        <v>771</v>
      </c>
      <c r="E43" s="298" t="s">
        <v>761</v>
      </c>
      <c r="F43" s="314" t="s">
        <v>144</v>
      </c>
      <c r="G43" s="315" t="s">
        <v>279</v>
      </c>
      <c r="H43" s="567">
        <v>166349</v>
      </c>
      <c r="I43" s="572">
        <v>97527</v>
      </c>
      <c r="J43" s="307">
        <f t="shared" si="10"/>
        <v>297.58166348775916</v>
      </c>
      <c r="K43" s="306">
        <f t="shared" si="12"/>
        <v>141.97199321611109</v>
      </c>
      <c r="L43" s="215">
        <f t="shared" si="19"/>
        <v>895.2967664725262</v>
      </c>
      <c r="M43" s="306">
        <f t="shared" si="16"/>
        <v>204.62680746840897</v>
      </c>
      <c r="N43" s="308">
        <f t="shared" si="17"/>
        <v>129.77988490312356</v>
      </c>
      <c r="O43" s="712">
        <f t="shared" si="21"/>
        <v>649.40488238966861</v>
      </c>
      <c r="P43" s="304">
        <f t="shared" si="8"/>
        <v>1.076089041324073E-2</v>
      </c>
      <c r="Q43" s="304">
        <f t="shared" si="13"/>
        <v>1.0710017593249178E-2</v>
      </c>
      <c r="R43" s="715">
        <v>6.8761703200631616E-2</v>
      </c>
      <c r="S43" s="304">
        <f t="shared" si="0"/>
        <v>2.3516502494616013E-2</v>
      </c>
      <c r="T43" s="305">
        <f t="shared" si="14"/>
        <v>2.8065671028447259E-2</v>
      </c>
      <c r="U43" s="305">
        <f t="shared" si="15"/>
        <v>2.7484092525015578E-2</v>
      </c>
      <c r="V43" s="715">
        <v>8.528397384999073E-2</v>
      </c>
      <c r="W43" s="305">
        <f t="shared" si="20"/>
        <v>5.7822534270293706E-2</v>
      </c>
      <c r="X43" s="303">
        <f t="shared" si="22"/>
        <v>0</v>
      </c>
      <c r="Y43" s="515">
        <f t="shared" si="18"/>
        <v>0</v>
      </c>
      <c r="Z43" s="303">
        <f t="shared" si="5"/>
        <v>0</v>
      </c>
      <c r="AA43" s="208"/>
      <c r="AB43" s="213" t="s">
        <v>155</v>
      </c>
      <c r="AC43" s="214" t="s">
        <v>772</v>
      </c>
      <c r="AD43" s="524">
        <f t="shared" si="6"/>
        <v>0</v>
      </c>
      <c r="AE43" s="350"/>
    </row>
    <row r="44" spans="3:31" ht="12" customHeight="1" x14ac:dyDescent="0.15">
      <c r="C44" s="211" t="s">
        <v>739</v>
      </c>
      <c r="D44" s="297" t="s">
        <v>773</v>
      </c>
      <c r="E44" s="298" t="s">
        <v>761</v>
      </c>
      <c r="F44" s="299" t="s">
        <v>172</v>
      </c>
      <c r="G44" s="300" t="s">
        <v>354</v>
      </c>
      <c r="H44" s="567">
        <v>62993</v>
      </c>
      <c r="I44" s="572">
        <v>36457</v>
      </c>
      <c r="J44" s="307">
        <f t="shared" si="10"/>
        <v>112.68815399001141</v>
      </c>
      <c r="K44" s="306">
        <f t="shared" si="12"/>
        <v>53.761920833082769</v>
      </c>
      <c r="L44" s="215">
        <f t="shared" si="19"/>
        <v>339.03076790605195</v>
      </c>
      <c r="M44" s="306">
        <f t="shared" si="16"/>
        <v>76.492453575684536</v>
      </c>
      <c r="N44" s="308">
        <f t="shared" si="17"/>
        <v>48.513593814155833</v>
      </c>
      <c r="O44" s="712">
        <f t="shared" si="21"/>
        <v>242.75691651829905</v>
      </c>
      <c r="P44" s="304">
        <f t="shared" si="8"/>
        <v>4.0749314381287125E-3</v>
      </c>
      <c r="Q44" s="304">
        <f t="shared" si="13"/>
        <v>4.0556669306791469E-3</v>
      </c>
      <c r="R44" s="715">
        <v>2.6038665514775485E-2</v>
      </c>
      <c r="S44" s="304">
        <f t="shared" si="0"/>
        <v>8.9052236060532149E-3</v>
      </c>
      <c r="T44" s="305">
        <f t="shared" si="14"/>
        <v>1.0491352842639492E-2</v>
      </c>
      <c r="U44" s="305">
        <f t="shared" si="15"/>
        <v>1.0273950405369723E-2</v>
      </c>
      <c r="V44" s="715">
        <v>3.1880380147539779E-2</v>
      </c>
      <c r="W44" s="305">
        <f t="shared" si="20"/>
        <v>2.1614897740031971E-2</v>
      </c>
      <c r="X44" s="303">
        <f t="shared" si="22"/>
        <v>0</v>
      </c>
      <c r="Y44" s="515">
        <f t="shared" si="18"/>
        <v>0</v>
      </c>
      <c r="Z44" s="303">
        <f t="shared" si="5"/>
        <v>0</v>
      </c>
      <c r="AA44" s="208"/>
      <c r="AB44" s="213" t="s">
        <v>156</v>
      </c>
      <c r="AC44" s="214" t="s">
        <v>288</v>
      </c>
      <c r="AD44" s="524">
        <f t="shared" si="6"/>
        <v>0</v>
      </c>
      <c r="AE44" s="350"/>
    </row>
    <row r="45" spans="3:31" ht="12" customHeight="1" x14ac:dyDescent="0.15">
      <c r="C45" s="211" t="s">
        <v>739</v>
      </c>
      <c r="D45" s="325" t="s">
        <v>774</v>
      </c>
      <c r="E45" s="298" t="s">
        <v>761</v>
      </c>
      <c r="F45" s="299" t="s">
        <v>173</v>
      </c>
      <c r="G45" s="300" t="s">
        <v>775</v>
      </c>
      <c r="H45" s="566">
        <f>32758*5717/19184</f>
        <v>9762.1708715596324</v>
      </c>
      <c r="I45" s="566">
        <f>13783*5717/19184</f>
        <v>4107.4547018348621</v>
      </c>
      <c r="J45" s="302">
        <f t="shared" si="10"/>
        <v>17.46354379774127</v>
      </c>
      <c r="K45" s="301">
        <f t="shared" si="12"/>
        <v>8.331609187621094</v>
      </c>
      <c r="L45" s="215">
        <f t="shared" si="19"/>
        <v>52.540382058561342</v>
      </c>
      <c r="M45" s="301">
        <f t="shared" si="16"/>
        <v>8.6180785060298533</v>
      </c>
      <c r="N45" s="313">
        <f t="shared" si="17"/>
        <v>5.4658197058140008</v>
      </c>
      <c r="O45" s="712">
        <f t="shared" si="21"/>
        <v>27.350386432126079</v>
      </c>
      <c r="P45" s="304">
        <f t="shared" si="8"/>
        <v>6.3150154761485756E-4</v>
      </c>
      <c r="Q45" s="304">
        <f t="shared" si="13"/>
        <v>6.285160823492075E-4</v>
      </c>
      <c r="R45" s="715">
        <v>4.0352722052073332E-3</v>
      </c>
      <c r="S45" s="304">
        <f t="shared" si="0"/>
        <v>1.3800630941809078E-3</v>
      </c>
      <c r="T45" s="305">
        <f t="shared" si="14"/>
        <v>1.182015979430785E-3</v>
      </c>
      <c r="U45" s="305">
        <f t="shared" si="15"/>
        <v>1.1575221740393903E-3</v>
      </c>
      <c r="V45" s="715">
        <v>3.5918264622238545E-3</v>
      </c>
      <c r="W45" s="305">
        <f t="shared" si="20"/>
        <v>2.4352583413877731E-3</v>
      </c>
      <c r="X45" s="303">
        <f t="shared" si="22"/>
        <v>0</v>
      </c>
      <c r="Y45" s="515">
        <f t="shared" si="18"/>
        <v>0</v>
      </c>
      <c r="Z45" s="303">
        <f t="shared" si="5"/>
        <v>0</v>
      </c>
      <c r="AA45" s="208"/>
      <c r="AB45" s="213" t="s">
        <v>158</v>
      </c>
      <c r="AC45" s="214" t="s">
        <v>289</v>
      </c>
      <c r="AD45" s="524">
        <f t="shared" si="6"/>
        <v>0</v>
      </c>
      <c r="AE45" s="350"/>
    </row>
    <row r="46" spans="3:31" ht="12" customHeight="1" x14ac:dyDescent="0.15">
      <c r="C46" s="211" t="s">
        <v>739</v>
      </c>
      <c r="D46" s="326"/>
      <c r="E46" s="298" t="s">
        <v>761</v>
      </c>
      <c r="F46" s="299" t="s">
        <v>175</v>
      </c>
      <c r="G46" s="300" t="s">
        <v>776</v>
      </c>
      <c r="H46" s="566">
        <f>32758*13467/19184</f>
        <v>22995.829128440368</v>
      </c>
      <c r="I46" s="566">
        <f>13783*13467/19184</f>
        <v>9675.5452981651379</v>
      </c>
      <c r="J46" s="302">
        <f t="shared" si="10"/>
        <v>41.137230072447387</v>
      </c>
      <c r="K46" s="301">
        <f t="shared" si="12"/>
        <v>19.625989317770387</v>
      </c>
      <c r="L46" s="215">
        <f t="shared" si="19"/>
        <v>123.76444379615981</v>
      </c>
      <c r="M46" s="301">
        <f t="shared" si="16"/>
        <v>20.300798187983915</v>
      </c>
      <c r="N46" s="313">
        <f t="shared" si="17"/>
        <v>12.875318170053728</v>
      </c>
      <c r="O46" s="712">
        <f t="shared" si="21"/>
        <v>64.426736764289302</v>
      </c>
      <c r="P46" s="304">
        <f t="shared" si="8"/>
        <v>1.4875688895800748E-3</v>
      </c>
      <c r="Q46" s="304">
        <f t="shared" si="13"/>
        <v>1.4805363094274582E-3</v>
      </c>
      <c r="R46" s="716">
        <v>9.5055117697266326E-3</v>
      </c>
      <c r="S46" s="304">
        <f t="shared" si="0"/>
        <v>3.2508850252465082E-3</v>
      </c>
      <c r="T46" s="305">
        <f t="shared" si="14"/>
        <v>2.7843640362068185E-3</v>
      </c>
      <c r="U46" s="305">
        <f t="shared" si="15"/>
        <v>2.7266662791303954E-3</v>
      </c>
      <c r="V46" s="716">
        <v>8.4609282782523443E-3</v>
      </c>
      <c r="W46" s="479">
        <f t="shared" si="20"/>
        <v>5.736509372655089E-3</v>
      </c>
      <c r="X46" s="303">
        <f t="shared" si="22"/>
        <v>0</v>
      </c>
      <c r="Y46" s="515">
        <f t="shared" si="18"/>
        <v>0</v>
      </c>
      <c r="Z46" s="303">
        <f t="shared" si="5"/>
        <v>0</v>
      </c>
      <c r="AA46" s="208"/>
      <c r="AB46" s="213" t="s">
        <v>160</v>
      </c>
      <c r="AC46" s="214" t="s">
        <v>777</v>
      </c>
      <c r="AD46" s="524">
        <f t="shared" si="6"/>
        <v>0</v>
      </c>
      <c r="AE46" s="350"/>
    </row>
    <row r="47" spans="3:31" ht="12" customHeight="1" x14ac:dyDescent="0.15">
      <c r="C47" s="611" t="s">
        <v>739</v>
      </c>
      <c r="D47" s="287" t="s">
        <v>778</v>
      </c>
      <c r="E47" s="288" t="s">
        <v>779</v>
      </c>
      <c r="F47" s="289" t="s">
        <v>166</v>
      </c>
      <c r="G47" s="290" t="s">
        <v>780</v>
      </c>
      <c r="H47" s="577">
        <f>28989*906741/2609470</f>
        <v>10073.123986480014</v>
      </c>
      <c r="I47" s="577">
        <f>14429*906741/2609470</f>
        <v>5013.8019938914795</v>
      </c>
      <c r="J47" s="316">
        <f t="shared" si="10"/>
        <v>18.019807707982434</v>
      </c>
      <c r="K47" s="291">
        <f t="shared" si="12"/>
        <v>8.5969948137565382</v>
      </c>
      <c r="L47" s="480">
        <f>($L$58*$K$18)*R47</f>
        <v>54.213943777073489</v>
      </c>
      <c r="M47" s="291">
        <f t="shared" si="16"/>
        <v>10.519736024780387</v>
      </c>
      <c r="N47" s="317">
        <f t="shared" si="17"/>
        <v>6.671902608449841</v>
      </c>
      <c r="O47" s="711">
        <f t="shared" si="21"/>
        <v>33.385498315012072</v>
      </c>
      <c r="P47" s="294">
        <f t="shared" si="8"/>
        <v>6.5161668141977417E-4</v>
      </c>
      <c r="Q47" s="294">
        <f t="shared" si="13"/>
        <v>6.4853612053081917E-4</v>
      </c>
      <c r="R47" s="714">
        <v>4.1638071876687072E-3</v>
      </c>
      <c r="S47" s="294">
        <f t="shared" si="0"/>
        <v>1.4240220581826979E-3</v>
      </c>
      <c r="T47" s="295">
        <f t="shared" si="14"/>
        <v>1.4428385714964184E-3</v>
      </c>
      <c r="U47" s="295">
        <f t="shared" si="15"/>
        <v>1.4129399848474885E-3</v>
      </c>
      <c r="V47" s="714">
        <v>4.3843956866926317E-3</v>
      </c>
      <c r="W47" s="295">
        <f t="shared" si="20"/>
        <v>2.9726202755776042E-3</v>
      </c>
      <c r="X47" s="296">
        <f t="shared" ref="X47:X57" si="23">IFERROR((((H$14*J47)/1000+($I$14*K47)/1000+($H$16*L47)/1000+((H$10*P47)+($I$10*Q47)+($I$11*S47)+I$7*H47/SUM(H$47:H$57))))*$Y$4,0)</f>
        <v>0</v>
      </c>
      <c r="Y47" s="514">
        <f t="shared" ref="Y47:Y57" si="24">IFERROR((((J$14*M47)/1000+($K$14*N47)/1000+($J$16*O47)/1000+(($J$10*T47)+($K$10*U47)+($K$11*W47)+K$7*I47/SUM($I$47:$I$57))))*$Y$4,0)</f>
        <v>0</v>
      </c>
      <c r="Z47" s="296">
        <f t="shared" si="5"/>
        <v>0</v>
      </c>
      <c r="AA47" s="208"/>
      <c r="AB47" s="213" t="s">
        <v>162</v>
      </c>
      <c r="AC47" s="214" t="s">
        <v>781</v>
      </c>
      <c r="AD47" s="524">
        <f t="shared" si="6"/>
        <v>0</v>
      </c>
      <c r="AE47" s="350"/>
    </row>
    <row r="48" spans="3:31" ht="12" customHeight="1" x14ac:dyDescent="0.15">
      <c r="C48" s="211" t="s">
        <v>739</v>
      </c>
      <c r="D48" s="297"/>
      <c r="E48" s="298" t="s">
        <v>779</v>
      </c>
      <c r="F48" s="299" t="s">
        <v>167</v>
      </c>
      <c r="G48" s="300" t="s">
        <v>782</v>
      </c>
      <c r="H48" s="578">
        <f>28989*1702729/2609470</f>
        <v>18915.876013519988</v>
      </c>
      <c r="I48" s="578">
        <f>14429*1702729/2609470</f>
        <v>9415.1980061085196</v>
      </c>
      <c r="J48" s="302">
        <f t="shared" si="10"/>
        <v>33.838603480823323</v>
      </c>
      <c r="K48" s="301">
        <f t="shared" si="12"/>
        <v>16.143918034182704</v>
      </c>
      <c r="L48" s="215">
        <f t="shared" si="19"/>
        <v>101.8059779734153</v>
      </c>
      <c r="M48" s="301">
        <f t="shared" si="16"/>
        <v>19.754549095870026</v>
      </c>
      <c r="N48" s="313">
        <f t="shared" si="17"/>
        <v>12.528872143846137</v>
      </c>
      <c r="O48" s="712">
        <f t="shared" si="21"/>
        <v>62.693157318817832</v>
      </c>
      <c r="P48" s="304">
        <f t="shared" si="8"/>
        <v>1.2236422752883245E-3</v>
      </c>
      <c r="Q48" s="304">
        <f t="shared" si="13"/>
        <v>1.2178574256323704E-3</v>
      </c>
      <c r="R48" s="715">
        <v>7.8190301848619949E-3</v>
      </c>
      <c r="S48" s="304">
        <f t="shared" si="0"/>
        <v>2.6741083232228019E-3</v>
      </c>
      <c r="T48" s="305">
        <f t="shared" si="14"/>
        <v>2.709443025081611E-3</v>
      </c>
      <c r="U48" s="305">
        <f t="shared" si="15"/>
        <v>2.6532977856514478E-3</v>
      </c>
      <c r="V48" s="715">
        <v>8.2332636146446002E-3</v>
      </c>
      <c r="W48" s="305">
        <f t="shared" si="20"/>
        <v>5.5821527307290389E-3</v>
      </c>
      <c r="X48" s="303">
        <f t="shared" si="23"/>
        <v>0</v>
      </c>
      <c r="Y48" s="515">
        <f t="shared" si="24"/>
        <v>0</v>
      </c>
      <c r="Z48" s="303">
        <f t="shared" si="5"/>
        <v>0</v>
      </c>
      <c r="AA48" s="208"/>
      <c r="AB48" s="213" t="s">
        <v>164</v>
      </c>
      <c r="AC48" s="214" t="s">
        <v>292</v>
      </c>
      <c r="AD48" s="524">
        <f t="shared" si="6"/>
        <v>0</v>
      </c>
      <c r="AE48" s="350"/>
    </row>
    <row r="49" spans="3:31" ht="12" customHeight="1" x14ac:dyDescent="0.15">
      <c r="C49" s="211"/>
      <c r="D49" s="297" t="s">
        <v>783</v>
      </c>
      <c r="E49" s="298" t="s">
        <v>779</v>
      </c>
      <c r="F49" s="299" t="s">
        <v>489</v>
      </c>
      <c r="G49" s="300" t="s">
        <v>784</v>
      </c>
      <c r="H49" s="567">
        <v>136596</v>
      </c>
      <c r="I49" s="572">
        <v>52723</v>
      </c>
      <c r="J49" s="307">
        <f t="shared" si="10"/>
        <v>244.35653298651596</v>
      </c>
      <c r="K49" s="306">
        <f t="shared" si="12"/>
        <v>116.57903795843626</v>
      </c>
      <c r="L49" s="215">
        <f t="shared" si="19"/>
        <v>735.16496710579077</v>
      </c>
      <c r="M49" s="306">
        <f t="shared" si="16"/>
        <v>110.6210502748667</v>
      </c>
      <c r="N49" s="308">
        <f t="shared" si="17"/>
        <v>70.158877764592205</v>
      </c>
      <c r="O49" s="712">
        <f t="shared" si="21"/>
        <v>351.06763885109257</v>
      </c>
      <c r="P49" s="304">
        <f t="shared" si="8"/>
        <v>8.8362093363172044E-3</v>
      </c>
      <c r="Q49" s="304">
        <f t="shared" si="13"/>
        <v>8.7944355732073216E-3</v>
      </c>
      <c r="R49" s="715">
        <v>5.6463060255207281E-2</v>
      </c>
      <c r="S49" s="304">
        <f t="shared" si="0"/>
        <v>1.9310366607280891E-2</v>
      </c>
      <c r="T49" s="305">
        <f t="shared" si="14"/>
        <v>1.5172274074182788E-2</v>
      </c>
      <c r="U49" s="305">
        <f t="shared" si="15"/>
        <v>1.4857873308892884E-2</v>
      </c>
      <c r="V49" s="715">
        <v>4.6104432139746548E-2</v>
      </c>
      <c r="W49" s="305">
        <f t="shared" si="20"/>
        <v>3.1258804990748158E-2</v>
      </c>
      <c r="X49" s="303">
        <f t="shared" si="23"/>
        <v>0</v>
      </c>
      <c r="Y49" s="515">
        <f t="shared" si="24"/>
        <v>0</v>
      </c>
      <c r="Z49" s="303">
        <f t="shared" si="5"/>
        <v>0</v>
      </c>
      <c r="AA49" s="208"/>
      <c r="AB49" s="213" t="s">
        <v>165</v>
      </c>
      <c r="AC49" s="214" t="s">
        <v>293</v>
      </c>
      <c r="AD49" s="524">
        <f t="shared" si="6"/>
        <v>0</v>
      </c>
      <c r="AE49" s="350"/>
    </row>
    <row r="50" spans="3:31" ht="12" customHeight="1" x14ac:dyDescent="0.15">
      <c r="C50" s="211" t="s">
        <v>739</v>
      </c>
      <c r="D50" s="297" t="s">
        <v>785</v>
      </c>
      <c r="E50" s="298" t="s">
        <v>779</v>
      </c>
      <c r="F50" s="299" t="s">
        <v>485</v>
      </c>
      <c r="G50" s="300" t="s">
        <v>786</v>
      </c>
      <c r="H50" s="567">
        <v>451868</v>
      </c>
      <c r="I50" s="572">
        <v>201483</v>
      </c>
      <c r="J50" s="307">
        <f t="shared" si="10"/>
        <v>808.34649512102112</v>
      </c>
      <c r="K50" s="306">
        <f t="shared" si="12"/>
        <v>385.65065392985645</v>
      </c>
      <c r="L50" s="215">
        <f t="shared" si="19"/>
        <v>2431.9710925368199</v>
      </c>
      <c r="M50" s="306">
        <f t="shared" si="16"/>
        <v>422.74265638394951</v>
      </c>
      <c r="N50" s="308">
        <f t="shared" si="17"/>
        <v>268.11488664611898</v>
      </c>
      <c r="O50" s="712">
        <f t="shared" si="21"/>
        <v>1341.6186688662383</v>
      </c>
      <c r="P50" s="304">
        <f t="shared" si="8"/>
        <v>2.9230725939141576E-2</v>
      </c>
      <c r="Q50" s="304">
        <f t="shared" si="13"/>
        <v>2.9092535752101422E-2</v>
      </c>
      <c r="R50" s="715">
        <v>0.18678328875955374</v>
      </c>
      <c r="S50" s="304">
        <f t="shared" si="0"/>
        <v>6.3879884755767377E-2</v>
      </c>
      <c r="T50" s="305">
        <f t="shared" si="14"/>
        <v>5.7981436892600401E-2</v>
      </c>
      <c r="U50" s="305">
        <f t="shared" si="15"/>
        <v>5.6779942110571573E-2</v>
      </c>
      <c r="V50" s="715">
        <v>0.17618988488539258</v>
      </c>
      <c r="W50" s="305">
        <f t="shared" si="20"/>
        <v>0.11945674195229618</v>
      </c>
      <c r="X50" s="303">
        <f>IFERROR((((H$14*J50)/1000+($I$14*K50)/1000+($H$16*L50)/1000+((H$10*P50)+($I$10*Q50)+($I$11*S50)+I$7*H50/SUM(H$47:H$57))))*$Y$4,0)</f>
        <v>0</v>
      </c>
      <c r="Y50" s="515">
        <f t="shared" si="24"/>
        <v>0</v>
      </c>
      <c r="Z50" s="303">
        <f t="shared" si="5"/>
        <v>0</v>
      </c>
      <c r="AA50" s="208"/>
      <c r="AB50" s="213" t="s">
        <v>166</v>
      </c>
      <c r="AC50" s="214" t="s">
        <v>294</v>
      </c>
      <c r="AD50" s="524">
        <f t="shared" si="6"/>
        <v>0</v>
      </c>
      <c r="AE50" s="350"/>
    </row>
    <row r="51" spans="3:31" ht="12" customHeight="1" x14ac:dyDescent="0.15">
      <c r="C51" s="211" t="s">
        <v>739</v>
      </c>
      <c r="D51" s="297" t="s">
        <v>787</v>
      </c>
      <c r="E51" s="298" t="s">
        <v>779</v>
      </c>
      <c r="F51" s="299" t="s">
        <v>443</v>
      </c>
      <c r="G51" s="300" t="s">
        <v>788</v>
      </c>
      <c r="H51" s="567">
        <v>135033</v>
      </c>
      <c r="I51" s="572">
        <v>47964</v>
      </c>
      <c r="J51" s="307">
        <f t="shared" si="10"/>
        <v>241.56048287481488</v>
      </c>
      <c r="K51" s="306">
        <f t="shared" si="12"/>
        <v>115.24508208616301</v>
      </c>
      <c r="L51" s="215">
        <f t="shared" si="19"/>
        <v>726.75284051653227</v>
      </c>
      <c r="M51" s="306">
        <f t="shared" si="16"/>
        <v>100.63592844458219</v>
      </c>
      <c r="N51" s="308">
        <f t="shared" si="17"/>
        <v>63.826042013938896</v>
      </c>
      <c r="O51" s="712">
        <f t="shared" si="21"/>
        <v>319.37879539961307</v>
      </c>
      <c r="P51" s="304">
        <f t="shared" si="8"/>
        <v>8.7351009935204629E-3</v>
      </c>
      <c r="Q51" s="304">
        <f t="shared" si="13"/>
        <v>8.6938052267775349E-3</v>
      </c>
      <c r="R51" s="715">
        <v>5.5816981576630391E-2</v>
      </c>
      <c r="S51" s="304">
        <f t="shared" si="0"/>
        <v>1.9089407699207594E-2</v>
      </c>
      <c r="T51" s="305">
        <f t="shared" si="14"/>
        <v>1.3802760724808969E-2</v>
      </c>
      <c r="U51" s="305">
        <f t="shared" si="15"/>
        <v>1.351673909655631E-2</v>
      </c>
      <c r="V51" s="715">
        <v>4.1942851946034997E-2</v>
      </c>
      <c r="W51" s="305">
        <f t="shared" si="20"/>
        <v>2.8437253619411722E-2</v>
      </c>
      <c r="X51" s="303">
        <f t="shared" si="23"/>
        <v>0</v>
      </c>
      <c r="Y51" s="515">
        <f t="shared" si="24"/>
        <v>0</v>
      </c>
      <c r="Z51" s="303">
        <f t="shared" si="5"/>
        <v>0</v>
      </c>
      <c r="AA51" s="208"/>
      <c r="AB51" s="213" t="s">
        <v>167</v>
      </c>
      <c r="AC51" s="214" t="s">
        <v>789</v>
      </c>
      <c r="AD51" s="524">
        <f t="shared" si="6"/>
        <v>0</v>
      </c>
      <c r="AE51" s="350"/>
    </row>
    <row r="52" spans="3:31" ht="12" customHeight="1" x14ac:dyDescent="0.15">
      <c r="C52" s="211" t="s">
        <v>739</v>
      </c>
      <c r="D52" s="297" t="s">
        <v>790</v>
      </c>
      <c r="E52" s="298" t="s">
        <v>779</v>
      </c>
      <c r="F52" s="299" t="s">
        <v>485</v>
      </c>
      <c r="G52" s="300" t="s">
        <v>791</v>
      </c>
      <c r="H52" s="567">
        <v>72304</v>
      </c>
      <c r="I52" s="572">
        <v>72077</v>
      </c>
      <c r="J52" s="307">
        <f t="shared" si="10"/>
        <v>129.34459838543626</v>
      </c>
      <c r="K52" s="306">
        <f t="shared" si="12"/>
        <v>61.708474337072637</v>
      </c>
      <c r="L52" s="215">
        <f t="shared" si="19"/>
        <v>389.1429308443665</v>
      </c>
      <c r="M52" s="306">
        <f t="shared" si="16"/>
        <v>151.22875103202716</v>
      </c>
      <c r="N52" s="308">
        <f t="shared" si="17"/>
        <v>95.913385669224283</v>
      </c>
      <c r="O52" s="712">
        <f t="shared" si="21"/>
        <v>479.94048528100058</v>
      </c>
      <c r="P52" s="304">
        <f t="shared" si="8"/>
        <v>4.6772473560944619E-3</v>
      </c>
      <c r="Q52" s="304">
        <f t="shared" si="13"/>
        <v>4.6551353603705974E-3</v>
      </c>
      <c r="R52" s="715">
        <v>2.9887442594896681E-2</v>
      </c>
      <c r="S52" s="304">
        <f t="shared" si="0"/>
        <v>1.0221505367454664E-2</v>
      </c>
      <c r="T52" s="305">
        <f t="shared" si="14"/>
        <v>2.0741839395422734E-2</v>
      </c>
      <c r="U52" s="305">
        <f t="shared" si="15"/>
        <v>2.0312025766460035E-2</v>
      </c>
      <c r="V52" s="715">
        <v>6.3028832868700785E-2</v>
      </c>
      <c r="W52" s="305">
        <f t="shared" si="20"/>
        <v>4.2733548684979125E-2</v>
      </c>
      <c r="X52" s="303">
        <f t="shared" si="23"/>
        <v>0</v>
      </c>
      <c r="Y52" s="515">
        <f t="shared" si="24"/>
        <v>0</v>
      </c>
      <c r="Z52" s="303">
        <f t="shared" si="5"/>
        <v>0</v>
      </c>
      <c r="AA52" s="208"/>
      <c r="AB52" s="213" t="s">
        <v>168</v>
      </c>
      <c r="AC52" s="214" t="s">
        <v>298</v>
      </c>
      <c r="AD52" s="524">
        <f>SUMIF($F$26:$F$57,AB52,$Z$26:$Z$57)</f>
        <v>0</v>
      </c>
      <c r="AE52" s="350"/>
    </row>
    <row r="53" spans="3:31" ht="12" customHeight="1" x14ac:dyDescent="0.15">
      <c r="C53" s="211" t="s">
        <v>739</v>
      </c>
      <c r="D53" s="297" t="s">
        <v>792</v>
      </c>
      <c r="E53" s="298" t="s">
        <v>779</v>
      </c>
      <c r="F53" s="299" t="s">
        <v>400</v>
      </c>
      <c r="G53" s="300" t="s">
        <v>793</v>
      </c>
      <c r="H53" s="567">
        <v>21394</v>
      </c>
      <c r="I53" s="572">
        <v>19348</v>
      </c>
      <c r="J53" s="307">
        <f t="shared" si="10"/>
        <v>38.271718547494238</v>
      </c>
      <c r="K53" s="306">
        <f t="shared" si="12"/>
        <v>18.258894389900036</v>
      </c>
      <c r="L53" s="215">
        <f t="shared" si="19"/>
        <v>115.14333733243495</v>
      </c>
      <c r="M53" s="306">
        <f t="shared" si="16"/>
        <v>40.595111824405308</v>
      </c>
      <c r="N53" s="308">
        <f t="shared" si="17"/>
        <v>25.746523661197767</v>
      </c>
      <c r="O53" s="712">
        <f t="shared" si="21"/>
        <v>128.83289411624793</v>
      </c>
      <c r="P53" s="304">
        <f t="shared" si="8"/>
        <v>1.3839487433099818E-3</v>
      </c>
      <c r="Q53" s="304">
        <f t="shared" si="13"/>
        <v>1.3774060342411011E-3</v>
      </c>
      <c r="R53" s="715">
        <v>8.843382757181063E-3</v>
      </c>
      <c r="S53" s="304">
        <f t="shared" si="0"/>
        <v>3.0244369029559233E-3</v>
      </c>
      <c r="T53" s="305">
        <f t="shared" si="14"/>
        <v>5.5678386811692923E-3</v>
      </c>
      <c r="U53" s="305">
        <f t="shared" si="15"/>
        <v>5.4524615970346817E-3</v>
      </c>
      <c r="V53" s="715">
        <v>1.6919153937367301E-2</v>
      </c>
      <c r="W53" s="305">
        <f t="shared" si="20"/>
        <v>1.1471186369535031E-2</v>
      </c>
      <c r="X53" s="303">
        <f t="shared" si="23"/>
        <v>0</v>
      </c>
      <c r="Y53" s="515">
        <f t="shared" si="24"/>
        <v>0</v>
      </c>
      <c r="Z53" s="303">
        <f t="shared" si="5"/>
        <v>0</v>
      </c>
      <c r="AA53" s="208"/>
      <c r="AB53" s="213" t="s">
        <v>169</v>
      </c>
      <c r="AC53" s="214" t="s">
        <v>299</v>
      </c>
      <c r="AD53" s="524">
        <f t="shared" si="6"/>
        <v>0</v>
      </c>
      <c r="AE53" s="350"/>
    </row>
    <row r="54" spans="3:31" ht="12" customHeight="1" x14ac:dyDescent="0.15">
      <c r="C54" s="211" t="s">
        <v>739</v>
      </c>
      <c r="D54" s="297" t="s">
        <v>794</v>
      </c>
      <c r="E54" s="298" t="s">
        <v>779</v>
      </c>
      <c r="F54" s="299" t="s">
        <v>485</v>
      </c>
      <c r="G54" s="300" t="s">
        <v>786</v>
      </c>
      <c r="H54" s="567">
        <f>31332+143299</f>
        <v>174631</v>
      </c>
      <c r="I54" s="572">
        <f>19905+98406</f>
        <v>118311</v>
      </c>
      <c r="J54" s="307">
        <f t="shared" si="10"/>
        <v>312.39733017049014</v>
      </c>
      <c r="K54" s="306">
        <f t="shared" si="12"/>
        <v>149.04033776772147</v>
      </c>
      <c r="L54" s="215">
        <f>($L$58*$K$18)*R54</f>
        <v>939.87081152194298</v>
      </c>
      <c r="M54" s="306">
        <f t="shared" si="16"/>
        <v>248.23487053221092</v>
      </c>
      <c r="N54" s="308">
        <f t="shared" si="17"/>
        <v>157.43730415960144</v>
      </c>
      <c r="O54" s="712">
        <f t="shared" si="21"/>
        <v>787.79969690859036</v>
      </c>
      <c r="P54" s="304">
        <f t="shared" si="8"/>
        <v>1.1296641721649315E-2</v>
      </c>
      <c r="Q54" s="304">
        <f t="shared" si="13"/>
        <v>1.124323610197054E-2</v>
      </c>
      <c r="R54" s="715">
        <v>7.2185134816737689E-2</v>
      </c>
      <c r="S54" s="304">
        <f t="shared" si="0"/>
        <v>2.4687316107324289E-2</v>
      </c>
      <c r="T54" s="305">
        <f t="shared" si="14"/>
        <v>3.4046752233193103E-2</v>
      </c>
      <c r="U54" s="305">
        <f t="shared" si="15"/>
        <v>3.334123340948781E-2</v>
      </c>
      <c r="V54" s="715">
        <v>0.10345885990716677</v>
      </c>
      <c r="W54" s="305">
        <f t="shared" si="20"/>
        <v>7.0145107017059061E-2</v>
      </c>
      <c r="X54" s="303">
        <f t="shared" si="23"/>
        <v>0</v>
      </c>
      <c r="Y54" s="515">
        <f t="shared" si="24"/>
        <v>0</v>
      </c>
      <c r="Z54" s="303">
        <f t="shared" si="5"/>
        <v>0</v>
      </c>
      <c r="AA54" s="208"/>
      <c r="AB54" s="213" t="s">
        <v>170</v>
      </c>
      <c r="AC54" s="214" t="s">
        <v>302</v>
      </c>
      <c r="AD54" s="524">
        <f t="shared" si="6"/>
        <v>0</v>
      </c>
      <c r="AE54" s="350"/>
    </row>
    <row r="55" spans="3:31" ht="12" customHeight="1" x14ac:dyDescent="0.15">
      <c r="C55" s="211" t="s">
        <v>739</v>
      </c>
      <c r="D55" s="297" t="s">
        <v>795</v>
      </c>
      <c r="E55" s="298" t="s">
        <v>779</v>
      </c>
      <c r="F55" s="299" t="s">
        <v>463</v>
      </c>
      <c r="G55" s="300" t="s">
        <v>796</v>
      </c>
      <c r="H55" s="567">
        <v>19721</v>
      </c>
      <c r="I55" s="572">
        <v>13466</v>
      </c>
      <c r="J55" s="307">
        <f t="shared" si="10"/>
        <v>35.278889477196124</v>
      </c>
      <c r="K55" s="306">
        <f t="shared" si="12"/>
        <v>16.831058065963287</v>
      </c>
      <c r="L55" s="215">
        <f t="shared" si="19"/>
        <v>106.1391864790572</v>
      </c>
      <c r="M55" s="306">
        <f t="shared" si="16"/>
        <v>28.253761413450583</v>
      </c>
      <c r="N55" s="308">
        <f t="shared" si="17"/>
        <v>17.919303681087921</v>
      </c>
      <c r="O55" s="712">
        <f t="shared" si="21"/>
        <v>89.666309291368322</v>
      </c>
      <c r="P55" s="304">
        <f t="shared" si="8"/>
        <v>1.2757246502204428E-3</v>
      </c>
      <c r="Q55" s="304">
        <f t="shared" si="13"/>
        <v>1.2696935776978944E-3</v>
      </c>
      <c r="R55" s="715">
        <v>8.1518346898367643E-3</v>
      </c>
      <c r="S55" s="304">
        <f t="shared" si="0"/>
        <v>2.7879274639241733E-3</v>
      </c>
      <c r="T55" s="305">
        <f t="shared" si="14"/>
        <v>3.8751558652380448E-3</v>
      </c>
      <c r="U55" s="305">
        <f t="shared" si="15"/>
        <v>3.7948546550376793E-3</v>
      </c>
      <c r="V55" s="715">
        <v>1.1775549251632626E-2</v>
      </c>
      <c r="W55" s="305">
        <f t="shared" si="20"/>
        <v>7.9838223926069207E-3</v>
      </c>
      <c r="X55" s="303">
        <f t="shared" si="23"/>
        <v>0</v>
      </c>
      <c r="Y55" s="515">
        <f t="shared" si="24"/>
        <v>0</v>
      </c>
      <c r="Z55" s="303">
        <f t="shared" si="5"/>
        <v>0</v>
      </c>
      <c r="AA55" s="208"/>
      <c r="AB55" s="213" t="s">
        <v>171</v>
      </c>
      <c r="AC55" s="214" t="s">
        <v>303</v>
      </c>
      <c r="AD55" s="524">
        <f t="shared" si="6"/>
        <v>0</v>
      </c>
      <c r="AE55" s="350"/>
    </row>
    <row r="56" spans="3:31" ht="12" customHeight="1" x14ac:dyDescent="0.15">
      <c r="C56" s="211" t="s">
        <v>739</v>
      </c>
      <c r="D56" s="297" t="s">
        <v>797</v>
      </c>
      <c r="E56" s="298" t="s">
        <v>779</v>
      </c>
      <c r="F56" s="299" t="s">
        <v>467</v>
      </c>
      <c r="G56" s="300" t="s">
        <v>466</v>
      </c>
      <c r="H56" s="567">
        <v>13236</v>
      </c>
      <c r="I56" s="572">
        <v>6528</v>
      </c>
      <c r="J56" s="307">
        <f t="shared" si="10"/>
        <v>23.67787541809076</v>
      </c>
      <c r="K56" s="306">
        <f t="shared" si="12"/>
        <v>11.296378711073986</v>
      </c>
      <c r="L56" s="215">
        <f t="shared" si="19"/>
        <v>71.236665089843385</v>
      </c>
      <c r="M56" s="306">
        <f t="shared" si="16"/>
        <v>13.696758837591371</v>
      </c>
      <c r="N56" s="308">
        <f t="shared" si="17"/>
        <v>8.6868568565380926</v>
      </c>
      <c r="O56" s="712">
        <f t="shared" si="21"/>
        <v>43.468117262294108</v>
      </c>
      <c r="P56" s="304">
        <f t="shared" si="8"/>
        <v>8.5621882614054969E-4</v>
      </c>
      <c r="Q56" s="304">
        <f t="shared" si="13"/>
        <v>8.5217099510214139E-4</v>
      </c>
      <c r="R56" s="715">
        <v>5.4712075429582388E-3</v>
      </c>
      <c r="S56" s="304">
        <f t="shared" si="0"/>
        <v>1.8711529796917178E-3</v>
      </c>
      <c r="T56" s="305">
        <f t="shared" si="14"/>
        <v>1.8785843968716735E-3</v>
      </c>
      <c r="U56" s="305">
        <f t="shared" si="15"/>
        <v>1.8396562593261526E-3</v>
      </c>
      <c r="V56" s="715">
        <v>5.708509246595707E-3</v>
      </c>
      <c r="W56" s="305">
        <f t="shared" si="20"/>
        <v>3.8703692691918891E-3</v>
      </c>
      <c r="X56" s="303">
        <f t="shared" si="23"/>
        <v>0</v>
      </c>
      <c r="Y56" s="515">
        <f t="shared" si="24"/>
        <v>0</v>
      </c>
      <c r="Z56" s="303">
        <f t="shared" si="5"/>
        <v>0</v>
      </c>
      <c r="AA56" s="208"/>
      <c r="AB56" s="213" t="s">
        <v>172</v>
      </c>
      <c r="AC56" s="214" t="s">
        <v>798</v>
      </c>
      <c r="AD56" s="524">
        <f t="shared" si="6"/>
        <v>0</v>
      </c>
      <c r="AE56" s="350"/>
    </row>
    <row r="57" spans="3:31" ht="12" customHeight="1" x14ac:dyDescent="0.15">
      <c r="C57" s="211" t="s">
        <v>739</v>
      </c>
      <c r="D57" s="309" t="s">
        <v>799</v>
      </c>
      <c r="E57" s="310" t="s">
        <v>779</v>
      </c>
      <c r="F57" s="318">
        <v>106</v>
      </c>
      <c r="G57" s="311" t="s">
        <v>488</v>
      </c>
      <c r="H57" s="579">
        <v>90553</v>
      </c>
      <c r="I57" s="580">
        <v>33872</v>
      </c>
      <c r="J57" s="320">
        <f t="shared" si="10"/>
        <v>161.9902276166797</v>
      </c>
      <c r="K57" s="319">
        <f t="shared" si="12"/>
        <v>77.283241268047959</v>
      </c>
      <c r="L57" s="481">
        <f t="shared" si="19"/>
        <v>487.3597562617548</v>
      </c>
      <c r="M57" s="319">
        <f t="shared" si="16"/>
        <v>71.068721713678755</v>
      </c>
      <c r="N57" s="321">
        <f t="shared" si="17"/>
        <v>45.07371560120378</v>
      </c>
      <c r="O57" s="713">
        <f t="shared" si="21"/>
        <v>225.5441280496976</v>
      </c>
      <c r="P57" s="322">
        <f t="shared" si="8"/>
        <v>5.8577503296694767E-3</v>
      </c>
      <c r="Q57" s="322">
        <f t="shared" si="13"/>
        <v>5.8300574281870817E-3</v>
      </c>
      <c r="R57" s="716">
        <v>3.7430814191409589E-2</v>
      </c>
      <c r="S57" s="322">
        <f t="shared" si="0"/>
        <v>1.2801338453462079E-2</v>
      </c>
      <c r="T57" s="322">
        <f t="shared" si="14"/>
        <v>9.7474587455326778E-3</v>
      </c>
      <c r="U57" s="323">
        <f t="shared" si="15"/>
        <v>9.5454713259643751E-3</v>
      </c>
      <c r="V57" s="716">
        <v>2.9619887438831156E-2</v>
      </c>
      <c r="W57" s="479">
        <f t="shared" si="20"/>
        <v>2.0082283683527522E-2</v>
      </c>
      <c r="X57" s="319">
        <f t="shared" si="23"/>
        <v>0</v>
      </c>
      <c r="Y57" s="516">
        <f t="shared" si="24"/>
        <v>0</v>
      </c>
      <c r="Z57" s="324">
        <f t="shared" si="5"/>
        <v>0</v>
      </c>
      <c r="AA57" s="208"/>
      <c r="AB57" s="213" t="s">
        <v>173</v>
      </c>
      <c r="AC57" s="214" t="s">
        <v>306</v>
      </c>
      <c r="AD57" s="524">
        <f t="shared" si="6"/>
        <v>0</v>
      </c>
      <c r="AE57" s="350"/>
    </row>
    <row r="58" spans="3:31" ht="12" customHeight="1" x14ac:dyDescent="0.15">
      <c r="C58" s="611" t="s">
        <v>800</v>
      </c>
      <c r="D58" s="220"/>
      <c r="E58" s="220"/>
      <c r="F58" s="267"/>
      <c r="G58" s="327" t="s">
        <v>581</v>
      </c>
      <c r="H58" s="581">
        <f>SUM(SUM(H26:H57))</f>
        <v>16933559</v>
      </c>
      <c r="I58" s="581">
        <f>SUM(SUM(I26:I57))</f>
        <v>3632285</v>
      </c>
      <c r="J58" s="563">
        <v>27654</v>
      </c>
      <c r="K58" s="563">
        <v>13256</v>
      </c>
      <c r="L58" s="563">
        <v>38071</v>
      </c>
      <c r="M58" s="564">
        <v>7291</v>
      </c>
      <c r="N58" s="563">
        <v>4722</v>
      </c>
      <c r="O58" s="563">
        <v>11231</v>
      </c>
      <c r="P58" s="224">
        <f t="shared" ref="P58:U58" si="25">SUM(P26:P57)</f>
        <v>1</v>
      </c>
      <c r="Q58" s="224">
        <f>SUM(Q26:Q57)</f>
        <v>1.0000000000000002</v>
      </c>
      <c r="R58" s="224">
        <f>SUM(R26:R57)</f>
        <v>4</v>
      </c>
      <c r="S58" s="261">
        <f>SUM(S26:S57)</f>
        <v>1</v>
      </c>
      <c r="T58" s="224">
        <f t="shared" si="25"/>
        <v>1</v>
      </c>
      <c r="U58" s="224">
        <f t="shared" si="25"/>
        <v>1.0000000000000002</v>
      </c>
      <c r="V58" s="585">
        <v>3</v>
      </c>
      <c r="W58" s="585">
        <f>SUM(W26:W57)</f>
        <v>1.0000000000000002</v>
      </c>
      <c r="X58" s="268">
        <f>SUM(X26:X57)</f>
        <v>0</v>
      </c>
      <c r="Y58" s="266">
        <f>SUM(Y26:Y57)</f>
        <v>0</v>
      </c>
      <c r="Z58" s="266">
        <f>X58+Y58</f>
        <v>0</v>
      </c>
      <c r="AB58" s="213" t="s">
        <v>174</v>
      </c>
      <c r="AC58" s="214" t="s">
        <v>307</v>
      </c>
      <c r="AD58" s="524">
        <f t="shared" ref="AD58:AD89" si="26">SUMIF($F$26:$F$57,AB58,$Z$26:$Z$57)</f>
        <v>0</v>
      </c>
      <c r="AE58" s="350"/>
    </row>
    <row r="59" spans="3:31" ht="12" customHeight="1" x14ac:dyDescent="0.15">
      <c r="H59" s="223">
        <f>SUM(H58:I58)</f>
        <v>20565844</v>
      </c>
      <c r="I59" s="262"/>
      <c r="J59" s="223"/>
      <c r="K59" s="223"/>
      <c r="L59" s="223"/>
      <c r="N59" s="223"/>
      <c r="O59" s="223"/>
      <c r="P59" s="201">
        <f>SUM(H27:H53,H54:H57)</f>
        <v>15458665</v>
      </c>
      <c r="Q59" s="201">
        <f>SUM(H26,H28:H30,H32:H53,H54:H57)</f>
        <v>15532094</v>
      </c>
      <c r="T59" s="201">
        <f>SUM(I27:I34,I36:I57)</f>
        <v>3474957</v>
      </c>
      <c r="U59" s="201">
        <f>SUM(I26,I28:I30,I32:I34,I36:I57)</f>
        <v>3548489</v>
      </c>
      <c r="V59" s="201"/>
      <c r="W59" s="201"/>
      <c r="X59" s="269"/>
      <c r="Z59" s="222"/>
      <c r="AB59" s="213" t="s">
        <v>175</v>
      </c>
      <c r="AC59" s="214" t="s">
        <v>308</v>
      </c>
      <c r="AD59" s="524">
        <f t="shared" si="26"/>
        <v>0</v>
      </c>
      <c r="AE59" s="350"/>
    </row>
    <row r="60" spans="3:31" ht="12" customHeight="1" x14ac:dyDescent="0.15">
      <c r="H60" s="222"/>
      <c r="I60" s="222"/>
      <c r="L60" s="223"/>
      <c r="M60" s="223"/>
      <c r="N60" s="223"/>
      <c r="O60" s="223"/>
      <c r="X60" s="222"/>
      <c r="Z60" s="222"/>
      <c r="AB60" s="213" t="s">
        <v>176</v>
      </c>
      <c r="AC60" s="214" t="s">
        <v>309</v>
      </c>
      <c r="AD60" s="524">
        <f t="shared" si="26"/>
        <v>0</v>
      </c>
      <c r="AE60" s="350"/>
    </row>
    <row r="61" spans="3:31" ht="12" customHeight="1" x14ac:dyDescent="0.15">
      <c r="D61" s="194" t="s">
        <v>801</v>
      </c>
      <c r="L61" s="223"/>
      <c r="M61" s="223"/>
      <c r="N61" s="223"/>
      <c r="O61" s="223"/>
      <c r="AB61" s="213" t="s">
        <v>177</v>
      </c>
      <c r="AC61" s="214" t="s">
        <v>312</v>
      </c>
      <c r="AD61" s="524">
        <f t="shared" si="26"/>
        <v>0</v>
      </c>
      <c r="AE61" s="350"/>
    </row>
    <row r="62" spans="3:31" ht="12" customHeight="1" x14ac:dyDescent="0.15">
      <c r="D62" s="194" t="s">
        <v>802</v>
      </c>
      <c r="AB62" s="213" t="s">
        <v>178</v>
      </c>
      <c r="AC62" s="214" t="s">
        <v>313</v>
      </c>
      <c r="AD62" s="524">
        <f t="shared" si="26"/>
        <v>0</v>
      </c>
      <c r="AE62" s="350"/>
    </row>
    <row r="63" spans="3:31" ht="12" customHeight="1" x14ac:dyDescent="0.15">
      <c r="D63" s="194" t="s">
        <v>803</v>
      </c>
      <c r="AB63" s="213" t="s">
        <v>179</v>
      </c>
      <c r="AC63" s="214" t="s">
        <v>804</v>
      </c>
      <c r="AD63" s="524">
        <f t="shared" si="26"/>
        <v>0</v>
      </c>
      <c r="AE63" s="350"/>
    </row>
    <row r="64" spans="3:31" ht="12" customHeight="1" x14ac:dyDescent="0.15">
      <c r="I64" s="206"/>
      <c r="M64" s="206"/>
      <c r="N64" s="206"/>
      <c r="O64" s="206"/>
      <c r="T64" s="200"/>
      <c r="U64" s="200"/>
      <c r="V64" s="200"/>
      <c r="W64" s="200"/>
      <c r="X64" s="206"/>
      <c r="AB64" s="213" t="s">
        <v>180</v>
      </c>
      <c r="AC64" s="214" t="s">
        <v>315</v>
      </c>
      <c r="AD64" s="524">
        <f t="shared" si="26"/>
        <v>0</v>
      </c>
      <c r="AE64" s="350"/>
    </row>
    <row r="65" spans="8:34" ht="12" customHeight="1" x14ac:dyDescent="0.15">
      <c r="H65" s="348"/>
      <c r="I65" s="348"/>
      <c r="J65" s="348"/>
      <c r="K65" s="348"/>
      <c r="L65" s="348"/>
      <c r="M65" s="348"/>
      <c r="N65" s="348"/>
      <c r="O65" s="348"/>
      <c r="P65" s="447"/>
      <c r="Q65" s="447"/>
      <c r="R65" s="247"/>
      <c r="S65" s="247"/>
      <c r="T65" s="201"/>
      <c r="U65" s="201"/>
      <c r="V65" s="201"/>
      <c r="W65" s="201"/>
      <c r="X65" s="201"/>
      <c r="AB65" s="213" t="s">
        <v>181</v>
      </c>
      <c r="AC65" s="214" t="s">
        <v>318</v>
      </c>
      <c r="AD65" s="524">
        <f t="shared" si="26"/>
        <v>0</v>
      </c>
      <c r="AE65" s="350"/>
      <c r="AH65" s="350"/>
    </row>
    <row r="66" spans="8:34" ht="12" customHeight="1" x14ac:dyDescent="0.15">
      <c r="H66" s="348"/>
      <c r="I66" s="348"/>
      <c r="J66" s="348"/>
      <c r="K66" s="348"/>
      <c r="L66" s="348"/>
      <c r="M66" s="348"/>
      <c r="N66" s="348"/>
      <c r="O66" s="348"/>
      <c r="P66" s="447"/>
      <c r="Q66" s="447"/>
      <c r="R66" s="247"/>
      <c r="S66" s="247"/>
      <c r="T66" s="201"/>
      <c r="U66" s="201"/>
      <c r="V66" s="201"/>
      <c r="W66" s="201"/>
      <c r="X66" s="201"/>
      <c r="AB66" s="213" t="s">
        <v>182</v>
      </c>
      <c r="AC66" s="214" t="s">
        <v>319</v>
      </c>
      <c r="AD66" s="524">
        <f t="shared" si="26"/>
        <v>0</v>
      </c>
      <c r="AE66" s="350"/>
      <c r="AH66" s="350"/>
    </row>
    <row r="67" spans="8:34" ht="12" customHeight="1" x14ac:dyDescent="0.15">
      <c r="I67" s="223"/>
      <c r="J67" s="246"/>
      <c r="K67" s="246"/>
      <c r="L67" s="246"/>
      <c r="M67" s="223"/>
      <c r="N67" s="223"/>
      <c r="O67" s="223"/>
      <c r="P67" s="247"/>
      <c r="Q67" s="247"/>
      <c r="R67" s="247"/>
      <c r="S67" s="247"/>
      <c r="T67" s="201"/>
      <c r="U67" s="201"/>
      <c r="V67" s="201"/>
      <c r="W67" s="201"/>
      <c r="X67" s="201"/>
      <c r="AB67" s="213" t="s">
        <v>183</v>
      </c>
      <c r="AC67" s="214" t="s">
        <v>805</v>
      </c>
      <c r="AD67" s="524">
        <f t="shared" si="26"/>
        <v>0</v>
      </c>
      <c r="AE67" s="350"/>
      <c r="AH67" s="350"/>
    </row>
    <row r="68" spans="8:34" ht="12" customHeight="1" x14ac:dyDescent="0.15">
      <c r="I68" s="223"/>
      <c r="J68" s="246"/>
      <c r="K68" s="246"/>
      <c r="L68" s="246"/>
      <c r="M68" s="223"/>
      <c r="N68" s="223"/>
      <c r="O68" s="223"/>
      <c r="P68" s="247"/>
      <c r="Q68" s="247"/>
      <c r="R68" s="247"/>
      <c r="S68" s="247"/>
      <c r="T68" s="201"/>
      <c r="U68" s="201"/>
      <c r="V68" s="201"/>
      <c r="W68" s="201"/>
      <c r="X68" s="201"/>
      <c r="AB68" s="213" t="s">
        <v>184</v>
      </c>
      <c r="AC68" s="214" t="s">
        <v>323</v>
      </c>
      <c r="AD68" s="524">
        <f t="shared" si="26"/>
        <v>0</v>
      </c>
      <c r="AE68" s="444"/>
      <c r="AH68" s="350"/>
    </row>
    <row r="69" spans="8:34" ht="12" customHeight="1" x14ac:dyDescent="0.15">
      <c r="I69" s="223"/>
      <c r="J69" s="246"/>
      <c r="K69" s="246"/>
      <c r="L69" s="246"/>
      <c r="M69" s="223"/>
      <c r="N69" s="223"/>
      <c r="O69" s="223"/>
      <c r="P69" s="247"/>
      <c r="Q69" s="247"/>
      <c r="R69" s="247"/>
      <c r="S69" s="247"/>
      <c r="T69" s="201"/>
      <c r="U69" s="201"/>
      <c r="V69" s="201"/>
      <c r="W69" s="201"/>
      <c r="X69" s="201"/>
      <c r="AB69" s="213" t="s">
        <v>185</v>
      </c>
      <c r="AC69" s="214" t="s">
        <v>806</v>
      </c>
      <c r="AD69" s="524">
        <f t="shared" si="26"/>
        <v>0</v>
      </c>
      <c r="AE69" s="444"/>
      <c r="AH69" s="350"/>
    </row>
    <row r="70" spans="8:34" ht="12" customHeight="1" x14ac:dyDescent="0.15">
      <c r="I70" s="223"/>
      <c r="J70" s="248"/>
      <c r="K70" s="248"/>
      <c r="L70" s="248"/>
      <c r="M70" s="223"/>
      <c r="N70" s="223"/>
      <c r="O70" s="223"/>
      <c r="P70" s="247"/>
      <c r="Q70" s="247"/>
      <c r="R70" s="247"/>
      <c r="S70" s="247"/>
      <c r="T70" s="201"/>
      <c r="U70" s="201"/>
      <c r="V70" s="201"/>
      <c r="W70" s="201"/>
      <c r="X70" s="201"/>
      <c r="AB70" s="213" t="s">
        <v>186</v>
      </c>
      <c r="AC70" s="214" t="s">
        <v>807</v>
      </c>
      <c r="AD70" s="524">
        <f t="shared" si="26"/>
        <v>0</v>
      </c>
      <c r="AE70" s="444"/>
      <c r="AH70" s="350"/>
    </row>
    <row r="71" spans="8:34" ht="12" customHeight="1" x14ac:dyDescent="0.15">
      <c r="T71" s="201"/>
      <c r="U71" s="201"/>
      <c r="V71" s="201"/>
      <c r="W71" s="201"/>
      <c r="X71" s="201"/>
      <c r="AB71" s="213" t="s">
        <v>187</v>
      </c>
      <c r="AC71" s="214" t="s">
        <v>808</v>
      </c>
      <c r="AD71" s="524">
        <f t="shared" si="26"/>
        <v>0</v>
      </c>
      <c r="AE71" s="444"/>
      <c r="AH71" s="350"/>
    </row>
    <row r="72" spans="8:34" ht="12" customHeight="1" x14ac:dyDescent="0.15">
      <c r="H72" s="223"/>
      <c r="I72" s="263"/>
      <c r="AB72" s="213" t="s">
        <v>188</v>
      </c>
      <c r="AC72" s="214" t="s">
        <v>809</v>
      </c>
      <c r="AD72" s="524">
        <f t="shared" si="26"/>
        <v>0</v>
      </c>
      <c r="AE72" s="444"/>
      <c r="AH72" s="350"/>
    </row>
    <row r="73" spans="8:34" ht="12" customHeight="1" x14ac:dyDescent="0.15">
      <c r="H73" s="223"/>
      <c r="I73" s="263"/>
      <c r="AB73" s="213" t="s">
        <v>189</v>
      </c>
      <c r="AC73" s="214" t="s">
        <v>810</v>
      </c>
      <c r="AD73" s="524">
        <f t="shared" si="26"/>
        <v>0</v>
      </c>
      <c r="AE73" s="444"/>
      <c r="AH73" s="350"/>
    </row>
    <row r="74" spans="8:34" ht="12" customHeight="1" x14ac:dyDescent="0.15">
      <c r="H74" s="223"/>
      <c r="I74" s="263"/>
      <c r="AB74" s="213" t="s">
        <v>190</v>
      </c>
      <c r="AC74" s="214" t="s">
        <v>336</v>
      </c>
      <c r="AD74" s="524">
        <f t="shared" si="26"/>
        <v>0</v>
      </c>
      <c r="AE74" s="444"/>
      <c r="AH74" s="350"/>
    </row>
    <row r="75" spans="8:34" ht="12" customHeight="1" x14ac:dyDescent="0.15">
      <c r="H75" s="223"/>
      <c r="I75" s="263"/>
      <c r="J75" s="855"/>
      <c r="AB75" s="213" t="s">
        <v>191</v>
      </c>
      <c r="AC75" s="214" t="s">
        <v>337</v>
      </c>
      <c r="AD75" s="524">
        <f t="shared" si="26"/>
        <v>0</v>
      </c>
      <c r="AE75" s="444"/>
      <c r="AH75" s="350"/>
    </row>
    <row r="76" spans="8:34" ht="12" customHeight="1" x14ac:dyDescent="0.15">
      <c r="H76" s="223"/>
      <c r="I76" s="263"/>
      <c r="J76" s="747"/>
      <c r="AB76" s="213" t="s">
        <v>192</v>
      </c>
      <c r="AC76" s="214" t="s">
        <v>811</v>
      </c>
      <c r="AD76" s="524">
        <f t="shared" si="26"/>
        <v>0</v>
      </c>
      <c r="AE76" s="444"/>
      <c r="AH76" s="350"/>
    </row>
    <row r="77" spans="8:34" ht="12" customHeight="1" x14ac:dyDescent="0.15">
      <c r="H77" s="223"/>
      <c r="I77" s="263"/>
      <c r="AB77" s="213" t="s">
        <v>193</v>
      </c>
      <c r="AC77" s="214" t="s">
        <v>812</v>
      </c>
      <c r="AD77" s="524">
        <f t="shared" si="26"/>
        <v>0</v>
      </c>
      <c r="AE77" s="444"/>
      <c r="AH77" s="350"/>
    </row>
    <row r="78" spans="8:34" ht="12" customHeight="1" x14ac:dyDescent="0.15">
      <c r="AB78" s="213" t="s">
        <v>194</v>
      </c>
      <c r="AC78" s="214" t="s">
        <v>813</v>
      </c>
      <c r="AD78" s="524">
        <f t="shared" si="26"/>
        <v>0</v>
      </c>
      <c r="AE78" s="444"/>
      <c r="AH78" s="350"/>
    </row>
    <row r="79" spans="8:34" ht="12" customHeight="1" x14ac:dyDescent="0.15">
      <c r="AB79" s="213" t="s">
        <v>195</v>
      </c>
      <c r="AC79" s="214" t="s">
        <v>814</v>
      </c>
      <c r="AD79" s="524">
        <f t="shared" si="26"/>
        <v>0</v>
      </c>
      <c r="AE79" s="444"/>
      <c r="AH79" s="350"/>
    </row>
    <row r="80" spans="8:34" ht="12" customHeight="1" x14ac:dyDescent="0.15">
      <c r="AB80" s="213" t="s">
        <v>196</v>
      </c>
      <c r="AC80" s="214" t="s">
        <v>346</v>
      </c>
      <c r="AD80" s="524">
        <f t="shared" si="26"/>
        <v>0</v>
      </c>
      <c r="AE80" s="444"/>
      <c r="AH80" s="350"/>
    </row>
    <row r="81" spans="28:34" ht="12" customHeight="1" x14ac:dyDescent="0.15">
      <c r="AB81" s="213" t="s">
        <v>197</v>
      </c>
      <c r="AC81" s="214" t="s">
        <v>347</v>
      </c>
      <c r="AD81" s="524">
        <f t="shared" si="26"/>
        <v>0</v>
      </c>
      <c r="AE81" s="444"/>
      <c r="AH81" s="350"/>
    </row>
    <row r="82" spans="28:34" ht="12" customHeight="1" x14ac:dyDescent="0.15">
      <c r="AB82" s="213" t="s">
        <v>198</v>
      </c>
      <c r="AC82" s="214" t="s">
        <v>815</v>
      </c>
      <c r="AD82" s="524">
        <f t="shared" si="26"/>
        <v>0</v>
      </c>
      <c r="AE82" s="444"/>
      <c r="AH82" s="350"/>
    </row>
    <row r="83" spans="28:34" ht="12" customHeight="1" x14ac:dyDescent="0.15">
      <c r="AB83" s="213" t="s">
        <v>199</v>
      </c>
      <c r="AC83" s="214" t="s">
        <v>349</v>
      </c>
      <c r="AD83" s="524">
        <f t="shared" si="26"/>
        <v>0</v>
      </c>
      <c r="AE83" s="444"/>
      <c r="AH83" s="350"/>
    </row>
    <row r="84" spans="28:34" ht="12" customHeight="1" x14ac:dyDescent="0.15">
      <c r="AB84" s="213" t="s">
        <v>200</v>
      </c>
      <c r="AC84" s="214" t="s">
        <v>350</v>
      </c>
      <c r="AD84" s="524">
        <f t="shared" si="26"/>
        <v>0</v>
      </c>
      <c r="AE84" s="444"/>
      <c r="AH84" s="350"/>
    </row>
    <row r="85" spans="28:34" ht="12" customHeight="1" x14ac:dyDescent="0.15">
      <c r="AB85" s="213" t="s">
        <v>201</v>
      </c>
      <c r="AC85" s="214" t="s">
        <v>352</v>
      </c>
      <c r="AD85" s="524">
        <f t="shared" si="26"/>
        <v>0</v>
      </c>
      <c r="AE85" s="444"/>
      <c r="AH85" s="350"/>
    </row>
    <row r="86" spans="28:34" x14ac:dyDescent="0.15">
      <c r="AB86" s="213" t="s">
        <v>202</v>
      </c>
      <c r="AC86" s="214" t="s">
        <v>356</v>
      </c>
      <c r="AD86" s="524">
        <f t="shared" si="26"/>
        <v>0</v>
      </c>
      <c r="AE86" s="444"/>
      <c r="AH86" s="350"/>
    </row>
    <row r="87" spans="28:34" x14ac:dyDescent="0.15">
      <c r="AB87" s="213" t="s">
        <v>203</v>
      </c>
      <c r="AC87" s="225" t="s">
        <v>618</v>
      </c>
      <c r="AD87" s="525">
        <f t="shared" si="26"/>
        <v>0</v>
      </c>
      <c r="AE87" s="444"/>
      <c r="AH87" s="350"/>
    </row>
    <row r="88" spans="28:34" x14ac:dyDescent="0.15">
      <c r="AB88" s="225" t="s">
        <v>204</v>
      </c>
      <c r="AC88" s="225" t="s">
        <v>366</v>
      </c>
      <c r="AD88" s="525">
        <f t="shared" si="26"/>
        <v>0</v>
      </c>
      <c r="AE88" s="444"/>
      <c r="AH88" s="350"/>
    </row>
    <row r="89" spans="28:34" x14ac:dyDescent="0.15">
      <c r="AB89" s="225" t="s">
        <v>205</v>
      </c>
      <c r="AC89" s="225" t="s">
        <v>361</v>
      </c>
      <c r="AD89" s="525">
        <f t="shared" si="26"/>
        <v>0</v>
      </c>
      <c r="AE89" s="444"/>
      <c r="AH89" s="350"/>
    </row>
    <row r="90" spans="28:34" x14ac:dyDescent="0.15">
      <c r="AB90" s="225" t="s">
        <v>206</v>
      </c>
      <c r="AC90" s="225" t="s">
        <v>368</v>
      </c>
      <c r="AD90" s="525">
        <f t="shared" ref="AD90:AD121" si="27">SUMIF($F$26:$F$57,AB90,$Z$26:$Z$57)</f>
        <v>0</v>
      </c>
      <c r="AE90" s="444"/>
      <c r="AH90" s="350"/>
    </row>
    <row r="91" spans="28:34" x14ac:dyDescent="0.15">
      <c r="AB91" s="257" t="s">
        <v>207</v>
      </c>
      <c r="AC91" s="225" t="s">
        <v>816</v>
      </c>
      <c r="AD91" s="525">
        <f t="shared" si="27"/>
        <v>0</v>
      </c>
      <c r="AE91" s="444"/>
      <c r="AH91" s="350"/>
    </row>
    <row r="92" spans="28:34" x14ac:dyDescent="0.15">
      <c r="AB92" s="257" t="s">
        <v>208</v>
      </c>
      <c r="AC92" s="225" t="s">
        <v>374</v>
      </c>
      <c r="AD92" s="525">
        <f t="shared" si="27"/>
        <v>0</v>
      </c>
      <c r="AE92" s="444"/>
      <c r="AH92" s="350"/>
    </row>
    <row r="93" spans="28:34" x14ac:dyDescent="0.15">
      <c r="AB93" s="257" t="s">
        <v>209</v>
      </c>
      <c r="AC93" s="225" t="s">
        <v>378</v>
      </c>
      <c r="AD93" s="525">
        <f t="shared" si="27"/>
        <v>0</v>
      </c>
      <c r="AE93" s="444"/>
      <c r="AH93" s="350"/>
    </row>
    <row r="94" spans="28:34" x14ac:dyDescent="0.15">
      <c r="AB94" s="257" t="s">
        <v>210</v>
      </c>
      <c r="AC94" s="225" t="s">
        <v>382</v>
      </c>
      <c r="AD94" s="525">
        <f t="shared" si="27"/>
        <v>0</v>
      </c>
      <c r="AE94" s="444"/>
      <c r="AH94" s="350"/>
    </row>
    <row r="95" spans="28:34" x14ac:dyDescent="0.15">
      <c r="AB95" s="225" t="s">
        <v>211</v>
      </c>
      <c r="AC95" s="225" t="s">
        <v>688</v>
      </c>
      <c r="AD95" s="525">
        <f t="shared" si="27"/>
        <v>0</v>
      </c>
      <c r="AE95" s="444"/>
      <c r="AH95" s="350"/>
    </row>
    <row r="96" spans="28:34" x14ac:dyDescent="0.15">
      <c r="AB96" s="225" t="s">
        <v>212</v>
      </c>
      <c r="AC96" s="225" t="s">
        <v>388</v>
      </c>
      <c r="AD96" s="525">
        <f t="shared" si="27"/>
        <v>0</v>
      </c>
      <c r="AE96" s="444"/>
      <c r="AH96" s="350"/>
    </row>
    <row r="97" spans="28:34" x14ac:dyDescent="0.15">
      <c r="AB97" s="225" t="s">
        <v>213</v>
      </c>
      <c r="AC97" s="225" t="s">
        <v>393</v>
      </c>
      <c r="AD97" s="525">
        <f t="shared" si="27"/>
        <v>0</v>
      </c>
      <c r="AE97" s="444"/>
      <c r="AH97" s="350"/>
    </row>
    <row r="98" spans="28:34" x14ac:dyDescent="0.15">
      <c r="AB98" s="225" t="s">
        <v>214</v>
      </c>
      <c r="AC98" s="225" t="s">
        <v>395</v>
      </c>
      <c r="AD98" s="525">
        <f t="shared" si="27"/>
        <v>0</v>
      </c>
      <c r="AE98" s="444"/>
      <c r="AH98" s="350"/>
    </row>
    <row r="99" spans="28:34" x14ac:dyDescent="0.15">
      <c r="AB99" s="225" t="s">
        <v>215</v>
      </c>
      <c r="AC99" s="225" t="s">
        <v>397</v>
      </c>
      <c r="AD99" s="525">
        <f t="shared" si="27"/>
        <v>0</v>
      </c>
      <c r="AE99" s="444"/>
      <c r="AH99" s="350"/>
    </row>
    <row r="100" spans="28:34" x14ac:dyDescent="0.15">
      <c r="AB100" s="225" t="s">
        <v>216</v>
      </c>
      <c r="AC100" s="225" t="s">
        <v>399</v>
      </c>
      <c r="AD100" s="525">
        <f t="shared" si="27"/>
        <v>0</v>
      </c>
      <c r="AE100" s="444"/>
      <c r="AH100" s="350"/>
    </row>
    <row r="101" spans="28:34" x14ac:dyDescent="0.15">
      <c r="AB101" s="225" t="s">
        <v>217</v>
      </c>
      <c r="AC101" s="225" t="s">
        <v>817</v>
      </c>
      <c r="AD101" s="525">
        <f t="shared" si="27"/>
        <v>0</v>
      </c>
      <c r="AE101" s="444"/>
      <c r="AH101" s="350"/>
    </row>
    <row r="102" spans="28:34" x14ac:dyDescent="0.15">
      <c r="AB102" s="225" t="s">
        <v>218</v>
      </c>
      <c r="AC102" s="225" t="s">
        <v>405</v>
      </c>
      <c r="AD102" s="525">
        <f t="shared" si="27"/>
        <v>0</v>
      </c>
      <c r="AE102" s="444"/>
      <c r="AH102" s="350"/>
    </row>
    <row r="103" spans="28:34" x14ac:dyDescent="0.15">
      <c r="AB103" s="225" t="s">
        <v>219</v>
      </c>
      <c r="AC103" s="225" t="s">
        <v>408</v>
      </c>
      <c r="AD103" s="525">
        <f t="shared" si="27"/>
        <v>0</v>
      </c>
      <c r="AE103" s="444"/>
      <c r="AH103" s="350"/>
    </row>
    <row r="104" spans="28:34" x14ac:dyDescent="0.15">
      <c r="AB104" s="225" t="s">
        <v>220</v>
      </c>
      <c r="AC104" s="225" t="s">
        <v>411</v>
      </c>
      <c r="AD104" s="525">
        <f t="shared" si="27"/>
        <v>0</v>
      </c>
      <c r="AE104" s="444"/>
      <c r="AH104" s="350"/>
    </row>
    <row r="105" spans="28:34" x14ac:dyDescent="0.15">
      <c r="AB105" s="225" t="s">
        <v>221</v>
      </c>
      <c r="AC105" s="225" t="s">
        <v>416</v>
      </c>
      <c r="AD105" s="525">
        <f t="shared" si="27"/>
        <v>0</v>
      </c>
      <c r="AE105" s="444"/>
      <c r="AH105" s="350"/>
    </row>
    <row r="106" spans="28:34" x14ac:dyDescent="0.15">
      <c r="AB106" s="225" t="s">
        <v>222</v>
      </c>
      <c r="AC106" s="225" t="s">
        <v>418</v>
      </c>
      <c r="AD106" s="525">
        <f t="shared" si="27"/>
        <v>0</v>
      </c>
      <c r="AE106" s="444"/>
      <c r="AH106" s="350"/>
    </row>
    <row r="107" spans="28:34" x14ac:dyDescent="0.15">
      <c r="AB107" s="225" t="s">
        <v>223</v>
      </c>
      <c r="AC107" s="225" t="s">
        <v>818</v>
      </c>
      <c r="AD107" s="525">
        <f t="shared" si="27"/>
        <v>0</v>
      </c>
      <c r="AE107" s="444"/>
      <c r="AH107" s="350"/>
    </row>
    <row r="108" spans="28:34" x14ac:dyDescent="0.15">
      <c r="AB108" s="225" t="s">
        <v>224</v>
      </c>
      <c r="AC108" s="225" t="s">
        <v>819</v>
      </c>
      <c r="AD108" s="525">
        <f t="shared" si="27"/>
        <v>0</v>
      </c>
      <c r="AE108" s="444"/>
      <c r="AH108" s="351"/>
    </row>
    <row r="109" spans="28:34" x14ac:dyDescent="0.15">
      <c r="AB109" s="225" t="s">
        <v>225</v>
      </c>
      <c r="AC109" s="225" t="s">
        <v>428</v>
      </c>
      <c r="AD109" s="525">
        <f t="shared" si="27"/>
        <v>0</v>
      </c>
      <c r="AE109" s="444"/>
    </row>
    <row r="110" spans="28:34" x14ac:dyDescent="0.15">
      <c r="AB110" s="225" t="s">
        <v>226</v>
      </c>
      <c r="AC110" s="225" t="s">
        <v>430</v>
      </c>
      <c r="AD110" s="525">
        <f t="shared" si="27"/>
        <v>0</v>
      </c>
      <c r="AE110" s="444"/>
    </row>
    <row r="111" spans="28:34" x14ac:dyDescent="0.15">
      <c r="AB111" s="225" t="s">
        <v>227</v>
      </c>
      <c r="AC111" s="225" t="s">
        <v>432</v>
      </c>
      <c r="AD111" s="525">
        <f t="shared" si="27"/>
        <v>0</v>
      </c>
      <c r="AE111" s="444"/>
    </row>
    <row r="112" spans="28:34" x14ac:dyDescent="0.15">
      <c r="AB112" s="225" t="s">
        <v>228</v>
      </c>
      <c r="AC112" s="225" t="s">
        <v>434</v>
      </c>
      <c r="AD112" s="525">
        <f t="shared" si="27"/>
        <v>0</v>
      </c>
      <c r="AE112" s="444"/>
    </row>
    <row r="113" spans="28:31" x14ac:dyDescent="0.15">
      <c r="AB113" s="225" t="s">
        <v>229</v>
      </c>
      <c r="AC113" s="225" t="s">
        <v>820</v>
      </c>
      <c r="AD113" s="525">
        <f t="shared" si="27"/>
        <v>0</v>
      </c>
      <c r="AE113" s="444"/>
    </row>
    <row r="114" spans="28:31" x14ac:dyDescent="0.15">
      <c r="AB114" s="225" t="s">
        <v>230</v>
      </c>
      <c r="AC114" s="225" t="s">
        <v>821</v>
      </c>
      <c r="AD114" s="525">
        <f t="shared" si="27"/>
        <v>0</v>
      </c>
      <c r="AE114" s="444"/>
    </row>
    <row r="115" spans="28:31" x14ac:dyDescent="0.15">
      <c r="AB115" s="225" t="s">
        <v>231</v>
      </c>
      <c r="AC115" s="225" t="s">
        <v>444</v>
      </c>
      <c r="AD115" s="525">
        <f t="shared" si="27"/>
        <v>0</v>
      </c>
      <c r="AE115" s="444"/>
    </row>
    <row r="116" spans="28:31" x14ac:dyDescent="0.15">
      <c r="AB116" s="225" t="s">
        <v>232</v>
      </c>
      <c r="AC116" s="225" t="s">
        <v>446</v>
      </c>
      <c r="AD116" s="525">
        <f t="shared" si="27"/>
        <v>0</v>
      </c>
      <c r="AE116" s="444"/>
    </row>
    <row r="117" spans="28:31" x14ac:dyDescent="0.15">
      <c r="AB117" s="225" t="s">
        <v>233</v>
      </c>
      <c r="AC117" s="225" t="s">
        <v>448</v>
      </c>
      <c r="AD117" s="525">
        <f t="shared" si="27"/>
        <v>0</v>
      </c>
      <c r="AE117" s="444"/>
    </row>
    <row r="118" spans="28:31" x14ac:dyDescent="0.15">
      <c r="AB118" s="225" t="s">
        <v>234</v>
      </c>
      <c r="AC118" s="225" t="s">
        <v>822</v>
      </c>
      <c r="AD118" s="525">
        <f t="shared" si="27"/>
        <v>0</v>
      </c>
      <c r="AE118" s="444"/>
    </row>
    <row r="119" spans="28:31" x14ac:dyDescent="0.15">
      <c r="AB119" s="225" t="s">
        <v>235</v>
      </c>
      <c r="AC119" s="225" t="s">
        <v>823</v>
      </c>
      <c r="AD119" s="525">
        <f t="shared" si="27"/>
        <v>0</v>
      </c>
      <c r="AE119" s="444"/>
    </row>
    <row r="120" spans="28:31" x14ac:dyDescent="0.15">
      <c r="AB120" s="225" t="s">
        <v>236</v>
      </c>
      <c r="AC120" s="225" t="s">
        <v>459</v>
      </c>
      <c r="AD120" s="525">
        <f t="shared" si="27"/>
        <v>0</v>
      </c>
      <c r="AE120" s="444"/>
    </row>
    <row r="121" spans="28:31" x14ac:dyDescent="0.15">
      <c r="AB121" s="225" t="s">
        <v>237</v>
      </c>
      <c r="AC121" s="225" t="s">
        <v>462</v>
      </c>
      <c r="AD121" s="525">
        <f t="shared" si="27"/>
        <v>0</v>
      </c>
      <c r="AE121" s="444"/>
    </row>
    <row r="122" spans="28:31" x14ac:dyDescent="0.15">
      <c r="AB122" s="225" t="s">
        <v>238</v>
      </c>
      <c r="AC122" s="225" t="s">
        <v>466</v>
      </c>
      <c r="AD122" s="525">
        <f t="shared" ref="AD122:AD133" si="28">SUMIF($F$26:$F$57,AB122,$Z$26:$Z$57)</f>
        <v>0</v>
      </c>
      <c r="AE122" s="444"/>
    </row>
    <row r="123" spans="28:31" x14ac:dyDescent="0.15">
      <c r="AB123" s="225" t="s">
        <v>239</v>
      </c>
      <c r="AC123" s="225" t="s">
        <v>471</v>
      </c>
      <c r="AD123" s="525">
        <f t="shared" si="28"/>
        <v>0</v>
      </c>
      <c r="AE123" s="444"/>
    </row>
    <row r="124" spans="28:31" x14ac:dyDescent="0.15">
      <c r="AB124" s="225" t="s">
        <v>240</v>
      </c>
      <c r="AC124" s="225" t="s">
        <v>824</v>
      </c>
      <c r="AD124" s="525">
        <f t="shared" si="28"/>
        <v>0</v>
      </c>
      <c r="AE124" s="444"/>
    </row>
    <row r="125" spans="28:31" x14ac:dyDescent="0.15">
      <c r="AB125" s="225" t="s">
        <v>241</v>
      </c>
      <c r="AC125" s="225" t="s">
        <v>469</v>
      </c>
      <c r="AD125" s="525">
        <f t="shared" si="28"/>
        <v>0</v>
      </c>
      <c r="AE125" s="444"/>
    </row>
    <row r="126" spans="28:31" x14ac:dyDescent="0.15">
      <c r="AB126" s="225" t="s">
        <v>242</v>
      </c>
      <c r="AC126" s="225" t="s">
        <v>476</v>
      </c>
      <c r="AD126" s="525">
        <f>SUMIF($F$26:$F$57,AB126,$Z$26:$Z$57)</f>
        <v>0</v>
      </c>
      <c r="AE126" s="444"/>
    </row>
    <row r="127" spans="28:31" x14ac:dyDescent="0.15">
      <c r="AB127" s="225" t="s">
        <v>243</v>
      </c>
      <c r="AC127" s="225" t="s">
        <v>825</v>
      </c>
      <c r="AD127" s="525">
        <f t="shared" si="28"/>
        <v>0</v>
      </c>
      <c r="AE127" s="444"/>
    </row>
    <row r="128" spans="28:31" x14ac:dyDescent="0.15">
      <c r="AB128" s="225" t="s">
        <v>244</v>
      </c>
      <c r="AC128" s="225" t="s">
        <v>490</v>
      </c>
      <c r="AD128" s="525">
        <f t="shared" si="28"/>
        <v>0</v>
      </c>
      <c r="AE128" s="444"/>
    </row>
    <row r="129" spans="28:31" x14ac:dyDescent="0.15">
      <c r="AB129" s="225" t="s">
        <v>245</v>
      </c>
      <c r="AC129" s="225" t="s">
        <v>786</v>
      </c>
      <c r="AD129" s="525">
        <f t="shared" si="28"/>
        <v>0</v>
      </c>
      <c r="AE129" s="444"/>
    </row>
    <row r="130" spans="28:31" x14ac:dyDescent="0.15">
      <c r="AB130" s="225" t="s">
        <v>246</v>
      </c>
      <c r="AC130" s="225" t="s">
        <v>826</v>
      </c>
      <c r="AD130" s="525">
        <f t="shared" si="28"/>
        <v>0</v>
      </c>
      <c r="AE130" s="444"/>
    </row>
    <row r="131" spans="28:31" x14ac:dyDescent="0.15">
      <c r="AB131" s="225" t="s">
        <v>247</v>
      </c>
      <c r="AC131" s="225" t="s">
        <v>488</v>
      </c>
      <c r="AD131" s="525">
        <f t="shared" si="28"/>
        <v>0</v>
      </c>
      <c r="AE131" s="444"/>
    </row>
    <row r="132" spans="28:31" x14ac:dyDescent="0.15">
      <c r="AB132" s="225" t="s">
        <v>248</v>
      </c>
      <c r="AC132" s="225" t="s">
        <v>495</v>
      </c>
      <c r="AD132" s="525">
        <f t="shared" si="28"/>
        <v>0</v>
      </c>
      <c r="AE132" s="444"/>
    </row>
    <row r="133" spans="28:31" x14ac:dyDescent="0.15">
      <c r="AB133" s="225" t="s">
        <v>249</v>
      </c>
      <c r="AC133" s="225" t="s">
        <v>498</v>
      </c>
      <c r="AD133" s="525">
        <f t="shared" si="28"/>
        <v>0</v>
      </c>
      <c r="AE133" s="444"/>
    </row>
    <row r="134" spans="28:31" x14ac:dyDescent="0.15">
      <c r="AB134" s="220"/>
      <c r="AC134" s="220"/>
      <c r="AD134" s="270">
        <f>SUM(AD26:AD133)</f>
        <v>0</v>
      </c>
      <c r="AE134" s="444"/>
    </row>
    <row r="135" spans="28:31" x14ac:dyDescent="0.15">
      <c r="AB135" s="272"/>
      <c r="AC135" s="272"/>
      <c r="AD135" s="273"/>
      <c r="AE135" s="4"/>
    </row>
    <row r="136" spans="28:31" x14ac:dyDescent="0.15">
      <c r="AB136" s="194"/>
      <c r="AC136" s="194"/>
      <c r="AD136" s="271"/>
      <c r="AE136" s="4"/>
    </row>
    <row r="137" spans="28:31" x14ac:dyDescent="0.15">
      <c r="AB137" s="194"/>
      <c r="AC137" s="194"/>
      <c r="AD137" s="271"/>
      <c r="AE137" s="4"/>
    </row>
    <row r="138" spans="28:31" x14ac:dyDescent="0.15">
      <c r="AB138" s="194"/>
      <c r="AC138" s="194"/>
      <c r="AD138" s="271"/>
      <c r="AE138" s="4"/>
    </row>
    <row r="139" spans="28:31" x14ac:dyDescent="0.15">
      <c r="AB139" s="194"/>
      <c r="AC139" s="194"/>
      <c r="AD139" s="271"/>
      <c r="AE139" s="4"/>
    </row>
    <row r="140" spans="28:31" x14ac:dyDescent="0.15">
      <c r="AD140" s="271"/>
      <c r="AE140" s="4"/>
    </row>
    <row r="141" spans="28:31" x14ac:dyDescent="0.15">
      <c r="AD141" s="271"/>
    </row>
  </sheetData>
  <sheetProtection formatCells="0" formatColumns="0" formatRows="0" sort="0" autoFilter="0"/>
  <mergeCells count="22">
    <mergeCell ref="J75:J76"/>
    <mergeCell ref="J23:O23"/>
    <mergeCell ref="P23:W23"/>
    <mergeCell ref="X23:Z24"/>
    <mergeCell ref="AB23:AC25"/>
    <mergeCell ref="J24:L24"/>
    <mergeCell ref="M24:O24"/>
    <mergeCell ref="P24:S24"/>
    <mergeCell ref="T24:W24"/>
    <mergeCell ref="B20:D21"/>
    <mergeCell ref="C23:C25"/>
    <mergeCell ref="D23:D25"/>
    <mergeCell ref="E23:E25"/>
    <mergeCell ref="F23:G25"/>
    <mergeCell ref="H23:I24"/>
    <mergeCell ref="X3:Y3"/>
    <mergeCell ref="H8:I8"/>
    <mergeCell ref="J8:K8"/>
    <mergeCell ref="H12:I12"/>
    <mergeCell ref="J12:K12"/>
    <mergeCell ref="I15:I16"/>
    <mergeCell ref="K15:K16"/>
  </mergeCells>
  <phoneticPr fontId="14"/>
  <printOptions horizontalCentered="1"/>
  <pageMargins left="0.59055118110236227" right="0.59055118110236227" top="0.78740157480314965" bottom="0.59055118110236227" header="0.51181102362204722" footer="0.51181102362204722"/>
  <pageSetup paperSize="9" scale="4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23</vt:i4>
      </vt:variant>
    </vt:vector>
  </HeadingPairs>
  <TitlesOfParts>
    <vt:vector size="40" baseType="lpstr">
      <vt:lpstr>説明</vt:lpstr>
      <vt:lpstr>データ入力</vt:lpstr>
      <vt:lpstr>直接入力</vt:lpstr>
      <vt:lpstr>結果</vt:lpstr>
      <vt:lpstr>フロー</vt:lpstr>
      <vt:lpstr>56結果</vt:lpstr>
      <vt:lpstr>40結果</vt:lpstr>
      <vt:lpstr>15結果</vt:lpstr>
      <vt:lpstr>観光消費分割</vt:lpstr>
      <vt:lpstr>計算</vt:lpstr>
      <vt:lpstr>価格変換</vt:lpstr>
      <vt:lpstr>各種係数</vt:lpstr>
      <vt:lpstr>投入係数</vt:lpstr>
      <vt:lpstr>逆行列係数</vt:lpstr>
      <vt:lpstr>56</vt:lpstr>
      <vt:lpstr>40</vt:lpstr>
      <vt:lpstr>15</vt:lpstr>
      <vt:lpstr>'15'!Print_Area</vt:lpstr>
      <vt:lpstr>'15結果'!Print_Area</vt:lpstr>
      <vt:lpstr>'40'!Print_Area</vt:lpstr>
      <vt:lpstr>'40結果'!Print_Area</vt:lpstr>
      <vt:lpstr>'56'!Print_Area</vt:lpstr>
      <vt:lpstr>'56結果'!Print_Area</vt:lpstr>
      <vt:lpstr>データ入力!Print_Area</vt:lpstr>
      <vt:lpstr>フロー!Print_Area</vt:lpstr>
      <vt:lpstr>価格変換!Print_Area</vt:lpstr>
      <vt:lpstr>各種係数!Print_Area</vt:lpstr>
      <vt:lpstr>観光消費分割!Print_Area</vt:lpstr>
      <vt:lpstr>逆行列係数!Print_Area</vt:lpstr>
      <vt:lpstr>計算!Print_Area</vt:lpstr>
      <vt:lpstr>結果!Print_Area</vt:lpstr>
      <vt:lpstr>説明!Print_Area</vt:lpstr>
      <vt:lpstr>直接入力!Print_Area</vt:lpstr>
      <vt:lpstr>投入係数!Print_Area</vt:lpstr>
      <vt:lpstr>価格変換!Print_Titles</vt:lpstr>
      <vt:lpstr>各種係数!Print_Titles</vt:lpstr>
      <vt:lpstr>逆行列係数!Print_Titles</vt:lpstr>
      <vt:lpstr>計算!Print_Titles</vt:lpstr>
      <vt:lpstr>直接入力!Print_Titles</vt:lpstr>
      <vt:lpstr>投入係数!Print_Titles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宮崎県</dc:creator>
  <cp:keywords/>
  <dc:description/>
  <cp:lastModifiedBy>鎌田 京香</cp:lastModifiedBy>
  <cp:revision/>
  <dcterms:created xsi:type="dcterms:W3CDTF">2000-12-05T01:24:44Z</dcterms:created>
  <dcterms:modified xsi:type="dcterms:W3CDTF">2026-08-04T23:29:14Z</dcterms:modified>
  <cp:category/>
  <cp:contentStatus/>
</cp:coreProperties>
</file>