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01" windowWidth="10530" windowHeight="11640" activeTab="0"/>
  </bookViews>
  <sheets>
    <sheet name="表１－１" sheetId="1" r:id="rId1"/>
    <sheet name="表１－２" sheetId="2" r:id="rId2"/>
    <sheet name="表１－３" sheetId="3" r:id="rId3"/>
    <sheet name="表１－４" sheetId="4" r:id="rId4"/>
  </sheets>
  <definedNames>
    <definedName name="_xlnm.Print_Area" localSheetId="0">'表１－１'!$A$1:$K$25</definedName>
  </definedNames>
  <calcPr fullCalcOnLoad="1"/>
</workbook>
</file>

<file path=xl/sharedStrings.xml><?xml version="1.0" encoding="utf-8"?>
<sst xmlns="http://schemas.openxmlformats.org/spreadsheetml/2006/main" count="424" uniqueCount="276">
  <si>
    <t>大正９年</t>
  </si>
  <si>
    <t>昭和５年</t>
  </si>
  <si>
    <t>平成２年</t>
  </si>
  <si>
    <t>（単位：人、世帯、％）</t>
  </si>
  <si>
    <t>人　　　　口</t>
  </si>
  <si>
    <t>世　　帯</t>
  </si>
  <si>
    <t>調査年</t>
  </si>
  <si>
    <t>総数</t>
  </si>
  <si>
    <t>対前回</t>
  </si>
  <si>
    <t>性比</t>
  </si>
  <si>
    <t>増加率</t>
  </si>
  <si>
    <t>男</t>
  </si>
  <si>
    <t>女</t>
  </si>
  <si>
    <t>増減数</t>
  </si>
  <si>
    <t>増減率</t>
  </si>
  <si>
    <t>（女＝100）</t>
  </si>
  <si>
    <t>表１－１　宮崎県人口及び世帯数の推移</t>
  </si>
  <si>
    <t>増減数</t>
  </si>
  <si>
    <t xml:space="preserve">  　14年</t>
  </si>
  <si>
    <t>　　10年</t>
  </si>
  <si>
    <t>　　15年</t>
  </si>
  <si>
    <t>　　22年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</si>
  <si>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</si>
  <si>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</si>
  <si>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</si>
  <si>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</si>
  <si>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</si>
  <si>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</si>
  <si>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</si>
  <si>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</si>
  <si>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　　７年</t>
  </si>
  <si>
    <t>　　12年</t>
  </si>
  <si>
    <t>　　17年</t>
  </si>
  <si>
    <t>１）「総世帯数」は、「一般世帯」に「施設等の世帯」を加えたものである。（Ｐ１「用語の解説」参照）</t>
  </si>
  <si>
    <t>１世帯当り人員　　　　１）</t>
  </si>
  <si>
    <t>総世帯数 １）</t>
  </si>
  <si>
    <t>　　22年</t>
  </si>
  <si>
    <t>１世帯 当り人員　　　　</t>
  </si>
  <si>
    <t>表１－２　地域別人口の推移（昭和50年～平成22年）</t>
  </si>
  <si>
    <t>年　　　　次</t>
  </si>
  <si>
    <t>県人口</t>
  </si>
  <si>
    <t>宮崎
東諸県</t>
  </si>
  <si>
    <t>日南・
串間</t>
  </si>
  <si>
    <t>都城
北諸県</t>
  </si>
  <si>
    <t>西諸</t>
  </si>
  <si>
    <t>西都
児湯</t>
  </si>
  <si>
    <t>宮崎県
北部</t>
  </si>
  <si>
    <r>
      <t>人　　口（</t>
    </r>
    <r>
      <rPr>
        <sz val="11"/>
        <rFont val="ＭＳ 明朝"/>
        <family val="1"/>
      </rPr>
      <t>人）</t>
    </r>
  </si>
  <si>
    <t>　　昭和50年</t>
  </si>
  <si>
    <t>　　　　55年</t>
  </si>
  <si>
    <t>　　　　60年</t>
  </si>
  <si>
    <t>　　平成２年</t>
  </si>
  <si>
    <t>　　　　７年</t>
  </si>
  <si>
    <t>　　　　12年</t>
  </si>
  <si>
    <t>　　　　17年</t>
  </si>
  <si>
    <t>　　　　22年</t>
  </si>
  <si>
    <r>
      <t>増減数</t>
    </r>
    <r>
      <rPr>
        <sz val="11"/>
        <rFont val="ＭＳ 明朝"/>
        <family val="1"/>
      </rPr>
      <t>（人）</t>
    </r>
  </si>
  <si>
    <t>昭和50～　　55年</t>
  </si>
  <si>
    <t>　　55～　　60年</t>
  </si>
  <si>
    <t>　　60～平成２年</t>
  </si>
  <si>
    <t>　　２～　　７年</t>
  </si>
  <si>
    <t>　  ７～  　12年</t>
  </si>
  <si>
    <t>　  12～  　17年</t>
  </si>
  <si>
    <t>　  17～  　22年</t>
  </si>
  <si>
    <r>
      <t>増減率</t>
    </r>
    <r>
      <rPr>
        <sz val="11"/>
        <rFont val="ＭＳ 明朝"/>
        <family val="1"/>
      </rPr>
      <t>（％）</t>
    </r>
  </si>
  <si>
    <r>
      <t>全体に占める割合</t>
    </r>
    <r>
      <rPr>
        <sz val="11"/>
        <rFont val="ＭＳ 明朝"/>
        <family val="1"/>
      </rPr>
      <t>（％）</t>
    </r>
  </si>
  <si>
    <t>表１－３　市町村別人口推移（平成７年～平成２２年）　</t>
  </si>
  <si>
    <t>人　　　口（人）</t>
  </si>
  <si>
    <t>増減数（人）</t>
  </si>
  <si>
    <t>増減率（％）</t>
  </si>
  <si>
    <t>平成７年</t>
  </si>
  <si>
    <t>平成12年</t>
  </si>
  <si>
    <t>平成17年</t>
  </si>
  <si>
    <t>平成22年</t>
  </si>
  <si>
    <t>H7～H12</t>
  </si>
  <si>
    <t>H12～H17</t>
  </si>
  <si>
    <t>H17～H22</t>
  </si>
  <si>
    <t>県　計</t>
  </si>
  <si>
    <t>市部計</t>
  </si>
  <si>
    <t>郡部計</t>
  </si>
  <si>
    <t>宮崎市</t>
  </si>
  <si>
    <t>(旧)宮崎市</t>
  </si>
  <si>
    <t>(旧)清武町</t>
  </si>
  <si>
    <t>(旧)田野町</t>
  </si>
  <si>
    <t>(旧)佐土原町</t>
  </si>
  <si>
    <t>(旧)高岡町</t>
  </si>
  <si>
    <t>都城市</t>
  </si>
  <si>
    <t>(旧)都城市</t>
  </si>
  <si>
    <t>(旧)山之口町</t>
  </si>
  <si>
    <t>(旧)高城町</t>
  </si>
  <si>
    <t>(旧)山田町</t>
  </si>
  <si>
    <t>(旧)高崎町</t>
  </si>
  <si>
    <t>延岡市</t>
  </si>
  <si>
    <t>(旧)延岡市</t>
  </si>
  <si>
    <t>(旧)北方町</t>
  </si>
  <si>
    <t>(旧)北川町</t>
  </si>
  <si>
    <t>(旧)北浦町</t>
  </si>
  <si>
    <t>日南市</t>
  </si>
  <si>
    <t>(旧)日南市</t>
  </si>
  <si>
    <t>(旧)北郷町</t>
  </si>
  <si>
    <t>(旧)南郷町</t>
  </si>
  <si>
    <t>小林市</t>
  </si>
  <si>
    <t>(旧)小林市</t>
  </si>
  <si>
    <t>(旧)野尻町</t>
  </si>
  <si>
    <t>(旧)須木村</t>
  </si>
  <si>
    <t>日向市</t>
  </si>
  <si>
    <t>(旧)日向市</t>
  </si>
  <si>
    <t>(旧)東郷町</t>
  </si>
  <si>
    <t>串間市</t>
  </si>
  <si>
    <t>西都市</t>
  </si>
  <si>
    <t>えびの市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</si>
  <si>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</si>
  <si>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</si>
  <si>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</si>
  <si>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</si>
  <si>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</si>
  <si>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</si>
  <si>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</si>
  <si>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</si>
  <si>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</si>
  <si>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</si>
  <si>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</si>
  <si>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</si>
  <si>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</si>
  <si>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</si>
  <si>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</si>
  <si>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</si>
  <si>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</si>
  <si>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</si>
  <si>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</si>
  <si>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(旧)南郷村</t>
  </si>
  <si>
    <t>(旧)西郷村</t>
  </si>
  <si>
    <t>(旧)北郷村</t>
  </si>
  <si>
    <t>西臼杵郡</t>
  </si>
  <si>
    <t>高千穂町</t>
  </si>
  <si>
    <t>日之影町</t>
  </si>
  <si>
    <t>五ヶ瀬町</t>
  </si>
  <si>
    <t>(注)表中、(旧)とあるのは、合併前の市町村の数値を表し、それ以外は、合併後の現在の市町村の数値を表す。</t>
  </si>
  <si>
    <t>表１－４　市町村別男女別人口の推移（大正９年～平成22年）</t>
  </si>
  <si>
    <t>（単位：人）</t>
  </si>
  <si>
    <t>１４年</t>
  </si>
  <si>
    <t>１０年</t>
  </si>
  <si>
    <t>１５年</t>
  </si>
  <si>
    <t>２２年</t>
  </si>
  <si>
    <t>２５年</t>
  </si>
  <si>
    <t>３０年</t>
  </si>
  <si>
    <t>３５年</t>
  </si>
  <si>
    <t>昭和４０年</t>
  </si>
  <si>
    <t>４５年</t>
  </si>
  <si>
    <t>５０年</t>
  </si>
  <si>
    <t>５５年</t>
  </si>
  <si>
    <t>６０年</t>
  </si>
  <si>
    <t>７年</t>
  </si>
  <si>
    <t>１２年</t>
  </si>
  <si>
    <t>１７年</t>
  </si>
  <si>
    <t xml:space="preserve">    県            計   （総数）</t>
  </si>
  <si>
    <t>県計</t>
  </si>
  <si>
    <t>　　　　　　　　　（男）</t>
  </si>
  <si>
    <t>　　　　　　　　　（女）</t>
  </si>
  <si>
    <t>　　(旧)宮　 崎 　市（総数）</t>
  </si>
  <si>
    <t>　　　　　　　 　　（男）</t>
  </si>
  <si>
    <t>　　　　　　　 　　（女）</t>
  </si>
  <si>
    <t>　　(旧)都　 城　 市（総数）</t>
  </si>
  <si>
    <t>　　　　　　 　　　（男）</t>
  </si>
  <si>
    <t>　　(旧)延　 岡   市（総数）</t>
  </si>
  <si>
    <t>　 　　　　　　　　（女）</t>
  </si>
  <si>
    <t>　　(旧)日   南   市（総数）</t>
  </si>
  <si>
    <t>　　　　 　　　　　（男）</t>
  </si>
  <si>
    <t>　　　　 　　　　　（女）</t>
  </si>
  <si>
    <t>　　(旧)小   林   市（総数）</t>
  </si>
  <si>
    <t>　　　 　　　　　　（男）</t>
  </si>
  <si>
    <t>　　 　　　　　　　（女）</t>
  </si>
  <si>
    <t>　　(旧)日   向   市（総数）</t>
  </si>
  <si>
    <t>(旧)日向市</t>
  </si>
  <si>
    <t>　　 　　　　　　　（男）</t>
  </si>
  <si>
    <t>　　串   間   市（総数）</t>
  </si>
  <si>
    <t xml:space="preserve">    西   都   市（総数）</t>
  </si>
  <si>
    <t>西都市</t>
  </si>
  <si>
    <t>　 　　　　　　　　（男）</t>
  </si>
  <si>
    <t xml:space="preserve">    え び の 市 （総数）</t>
  </si>
  <si>
    <t>　　　　　 　　　　（女）</t>
  </si>
  <si>
    <t>宮　崎　郡</t>
  </si>
  <si>
    <t>(旧)清 武 町  （総数）</t>
  </si>
  <si>
    <t>(旧)清武町</t>
  </si>
  <si>
    <t>　（男）</t>
  </si>
  <si>
    <t>　（女）</t>
  </si>
  <si>
    <t>(旧)田 野 町  （総数）</t>
  </si>
  <si>
    <t>(旧)田野町</t>
  </si>
  <si>
    <t>(旧)佐土原町  （総数）</t>
  </si>
  <si>
    <t>(旧)佐土原町</t>
  </si>
  <si>
    <t>南那珂郡</t>
  </si>
  <si>
    <t>(旧)北 郷 町  （総数）</t>
  </si>
  <si>
    <t>(旧)北郷町</t>
  </si>
  <si>
    <t>(旧)南 郷 町  （総数）</t>
  </si>
  <si>
    <t>(旧)南郷町</t>
  </si>
  <si>
    <t>北　諸　県　郡</t>
  </si>
  <si>
    <t>三 股 町  （総数）</t>
  </si>
  <si>
    <t>(旧)山之口町  （総数）</t>
  </si>
  <si>
    <t>(旧)山之口町</t>
  </si>
  <si>
    <t>(旧)高 城 町  （総数）</t>
  </si>
  <si>
    <t>(旧)高城町</t>
  </si>
  <si>
    <t>(旧)山 田 町  （総数）</t>
  </si>
  <si>
    <t>(旧)山田町</t>
  </si>
  <si>
    <t>(旧)高 崎 町  （総数）</t>
  </si>
  <si>
    <t>(旧)高崎町</t>
  </si>
  <si>
    <t>西　諸　県　郡</t>
  </si>
  <si>
    <t>高 原 町  （総数）</t>
  </si>
  <si>
    <t>(旧)野 尻 町  （総数）</t>
  </si>
  <si>
    <t>(旧)野尻町</t>
  </si>
  <si>
    <t>(旧)須 木 村  （総数）</t>
  </si>
  <si>
    <t>(旧)須木村</t>
  </si>
  <si>
    <t>(旧)高 岡 町  （総数）</t>
  </si>
  <si>
    <t>(旧)高岡町</t>
  </si>
  <si>
    <t>国 富 町  （総数）</t>
  </si>
  <si>
    <t>綾　　町  （総数）</t>
  </si>
  <si>
    <t>児　　湯　　郡</t>
  </si>
  <si>
    <t>高 鍋 町  （総数）</t>
  </si>
  <si>
    <t>新 富 町  （総数）</t>
  </si>
  <si>
    <t>新富町</t>
  </si>
  <si>
    <t>西米良村  （総数）</t>
  </si>
  <si>
    <t>西米良村</t>
  </si>
  <si>
    <t>木 城 町  （総数）</t>
  </si>
  <si>
    <t>木城町</t>
  </si>
  <si>
    <t>川 南 町  （総数）</t>
  </si>
  <si>
    <t>川南町</t>
  </si>
  <si>
    <t>都 農 町  （総数）</t>
  </si>
  <si>
    <t>東　　臼　　杵　　郡</t>
  </si>
  <si>
    <t>門 川 町  （総数）</t>
  </si>
  <si>
    <t>門川町</t>
  </si>
  <si>
    <t>(旧)東 郷 町  （総数）</t>
  </si>
  <si>
    <t>(旧)東郷町</t>
  </si>
  <si>
    <t>(旧)南 郷 村  （総数）</t>
  </si>
  <si>
    <t>(旧)南郷村</t>
  </si>
  <si>
    <t>(旧)西 郷 村  （総数）</t>
  </si>
  <si>
    <t>(旧)西郷村</t>
  </si>
  <si>
    <t>(旧)北 郷 村  （総数）</t>
  </si>
  <si>
    <t>(旧)北郷村</t>
  </si>
  <si>
    <t>(旧)北 方 町  （総数）</t>
  </si>
  <si>
    <t>(旧)北方町</t>
  </si>
  <si>
    <t>(旧)北 川 町  （総数）</t>
  </si>
  <si>
    <t>(旧)北川町</t>
  </si>
  <si>
    <t>(旧)北 浦 町  （総数）</t>
  </si>
  <si>
    <t>(旧)北浦町</t>
  </si>
  <si>
    <t>諸 塚 村  （総数）</t>
  </si>
  <si>
    <t>諸塚村</t>
  </si>
  <si>
    <t>椎 葉 村  （総数）</t>
  </si>
  <si>
    <t>椎葉村</t>
  </si>
  <si>
    <t>西　臼　杵　郡</t>
  </si>
  <si>
    <t>高千穂町  （総数）</t>
  </si>
  <si>
    <t>日之影町  （総数）</t>
  </si>
  <si>
    <t>五ヶ瀬町  （総数）</t>
  </si>
  <si>
    <t>＜参考＞</t>
  </si>
  <si>
    <t>平成２２年１０月１日現在</t>
  </si>
  <si>
    <t>（新）宮崎市（総数）</t>
  </si>
  <si>
    <t>(新)宮崎市</t>
  </si>
  <si>
    <t>　　（男）</t>
  </si>
  <si>
    <t>　　（女）</t>
  </si>
  <si>
    <t>（新）都城市（総数）</t>
  </si>
  <si>
    <t>(新)都城市</t>
  </si>
  <si>
    <t>（新）延岡市（総数）</t>
  </si>
  <si>
    <t>(新)延岡市</t>
  </si>
  <si>
    <t>（新）日南市（総数）</t>
  </si>
  <si>
    <t>(新)日南市</t>
  </si>
  <si>
    <t>（新）小林市（総数）</t>
  </si>
  <si>
    <t>(新)小林市</t>
  </si>
  <si>
    <t>（新）日向市（総数）</t>
  </si>
  <si>
    <t>(新)日向市</t>
  </si>
  <si>
    <t>　　　美郷町（総数）</t>
  </si>
  <si>
    <t>美郷町</t>
  </si>
  <si>
    <t>(注)表中、(旧)とあるのは、合併前の市町村の数値を表し、それ以外は、合併後の現在の市町村の数値を表す。</t>
  </si>
  <si>
    <t>※ここに挙げた人口の５５年以前は、昭和５５年１０月１日現在の境界によるものであるため、</t>
  </si>
  <si>
    <t>各回国勢調査時に公表された人口とは必ずしも一致しません。</t>
  </si>
  <si>
    <t>　小　　　　　　　　　計　　</t>
  </si>
  <si>
    <t>　男　　小　　計</t>
  </si>
  <si>
    <t>　女　　小　　計</t>
  </si>
  <si>
    <t>　小　　　　　　　　　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</si>
</sst>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 ;[Red]\-0\ "/>
    <numFmt numFmtId="180" formatCode="0.000_ "/>
    <numFmt numFmtId="181" formatCode="0.0_ "/>
    <numFmt numFmtId="182" formatCode="0.0_);[Red]\(0.0\)"/>
    <numFmt numFmtId="183" formatCode="0.0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.0_ "/>
    <numFmt numFmtId="190" formatCode="0.0%"/>
    <numFmt numFmtId="191" formatCode="#,##0_);[Red]\(#,##0\)"/>
    <numFmt numFmtId="192" formatCode="#,##0.000"/>
    <numFmt numFmtId="193" formatCode="#,##0.0;[Red]\-#,##0.0"/>
    <numFmt numFmtId="194" formatCode="0_);[Red]\(0\)"/>
    <numFmt numFmtId="195" formatCode="#,##0.0_ ;[Red]\-#,##0.0\ "/>
    <numFmt numFmtId="196" formatCode="#,##0.00_ ;[Red]\-#,##0.00\ "/>
    <numFmt numFmtId="197" formatCode="#,##0.0"/>
    <numFmt numFmtId="198" formatCode="#,##0.0;\-#,##0.0"/>
    <numFmt numFmtId="199" formatCode="0.000_);[Red]\(0.000\)"/>
    <numFmt numFmtId="200" formatCode="#,##0.000_);[Red]\(#,##0.000\)"/>
    <numFmt numFmtId="201" formatCode="0.00000_ "/>
    <numFmt numFmtId="202" formatCode="0.0000_ "/>
    <numFmt numFmtId="203" formatCode="#,##0.000_ "/>
    <numFmt numFmtId="204" formatCode="#,##0.0000_ "/>
    <numFmt numFmtId="205" formatCode="[DBNum3][$-411]#,##0"/>
    <numFmt numFmtId="206" formatCode="[DBNum3][$-411]0"/>
    <numFmt numFmtId="207" formatCode="#,##0.0_);[Red]\(#,##0.0\)"/>
    <numFmt numFmtId="208" formatCode="#,##0.00_);[Red]\(#,##0.00\)"/>
    <numFmt numFmtId="209" formatCode="#,##0.00_ "/>
    <numFmt numFmtId="210" formatCode="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9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3" fontId="2" fillId="0" borderId="0" xfId="49" applyNumberFormat="1" applyFont="1" applyBorder="1" applyAlignment="1">
      <alignment vertical="center"/>
    </xf>
    <xf numFmtId="3" fontId="2" fillId="0" borderId="21" xfId="49" applyNumberFormat="1" applyFont="1" applyBorder="1" applyAlignment="1">
      <alignment vertical="center"/>
    </xf>
    <xf numFmtId="3" fontId="2" fillId="0" borderId="22" xfId="49" applyNumberFormat="1" applyFont="1" applyBorder="1" applyAlignment="1">
      <alignment vertical="center"/>
    </xf>
    <xf numFmtId="3" fontId="2" fillId="0" borderId="0" xfId="49" applyNumberFormat="1" applyFont="1" applyFill="1" applyBorder="1" applyAlignment="1">
      <alignment vertical="center"/>
    </xf>
    <xf numFmtId="3" fontId="2" fillId="0" borderId="21" xfId="49" applyNumberFormat="1" applyFont="1" applyFill="1" applyBorder="1" applyAlignment="1">
      <alignment vertical="center"/>
    </xf>
    <xf numFmtId="3" fontId="2" fillId="0" borderId="22" xfId="49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30" fillId="0" borderId="21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97" fontId="2" fillId="0" borderId="0" xfId="0" applyNumberFormat="1" applyFont="1" applyFill="1" applyBorder="1" applyAlignment="1">
      <alignment vertical="center"/>
    </xf>
    <xf numFmtId="197" fontId="2" fillId="0" borderId="21" xfId="0" applyNumberFormat="1" applyFont="1" applyFill="1" applyBorder="1" applyAlignment="1">
      <alignment vertical="center"/>
    </xf>
    <xf numFmtId="197" fontId="2" fillId="0" borderId="22" xfId="0" applyNumberFormat="1" applyFont="1" applyFill="1" applyBorder="1" applyAlignment="1">
      <alignment vertical="center"/>
    </xf>
    <xf numFmtId="197" fontId="2" fillId="0" borderId="0" xfId="42" applyNumberFormat="1" applyFont="1" applyFill="1" applyBorder="1" applyAlignment="1">
      <alignment vertical="center"/>
    </xf>
    <xf numFmtId="197" fontId="2" fillId="0" borderId="21" xfId="42" applyNumberFormat="1" applyFont="1" applyFill="1" applyBorder="1" applyAlignment="1">
      <alignment vertical="center"/>
    </xf>
    <xf numFmtId="197" fontId="2" fillId="0" borderId="22" xfId="42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97" fontId="2" fillId="0" borderId="23" xfId="42" applyNumberFormat="1" applyFont="1" applyFill="1" applyBorder="1" applyAlignment="1">
      <alignment vertical="center"/>
    </xf>
    <xf numFmtId="197" fontId="2" fillId="0" borderId="13" xfId="42" applyNumberFormat="1" applyFont="1" applyFill="1" applyBorder="1" applyAlignment="1">
      <alignment vertical="center"/>
    </xf>
    <xf numFmtId="197" fontId="2" fillId="0" borderId="24" xfId="42" applyNumberFormat="1" applyFont="1" applyFill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58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38" fontId="33" fillId="0" borderId="36" xfId="49" applyFont="1" applyBorder="1" applyAlignment="1">
      <alignment horizontal="right"/>
    </xf>
    <xf numFmtId="38" fontId="33" fillId="0" borderId="21" xfId="49" applyFont="1" applyBorder="1" applyAlignment="1">
      <alignment horizontal="right"/>
    </xf>
    <xf numFmtId="38" fontId="33" fillId="0" borderId="37" xfId="49" applyFont="1" applyBorder="1" applyAlignment="1">
      <alignment horizontal="right"/>
    </xf>
    <xf numFmtId="3" fontId="33" fillId="0" borderId="35" xfId="49" applyNumberFormat="1" applyFont="1" applyBorder="1" applyAlignment="1">
      <alignment horizontal="right"/>
    </xf>
    <xf numFmtId="3" fontId="33" fillId="0" borderId="21" xfId="49" applyNumberFormat="1" applyFont="1" applyBorder="1" applyAlignment="1">
      <alignment horizontal="right"/>
    </xf>
    <xf numFmtId="3" fontId="33" fillId="0" borderId="38" xfId="49" applyNumberFormat="1" applyFont="1" applyBorder="1" applyAlignment="1">
      <alignment horizontal="right"/>
    </xf>
    <xf numFmtId="210" fontId="33" fillId="0" borderId="36" xfId="0" applyNumberFormat="1" applyFont="1" applyBorder="1" applyAlignment="1">
      <alignment horizontal="right"/>
    </xf>
    <xf numFmtId="210" fontId="33" fillId="0" borderId="21" xfId="0" applyNumberFormat="1" applyFont="1" applyBorder="1" applyAlignment="1">
      <alignment horizontal="right"/>
    </xf>
    <xf numFmtId="210" fontId="33" fillId="0" borderId="38" xfId="0" applyNumberFormat="1" applyFont="1" applyBorder="1" applyAlignment="1">
      <alignment horizontal="right"/>
    </xf>
    <xf numFmtId="38" fontId="33" fillId="0" borderId="35" xfId="49" applyFont="1" applyBorder="1" applyAlignment="1">
      <alignment horizontal="right"/>
    </xf>
    <xf numFmtId="38" fontId="33" fillId="0" borderId="39" xfId="49" applyFont="1" applyBorder="1" applyAlignment="1">
      <alignment horizontal="right"/>
    </xf>
    <xf numFmtId="3" fontId="33" fillId="0" borderId="37" xfId="49" applyNumberFormat="1" applyFont="1" applyBorder="1" applyAlignment="1">
      <alignment horizontal="right"/>
    </xf>
    <xf numFmtId="210" fontId="33" fillId="0" borderId="37" xfId="0" applyNumberFormat="1" applyFont="1" applyBorder="1" applyAlignment="1">
      <alignment horizontal="right"/>
    </xf>
    <xf numFmtId="38" fontId="33" fillId="0" borderId="13" xfId="49" applyFont="1" applyBorder="1" applyAlignment="1">
      <alignment horizontal="right"/>
    </xf>
    <xf numFmtId="0" fontId="4" fillId="0" borderId="40" xfId="0" applyFont="1" applyBorder="1" applyAlignment="1">
      <alignment/>
    </xf>
    <xf numFmtId="38" fontId="34" fillId="0" borderId="40" xfId="0" applyNumberFormat="1" applyFont="1" applyBorder="1" applyAlignment="1" applyProtection="1">
      <alignment horizontal="right"/>
      <protection/>
    </xf>
    <xf numFmtId="38" fontId="34" fillId="0" borderId="12" xfId="0" applyNumberFormat="1" applyFont="1" applyBorder="1" applyAlignment="1" applyProtection="1">
      <alignment horizontal="right"/>
      <protection/>
    </xf>
    <xf numFmtId="38" fontId="34" fillId="0" borderId="20" xfId="0" applyNumberFormat="1" applyFont="1" applyBorder="1" applyAlignment="1" applyProtection="1">
      <alignment horizontal="right"/>
      <protection/>
    </xf>
    <xf numFmtId="3" fontId="34" fillId="0" borderId="41" xfId="49" applyNumberFormat="1" applyFont="1" applyBorder="1" applyAlignment="1">
      <alignment horizontal="right"/>
    </xf>
    <xf numFmtId="3" fontId="34" fillId="0" borderId="19" xfId="49" applyNumberFormat="1" applyFont="1" applyBorder="1" applyAlignment="1">
      <alignment horizontal="right"/>
    </xf>
    <xf numFmtId="3" fontId="34" fillId="0" borderId="38" xfId="49" applyNumberFormat="1" applyFont="1" applyBorder="1" applyAlignment="1">
      <alignment horizontal="right"/>
    </xf>
    <xf numFmtId="210" fontId="34" fillId="0" borderId="40" xfId="0" applyNumberFormat="1" applyFont="1" applyBorder="1" applyAlignment="1">
      <alignment horizontal="right"/>
    </xf>
    <xf numFmtId="210" fontId="34" fillId="0" borderId="12" xfId="0" applyNumberFormat="1" applyFont="1" applyBorder="1" applyAlignment="1">
      <alignment horizontal="right"/>
    </xf>
    <xf numFmtId="210" fontId="34" fillId="0" borderId="42" xfId="0" applyNumberFormat="1" applyFont="1" applyBorder="1" applyAlignment="1">
      <alignment horizontal="right"/>
    </xf>
    <xf numFmtId="191" fontId="35" fillId="0" borderId="0" xfId="0" applyNumberFormat="1" applyFont="1" applyBorder="1" applyAlignment="1" applyProtection="1">
      <alignment/>
      <protection/>
    </xf>
    <xf numFmtId="0" fontId="4" fillId="0" borderId="35" xfId="0" applyFont="1" applyBorder="1" applyAlignment="1">
      <alignment/>
    </xf>
    <xf numFmtId="38" fontId="34" fillId="0" borderId="35" xfId="0" applyNumberFormat="1" applyFont="1" applyBorder="1" applyAlignment="1" applyProtection="1">
      <alignment horizontal="right"/>
      <protection/>
    </xf>
    <xf numFmtId="38" fontId="34" fillId="0" borderId="21" xfId="0" applyNumberFormat="1" applyFont="1" applyBorder="1" applyAlignment="1" applyProtection="1">
      <alignment horizontal="right"/>
      <protection/>
    </xf>
    <xf numFmtId="38" fontId="34" fillId="0" borderId="39" xfId="49" applyNumberFormat="1" applyFont="1" applyBorder="1" applyAlignment="1">
      <alignment horizontal="right"/>
    </xf>
    <xf numFmtId="3" fontId="34" fillId="0" borderId="36" xfId="49" applyNumberFormat="1" applyFont="1" applyBorder="1" applyAlignment="1">
      <alignment horizontal="right"/>
    </xf>
    <xf numFmtId="3" fontId="34" fillId="0" borderId="0" xfId="49" applyNumberFormat="1" applyFont="1" applyBorder="1" applyAlignment="1">
      <alignment horizontal="right"/>
    </xf>
    <xf numFmtId="3" fontId="34" fillId="0" borderId="37" xfId="49" applyNumberFormat="1" applyFont="1" applyBorder="1" applyAlignment="1">
      <alignment horizontal="right"/>
    </xf>
    <xf numFmtId="210" fontId="34" fillId="0" borderId="35" xfId="0" applyNumberFormat="1" applyFont="1" applyBorder="1" applyAlignment="1">
      <alignment horizontal="right"/>
    </xf>
    <xf numFmtId="210" fontId="34" fillId="0" borderId="21" xfId="0" applyNumberFormat="1" applyFont="1" applyBorder="1" applyAlignment="1">
      <alignment horizontal="right"/>
    </xf>
    <xf numFmtId="210" fontId="34" fillId="0" borderId="39" xfId="0" applyNumberFormat="1" applyFont="1" applyBorder="1" applyAlignment="1">
      <alignment horizontal="right"/>
    </xf>
    <xf numFmtId="38" fontId="34" fillId="0" borderId="22" xfId="0" applyNumberFormat="1" applyFont="1" applyBorder="1" applyAlignment="1" applyProtection="1">
      <alignment horizontal="right"/>
      <protection/>
    </xf>
    <xf numFmtId="0" fontId="4" fillId="0" borderId="30" xfId="0" applyFont="1" applyBorder="1" applyAlignment="1">
      <alignment/>
    </xf>
    <xf numFmtId="38" fontId="34" fillId="0" borderId="30" xfId="0" applyNumberFormat="1" applyFont="1" applyBorder="1" applyAlignment="1" applyProtection="1">
      <alignment horizontal="right"/>
      <protection/>
    </xf>
    <xf numFmtId="38" fontId="34" fillId="0" borderId="13" xfId="0" applyNumberFormat="1" applyFont="1" applyBorder="1" applyAlignment="1" applyProtection="1">
      <alignment horizontal="right"/>
      <protection/>
    </xf>
    <xf numFmtId="38" fontId="34" fillId="0" borderId="43" xfId="49" applyNumberFormat="1" applyFont="1" applyBorder="1" applyAlignment="1">
      <alignment horizontal="right"/>
    </xf>
    <xf numFmtId="3" fontId="34" fillId="0" borderId="44" xfId="49" applyNumberFormat="1" applyFont="1" applyBorder="1" applyAlignment="1">
      <alignment horizontal="right"/>
    </xf>
    <xf numFmtId="3" fontId="34" fillId="0" borderId="23" xfId="49" applyNumberFormat="1" applyFont="1" applyBorder="1" applyAlignment="1">
      <alignment horizontal="right"/>
    </xf>
    <xf numFmtId="3" fontId="34" fillId="0" borderId="45" xfId="49" applyNumberFormat="1" applyFont="1" applyBorder="1" applyAlignment="1">
      <alignment horizontal="right"/>
    </xf>
    <xf numFmtId="210" fontId="34" fillId="0" borderId="30" xfId="0" applyNumberFormat="1" applyFont="1" applyBorder="1" applyAlignment="1">
      <alignment horizontal="right"/>
    </xf>
    <xf numFmtId="210" fontId="34" fillId="0" borderId="13" xfId="0" applyNumberFormat="1" applyFont="1" applyBorder="1" applyAlignment="1">
      <alignment horizontal="right"/>
    </xf>
    <xf numFmtId="210" fontId="34" fillId="0" borderId="43" xfId="0" applyNumberFormat="1" applyFont="1" applyBorder="1" applyAlignment="1">
      <alignment horizontal="right"/>
    </xf>
    <xf numFmtId="0" fontId="32" fillId="0" borderId="40" xfId="0" applyFont="1" applyBorder="1" applyAlignment="1">
      <alignment/>
    </xf>
    <xf numFmtId="38" fontId="33" fillId="0" borderId="41" xfId="49" applyNumberFormat="1" applyFont="1" applyBorder="1" applyAlignment="1">
      <alignment horizontal="right"/>
    </xf>
    <xf numFmtId="38" fontId="33" fillId="0" borderId="19" xfId="49" applyNumberFormat="1" applyFont="1" applyBorder="1" applyAlignment="1">
      <alignment horizontal="right"/>
    </xf>
    <xf numFmtId="38" fontId="33" fillId="0" borderId="12" xfId="49" applyNumberFormat="1" applyFont="1" applyBorder="1" applyAlignment="1">
      <alignment horizontal="right"/>
    </xf>
    <xf numFmtId="38" fontId="33" fillId="0" borderId="42" xfId="49" applyNumberFormat="1" applyFont="1" applyBorder="1" applyAlignment="1">
      <alignment horizontal="right"/>
    </xf>
    <xf numFmtId="3" fontId="33" fillId="0" borderId="41" xfId="49" applyNumberFormat="1" applyFont="1" applyBorder="1" applyAlignment="1">
      <alignment horizontal="right"/>
    </xf>
    <xf numFmtId="3" fontId="33" fillId="0" borderId="19" xfId="49" applyNumberFormat="1" applyFont="1" applyBorder="1" applyAlignment="1">
      <alignment horizontal="right"/>
    </xf>
    <xf numFmtId="210" fontId="33" fillId="0" borderId="40" xfId="0" applyNumberFormat="1" applyFont="1" applyBorder="1" applyAlignment="1">
      <alignment horizontal="right"/>
    </xf>
    <xf numFmtId="210" fontId="33" fillId="0" borderId="12" xfId="0" applyNumberFormat="1" applyFont="1" applyBorder="1" applyAlignment="1">
      <alignment horizontal="right"/>
    </xf>
    <xf numFmtId="210" fontId="33" fillId="0" borderId="42" xfId="0" applyNumberFormat="1" applyFont="1" applyBorder="1" applyAlignment="1">
      <alignment horizontal="right"/>
    </xf>
    <xf numFmtId="38" fontId="34" fillId="0" borderId="44" xfId="0" applyNumberFormat="1" applyFont="1" applyBorder="1" applyAlignment="1" applyProtection="1">
      <alignment horizontal="right"/>
      <protection/>
    </xf>
    <xf numFmtId="38" fontId="34" fillId="0" borderId="23" xfId="0" applyNumberFormat="1" applyFont="1" applyBorder="1" applyAlignment="1" applyProtection="1">
      <alignment horizontal="right"/>
      <protection/>
    </xf>
    <xf numFmtId="38" fontId="34" fillId="0" borderId="36" xfId="0" applyNumberFormat="1" applyFont="1" applyBorder="1" applyAlignment="1" applyProtection="1">
      <alignment horizontal="right"/>
      <protection/>
    </xf>
    <xf numFmtId="38" fontId="34" fillId="0" borderId="0" xfId="0" applyNumberFormat="1" applyFont="1" applyBorder="1" applyAlignment="1" applyProtection="1">
      <alignment horizontal="right"/>
      <protection/>
    </xf>
    <xf numFmtId="0" fontId="4" fillId="0" borderId="46" xfId="0" applyFont="1" applyBorder="1" applyAlignment="1">
      <alignment/>
    </xf>
    <xf numFmtId="38" fontId="34" fillId="0" borderId="47" xfId="0" applyNumberFormat="1" applyFont="1" applyBorder="1" applyAlignment="1" applyProtection="1">
      <alignment horizontal="right"/>
      <protection/>
    </xf>
    <xf numFmtId="38" fontId="34" fillId="0" borderId="25" xfId="0" applyNumberFormat="1" applyFont="1" applyBorder="1" applyAlignment="1" applyProtection="1">
      <alignment horizontal="right"/>
      <protection/>
    </xf>
    <xf numFmtId="38" fontId="34" fillId="0" borderId="48" xfId="0" applyNumberFormat="1" applyFont="1" applyBorder="1" applyAlignment="1" applyProtection="1">
      <alignment horizontal="right"/>
      <protection/>
    </xf>
    <xf numFmtId="38" fontId="34" fillId="0" borderId="49" xfId="49" applyNumberFormat="1" applyFont="1" applyBorder="1" applyAlignment="1">
      <alignment horizontal="right"/>
    </xf>
    <xf numFmtId="3" fontId="34" fillId="0" borderId="47" xfId="49" applyNumberFormat="1" applyFont="1" applyBorder="1" applyAlignment="1">
      <alignment horizontal="right"/>
    </xf>
    <xf numFmtId="3" fontId="34" fillId="0" borderId="25" xfId="49" applyNumberFormat="1" applyFont="1" applyBorder="1" applyAlignment="1">
      <alignment horizontal="right"/>
    </xf>
    <xf numFmtId="3" fontId="34" fillId="0" borderId="50" xfId="49" applyNumberFormat="1" applyFont="1" applyBorder="1" applyAlignment="1">
      <alignment horizontal="right"/>
    </xf>
    <xf numFmtId="210" fontId="34" fillId="0" borderId="46" xfId="0" applyNumberFormat="1" applyFont="1" applyBorder="1" applyAlignment="1">
      <alignment horizontal="right"/>
    </xf>
    <xf numFmtId="210" fontId="34" fillId="0" borderId="48" xfId="0" applyNumberFormat="1" applyFont="1" applyBorder="1" applyAlignment="1">
      <alignment horizontal="right"/>
    </xf>
    <xf numFmtId="210" fontId="34" fillId="0" borderId="4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5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52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38" fontId="35" fillId="0" borderId="0" xfId="49" applyFont="1" applyBorder="1" applyAlignment="1">
      <alignment vertical="center"/>
    </xf>
    <xf numFmtId="38" fontId="35" fillId="0" borderId="21" xfId="49" applyFont="1" applyBorder="1" applyAlignment="1">
      <alignment vertical="center"/>
    </xf>
    <xf numFmtId="38" fontId="35" fillId="0" borderId="21" xfId="49" applyFont="1" applyFill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38" fontId="38" fillId="0" borderId="0" xfId="49" applyFont="1" applyBorder="1" applyAlignment="1">
      <alignment vertical="center"/>
    </xf>
    <xf numFmtId="38" fontId="38" fillId="0" borderId="13" xfId="49" applyFont="1" applyBorder="1" applyAlignment="1">
      <alignment vertical="center"/>
    </xf>
    <xf numFmtId="38" fontId="38" fillId="0" borderId="23" xfId="49" applyFont="1" applyBorder="1" applyAlignment="1">
      <alignment vertical="center"/>
    </xf>
    <xf numFmtId="38" fontId="38" fillId="0" borderId="13" xfId="49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38" fontId="38" fillId="0" borderId="51" xfId="49" applyFont="1" applyBorder="1" applyAlignment="1">
      <alignment vertical="center"/>
    </xf>
    <xf numFmtId="38" fontId="38" fillId="0" borderId="21" xfId="49" applyFont="1" applyBorder="1" applyAlignment="1">
      <alignment vertical="center"/>
    </xf>
    <xf numFmtId="38" fontId="38" fillId="0" borderId="21" xfId="49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38" fontId="35" fillId="0" borderId="52" xfId="49" applyFont="1" applyBorder="1" applyAlignment="1">
      <alignment vertical="center"/>
    </xf>
    <xf numFmtId="0" fontId="38" fillId="0" borderId="5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38" fontId="35" fillId="0" borderId="53" xfId="49" applyFont="1" applyBorder="1" applyAlignment="1">
      <alignment vertical="center"/>
    </xf>
    <xf numFmtId="38" fontId="35" fillId="0" borderId="13" xfId="49" applyFont="1" applyBorder="1" applyAlignment="1">
      <alignment vertical="center"/>
    </xf>
    <xf numFmtId="38" fontId="35" fillId="0" borderId="23" xfId="49" applyFont="1" applyBorder="1" applyAlignment="1">
      <alignment vertical="center"/>
    </xf>
    <xf numFmtId="38" fontId="35" fillId="0" borderId="13" xfId="49" applyFont="1" applyFill="1" applyBorder="1" applyAlignment="1">
      <alignment vertical="center"/>
    </xf>
    <xf numFmtId="0" fontId="38" fillId="0" borderId="54" xfId="0" applyFont="1" applyBorder="1" applyAlignment="1">
      <alignment vertical="center" textRotation="255"/>
    </xf>
    <xf numFmtId="0" fontId="38" fillId="0" borderId="55" xfId="0" applyFont="1" applyBorder="1" applyAlignment="1">
      <alignment vertical="center" textRotation="255"/>
    </xf>
    <xf numFmtId="0" fontId="38" fillId="0" borderId="21" xfId="0" applyFont="1" applyBorder="1" applyAlignment="1">
      <alignment horizontal="center" vertical="center"/>
    </xf>
    <xf numFmtId="0" fontId="38" fillId="0" borderId="56" xfId="0" applyFont="1" applyBorder="1" applyAlignment="1">
      <alignment vertical="center" textRotation="255"/>
    </xf>
    <xf numFmtId="0" fontId="38" fillId="0" borderId="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vertical="center"/>
    </xf>
    <xf numFmtId="0" fontId="38" fillId="0" borderId="54" xfId="0" applyFont="1" applyBorder="1" applyAlignment="1">
      <alignment horizontal="center" vertical="center" textRotation="255"/>
    </xf>
    <xf numFmtId="0" fontId="38" fillId="0" borderId="55" xfId="0" applyFont="1" applyBorder="1" applyAlignment="1">
      <alignment horizontal="center" vertical="center" textRotation="255"/>
    </xf>
    <xf numFmtId="0" fontId="38" fillId="0" borderId="56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vertical="center" textRotation="255"/>
    </xf>
    <xf numFmtId="0" fontId="37" fillId="0" borderId="0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255"/>
    </xf>
    <xf numFmtId="38" fontId="35" fillId="0" borderId="12" xfId="49" applyFont="1" applyBorder="1" applyAlignment="1">
      <alignment vertical="center"/>
    </xf>
    <xf numFmtId="38" fontId="35" fillId="0" borderId="19" xfId="49" applyFont="1" applyBorder="1" applyAlignment="1">
      <alignment vertical="center"/>
    </xf>
    <xf numFmtId="38" fontId="35" fillId="0" borderId="20" xfId="49" applyFont="1" applyBorder="1" applyAlignment="1">
      <alignment vertical="center"/>
    </xf>
    <xf numFmtId="38" fontId="35" fillId="0" borderId="12" xfId="49" applyFont="1" applyFill="1" applyBorder="1" applyAlignment="1">
      <alignment vertical="center"/>
    </xf>
    <xf numFmtId="38" fontId="35" fillId="0" borderId="19" xfId="49" applyFont="1" applyFill="1" applyBorder="1" applyAlignment="1">
      <alignment vertical="center"/>
    </xf>
    <xf numFmtId="0" fontId="38" fillId="0" borderId="21" xfId="0" applyFont="1" applyBorder="1" applyAlignment="1">
      <alignment horizontal="center" vertical="center" textRotation="255"/>
    </xf>
    <xf numFmtId="38" fontId="35" fillId="0" borderId="22" xfId="49" applyFont="1" applyBorder="1" applyAlignment="1">
      <alignment vertical="center"/>
    </xf>
    <xf numFmtId="38" fontId="35" fillId="0" borderId="0" xfId="49" applyFont="1" applyFill="1" applyBorder="1" applyAlignment="1">
      <alignment vertical="center"/>
    </xf>
    <xf numFmtId="38" fontId="35" fillId="0" borderId="24" xfId="49" applyFont="1" applyBorder="1" applyAlignment="1">
      <alignment vertical="center"/>
    </xf>
    <xf numFmtId="38" fontId="35" fillId="0" borderId="23" xfId="49" applyFont="1" applyFill="1" applyBorder="1" applyAlignment="1">
      <alignment vertical="center"/>
    </xf>
    <xf numFmtId="0" fontId="38" fillId="0" borderId="57" xfId="0" applyFont="1" applyBorder="1" applyAlignment="1">
      <alignment horizontal="center" vertical="center" textRotation="255"/>
    </xf>
    <xf numFmtId="0" fontId="38" fillId="0" borderId="58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vertical="center"/>
    </xf>
    <xf numFmtId="38" fontId="35" fillId="0" borderId="12" xfId="0" applyNumberFormat="1" applyFont="1" applyBorder="1" applyAlignment="1">
      <alignment vertical="center"/>
    </xf>
    <xf numFmtId="38" fontId="35" fillId="0" borderId="19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38" fontId="35" fillId="0" borderId="21" xfId="0" applyNumberFormat="1" applyFont="1" applyBorder="1" applyAlignment="1">
      <alignment vertical="center"/>
    </xf>
    <xf numFmtId="38" fontId="35" fillId="0" borderId="0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38" fontId="35" fillId="0" borderId="13" xfId="0" applyNumberFormat="1" applyFont="1" applyBorder="1" applyAlignment="1">
      <alignment vertical="center"/>
    </xf>
    <xf numFmtId="38" fontId="35" fillId="0" borderId="23" xfId="0" applyNumberFormat="1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8" fontId="38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33" borderId="0" xfId="0" applyNumberFormat="1" applyFont="1" applyFill="1" applyAlignment="1">
      <alignment vertical="center"/>
    </xf>
    <xf numFmtId="38" fontId="9" fillId="34" borderId="0" xfId="0" applyNumberFormat="1" applyFont="1" applyFill="1" applyAlignment="1">
      <alignment vertical="center"/>
    </xf>
    <xf numFmtId="38" fontId="38" fillId="33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2" width="11.375" style="0" customWidth="1"/>
    <col min="3" max="4" width="8.50390625" style="0" customWidth="1"/>
    <col min="5" max="5" width="7.875" style="0" customWidth="1"/>
    <col min="6" max="7" width="6.25390625" style="0" customWidth="1"/>
    <col min="8" max="8" width="8.875" style="0" customWidth="1"/>
    <col min="9" max="9" width="7.375" style="0" customWidth="1"/>
    <col min="10" max="10" width="6.375" style="0" customWidth="1"/>
    <col min="11" max="11" width="7.625" style="0" customWidth="1"/>
    <col min="12" max="12" width="6.25390625" style="0" customWidth="1"/>
  </cols>
  <sheetData>
    <row r="1" spans="1:11" ht="31.5" customHeight="1">
      <c r="A1" s="5" t="s">
        <v>16</v>
      </c>
      <c r="B1" s="2"/>
      <c r="C1" s="2"/>
      <c r="D1" s="2"/>
      <c r="E1" s="2"/>
      <c r="F1" s="2"/>
      <c r="G1" s="2"/>
      <c r="H1" s="2"/>
      <c r="I1" s="6"/>
      <c r="J1" s="7" t="s">
        <v>3</v>
      </c>
      <c r="K1" s="2"/>
    </row>
    <row r="2" spans="1:12" ht="31.5" customHeight="1">
      <c r="A2" s="14"/>
      <c r="B2" s="34" t="s">
        <v>4</v>
      </c>
      <c r="C2" s="34"/>
      <c r="D2" s="34"/>
      <c r="E2" s="34"/>
      <c r="F2" s="34"/>
      <c r="G2" s="34"/>
      <c r="H2" s="26" t="s">
        <v>5</v>
      </c>
      <c r="I2" s="27"/>
      <c r="J2" s="27"/>
      <c r="K2" s="28"/>
      <c r="L2" s="10"/>
    </row>
    <row r="3" spans="1:12" ht="31.5" customHeight="1">
      <c r="A3" s="22" t="s">
        <v>6</v>
      </c>
      <c r="B3" s="34" t="s">
        <v>7</v>
      </c>
      <c r="C3" s="22" t="s">
        <v>11</v>
      </c>
      <c r="D3" s="22" t="s">
        <v>12</v>
      </c>
      <c r="E3" s="26" t="s">
        <v>8</v>
      </c>
      <c r="F3" s="28"/>
      <c r="G3" s="14" t="s">
        <v>9</v>
      </c>
      <c r="H3" s="29" t="s">
        <v>35</v>
      </c>
      <c r="I3" s="29" t="s">
        <v>17</v>
      </c>
      <c r="J3" s="29" t="s">
        <v>10</v>
      </c>
      <c r="K3" s="24" t="s">
        <v>37</v>
      </c>
      <c r="L3" s="31" t="s">
        <v>34</v>
      </c>
    </row>
    <row r="4" spans="1:12" ht="31.5" customHeight="1">
      <c r="A4" s="23"/>
      <c r="B4" s="35"/>
      <c r="C4" s="23"/>
      <c r="D4" s="23"/>
      <c r="E4" s="14" t="s">
        <v>13</v>
      </c>
      <c r="F4" s="14" t="s">
        <v>14</v>
      </c>
      <c r="G4" s="15" t="s">
        <v>15</v>
      </c>
      <c r="H4" s="30"/>
      <c r="I4" s="30"/>
      <c r="J4" s="30"/>
      <c r="K4" s="25"/>
      <c r="L4" s="32"/>
    </row>
    <row r="5" spans="1:12" ht="31.5" customHeight="1">
      <c r="A5" s="1" t="s">
        <v>0</v>
      </c>
      <c r="B5" s="16">
        <v>651097</v>
      </c>
      <c r="C5" s="16">
        <v>326610</v>
      </c>
      <c r="D5" s="16">
        <v>324487</v>
      </c>
      <c r="E5" s="16"/>
      <c r="F5" s="17"/>
      <c r="G5" s="18">
        <v>100.7</v>
      </c>
      <c r="H5" s="16">
        <v>132311</v>
      </c>
      <c r="I5" s="16"/>
      <c r="J5" s="17"/>
      <c r="K5" s="21">
        <v>4.920958952770367</v>
      </c>
      <c r="L5" s="20">
        <v>4.920958952770367</v>
      </c>
    </row>
    <row r="6" spans="1:12" ht="31.5" customHeight="1">
      <c r="A6" s="1" t="s">
        <v>18</v>
      </c>
      <c r="B6" s="16">
        <v>691094</v>
      </c>
      <c r="C6" s="16">
        <v>348088</v>
      </c>
      <c r="D6" s="16">
        <v>343006</v>
      </c>
      <c r="E6" s="16">
        <v>39997</v>
      </c>
      <c r="F6" s="19">
        <v>6.14</v>
      </c>
      <c r="G6" s="18">
        <v>101.5</v>
      </c>
      <c r="H6" s="16">
        <v>138646</v>
      </c>
      <c r="I6" s="16">
        <v>6335</v>
      </c>
      <c r="J6" s="19">
        <v>4.79</v>
      </c>
      <c r="K6" s="21">
        <v>4.984593857738413</v>
      </c>
      <c r="L6" s="20">
        <v>4.984593857738413</v>
      </c>
    </row>
    <row r="7" spans="1:12" ht="31.5" customHeight="1">
      <c r="A7" s="1" t="s">
        <v>1</v>
      </c>
      <c r="B7" s="16">
        <v>760467</v>
      </c>
      <c r="C7" s="16">
        <v>383128</v>
      </c>
      <c r="D7" s="16">
        <v>377339</v>
      </c>
      <c r="E7" s="16">
        <v>69373</v>
      </c>
      <c r="F7" s="19">
        <v>10.04</v>
      </c>
      <c r="G7" s="18">
        <v>101.5</v>
      </c>
      <c r="H7" s="16">
        <v>148016</v>
      </c>
      <c r="I7" s="16">
        <v>9370</v>
      </c>
      <c r="J7" s="19">
        <v>6.76</v>
      </c>
      <c r="K7" s="21">
        <v>5.137735109717869</v>
      </c>
      <c r="L7" s="20">
        <v>5.137735109717869</v>
      </c>
    </row>
    <row r="8" spans="1:12" ht="31.5" customHeight="1">
      <c r="A8" s="1" t="s">
        <v>19</v>
      </c>
      <c r="B8" s="16">
        <v>824431</v>
      </c>
      <c r="C8" s="16">
        <v>416082</v>
      </c>
      <c r="D8" s="16">
        <v>408349</v>
      </c>
      <c r="E8" s="16">
        <v>63964</v>
      </c>
      <c r="F8" s="19">
        <v>8.41</v>
      </c>
      <c r="G8" s="18">
        <v>101.9</v>
      </c>
      <c r="H8" s="16">
        <v>158432</v>
      </c>
      <c r="I8" s="16">
        <v>10416</v>
      </c>
      <c r="J8" s="19">
        <v>7.04</v>
      </c>
      <c r="K8" s="21">
        <v>5.203689911129064</v>
      </c>
      <c r="L8" s="20">
        <v>5.203689911129064</v>
      </c>
    </row>
    <row r="9" spans="1:12" ht="31.5" customHeight="1">
      <c r="A9" s="1" t="s">
        <v>20</v>
      </c>
      <c r="B9" s="16">
        <v>840357</v>
      </c>
      <c r="C9" s="16">
        <v>417180</v>
      </c>
      <c r="D9" s="16">
        <v>423177</v>
      </c>
      <c r="E9" s="16">
        <v>15926</v>
      </c>
      <c r="F9" s="19">
        <v>1.93</v>
      </c>
      <c r="G9" s="18">
        <v>98.6</v>
      </c>
      <c r="H9" s="16">
        <v>159998</v>
      </c>
      <c r="I9" s="16">
        <v>1566</v>
      </c>
      <c r="J9" s="19">
        <v>0.99</v>
      </c>
      <c r="K9" s="21">
        <v>5.252296903711296</v>
      </c>
      <c r="L9" s="20">
        <v>5.252296903711296</v>
      </c>
    </row>
    <row r="10" spans="1:12" ht="31.5" customHeight="1">
      <c r="A10" s="1" t="s">
        <v>21</v>
      </c>
      <c r="B10" s="16">
        <v>1025689</v>
      </c>
      <c r="C10" s="16">
        <v>501302</v>
      </c>
      <c r="D10" s="16">
        <v>524387</v>
      </c>
      <c r="E10" s="16">
        <v>185332</v>
      </c>
      <c r="F10" s="19">
        <v>22.05</v>
      </c>
      <c r="G10" s="18">
        <v>95.6</v>
      </c>
      <c r="H10" s="16">
        <v>203831</v>
      </c>
      <c r="I10" s="16">
        <v>43833</v>
      </c>
      <c r="J10" s="19">
        <v>27.4</v>
      </c>
      <c r="K10" s="21">
        <v>5.03205596793422</v>
      </c>
      <c r="L10" s="20">
        <v>5.03205596793422</v>
      </c>
    </row>
    <row r="11" spans="1:12" ht="31.5" customHeight="1">
      <c r="A11" s="1" t="s">
        <v>22</v>
      </c>
      <c r="B11" s="16">
        <v>1091427</v>
      </c>
      <c r="C11" s="16">
        <v>535107</v>
      </c>
      <c r="D11" s="16">
        <v>556320</v>
      </c>
      <c r="E11" s="16">
        <v>65738</v>
      </c>
      <c r="F11" s="19">
        <v>6.41</v>
      </c>
      <c r="G11" s="18">
        <v>96.2</v>
      </c>
      <c r="H11" s="16">
        <v>212555</v>
      </c>
      <c r="I11" s="16">
        <v>8724</v>
      </c>
      <c r="J11" s="19">
        <v>4.28</v>
      </c>
      <c r="K11" s="21">
        <v>5.134798052268825</v>
      </c>
      <c r="L11" s="20">
        <v>5.134798052268825</v>
      </c>
    </row>
    <row r="12" spans="1:12" ht="31.5" customHeight="1">
      <c r="A12" s="1" t="s">
        <v>23</v>
      </c>
      <c r="B12" s="16">
        <v>1139384</v>
      </c>
      <c r="C12" s="16">
        <v>559771</v>
      </c>
      <c r="D12" s="16">
        <v>579613</v>
      </c>
      <c r="E12" s="16">
        <v>47957</v>
      </c>
      <c r="F12" s="19">
        <v>4.39</v>
      </c>
      <c r="G12" s="18">
        <v>96.6</v>
      </c>
      <c r="H12" s="16">
        <v>226271</v>
      </c>
      <c r="I12" s="16">
        <v>13716</v>
      </c>
      <c r="J12" s="19">
        <v>6.45</v>
      </c>
      <c r="K12" s="21">
        <v>5.035483999275205</v>
      </c>
      <c r="L12" s="20">
        <v>5.035483999275205</v>
      </c>
    </row>
    <row r="13" spans="1:12" ht="31.5" customHeight="1">
      <c r="A13" s="1" t="s">
        <v>24</v>
      </c>
      <c r="B13" s="16">
        <v>1134590</v>
      </c>
      <c r="C13" s="16">
        <v>552285</v>
      </c>
      <c r="D13" s="16">
        <v>582305</v>
      </c>
      <c r="E13" s="16">
        <v>-4794</v>
      </c>
      <c r="F13" s="19">
        <v>-0.42</v>
      </c>
      <c r="G13" s="18">
        <v>94.8</v>
      </c>
      <c r="H13" s="16">
        <v>263074</v>
      </c>
      <c r="I13" s="16">
        <v>36803</v>
      </c>
      <c r="J13" s="19">
        <v>16.27</v>
      </c>
      <c r="K13" s="21">
        <v>4.31281692603602</v>
      </c>
      <c r="L13" s="20">
        <v>4.31281692603602</v>
      </c>
    </row>
    <row r="14" spans="1:12" ht="31.5" customHeight="1">
      <c r="A14" s="1" t="s">
        <v>25</v>
      </c>
      <c r="B14" s="16">
        <v>1080692</v>
      </c>
      <c r="C14" s="16">
        <v>517235</v>
      </c>
      <c r="D14" s="16">
        <v>563457</v>
      </c>
      <c r="E14" s="16">
        <v>-53898</v>
      </c>
      <c r="F14" s="19">
        <v>-4.75</v>
      </c>
      <c r="G14" s="18">
        <v>91.8</v>
      </c>
      <c r="H14" s="16">
        <v>266311</v>
      </c>
      <c r="I14" s="16">
        <v>3237</v>
      </c>
      <c r="J14" s="19">
        <v>1.23</v>
      </c>
      <c r="K14" s="21">
        <v>4.058007367326171</v>
      </c>
      <c r="L14" s="20">
        <v>4.058007367326171</v>
      </c>
    </row>
    <row r="15" spans="1:12" ht="31.5" customHeight="1">
      <c r="A15" s="1" t="s">
        <v>26</v>
      </c>
      <c r="B15" s="16">
        <v>1051105</v>
      </c>
      <c r="C15" s="16">
        <v>498065</v>
      </c>
      <c r="D15" s="16">
        <v>553040</v>
      </c>
      <c r="E15" s="16">
        <v>-29587</v>
      </c>
      <c r="F15" s="19">
        <v>-2.74</v>
      </c>
      <c r="G15" s="18">
        <v>90.1</v>
      </c>
      <c r="H15" s="16">
        <v>299063</v>
      </c>
      <c r="I15" s="16">
        <v>32752</v>
      </c>
      <c r="J15" s="19">
        <v>12.3</v>
      </c>
      <c r="K15" s="21">
        <v>3.5146607905357734</v>
      </c>
      <c r="L15" s="20">
        <v>3.5146607905357734</v>
      </c>
    </row>
    <row r="16" spans="1:12" ht="31.5" customHeight="1">
      <c r="A16" s="1" t="s">
        <v>27</v>
      </c>
      <c r="B16" s="16">
        <v>1085055</v>
      </c>
      <c r="C16" s="16">
        <v>515236</v>
      </c>
      <c r="D16" s="16">
        <v>569819</v>
      </c>
      <c r="E16" s="16">
        <v>33950</v>
      </c>
      <c r="F16" s="19">
        <v>3.23</v>
      </c>
      <c r="G16" s="18">
        <v>90.4</v>
      </c>
      <c r="H16" s="16">
        <v>327205</v>
      </c>
      <c r="I16" s="16">
        <v>28142</v>
      </c>
      <c r="J16" s="19">
        <v>9.41</v>
      </c>
      <c r="K16" s="21">
        <v>3.316132088446081</v>
      </c>
      <c r="L16" s="20">
        <v>3.316132088446081</v>
      </c>
    </row>
    <row r="17" spans="1:12" ht="31.5" customHeight="1">
      <c r="A17" s="1" t="s">
        <v>28</v>
      </c>
      <c r="B17" s="16">
        <v>1151587</v>
      </c>
      <c r="C17" s="16">
        <v>550207</v>
      </c>
      <c r="D17" s="16">
        <v>601380</v>
      </c>
      <c r="E17" s="16">
        <v>66532</v>
      </c>
      <c r="F17" s="19">
        <v>6.13</v>
      </c>
      <c r="G17" s="18">
        <v>91.5</v>
      </c>
      <c r="H17" s="16">
        <v>359013</v>
      </c>
      <c r="I17" s="16">
        <v>31808</v>
      </c>
      <c r="J17" s="19">
        <v>9.72</v>
      </c>
      <c r="K17" s="21">
        <v>3.2076470768467993</v>
      </c>
      <c r="L17" s="20">
        <v>3.2076470768467993</v>
      </c>
    </row>
    <row r="18" spans="1:12" ht="31.5" customHeight="1">
      <c r="A18" s="1" t="s">
        <v>29</v>
      </c>
      <c r="B18" s="16">
        <v>1175543</v>
      </c>
      <c r="C18" s="16">
        <v>558355</v>
      </c>
      <c r="D18" s="16">
        <v>617188</v>
      </c>
      <c r="E18" s="16">
        <v>23956</v>
      </c>
      <c r="F18" s="19">
        <v>2.08</v>
      </c>
      <c r="G18" s="18">
        <v>90.5</v>
      </c>
      <c r="H18" s="16">
        <v>376071</v>
      </c>
      <c r="I18" s="16">
        <v>17058</v>
      </c>
      <c r="J18" s="19">
        <v>4.75</v>
      </c>
      <c r="K18" s="21">
        <v>3.125853894610326</v>
      </c>
      <c r="L18" s="20">
        <v>3.125853894610326</v>
      </c>
    </row>
    <row r="19" spans="1:12" ht="31.5" customHeight="1">
      <c r="A19" s="1" t="s">
        <v>2</v>
      </c>
      <c r="B19" s="16">
        <v>1168907</v>
      </c>
      <c r="C19" s="16">
        <v>551524</v>
      </c>
      <c r="D19" s="16">
        <v>617383</v>
      </c>
      <c r="E19" s="16">
        <v>-6636</v>
      </c>
      <c r="F19" s="19">
        <v>-0.56</v>
      </c>
      <c r="G19" s="18">
        <v>89.3</v>
      </c>
      <c r="H19" s="16">
        <v>392653</v>
      </c>
      <c r="I19" s="16">
        <v>16582</v>
      </c>
      <c r="J19" s="19">
        <v>4.41</v>
      </c>
      <c r="K19" s="21">
        <v>2.9769465660519594</v>
      </c>
      <c r="L19" s="20">
        <v>2.9769465660519594</v>
      </c>
    </row>
    <row r="20" spans="1:12" ht="31.5" customHeight="1">
      <c r="A20" s="1" t="s">
        <v>30</v>
      </c>
      <c r="B20" s="16">
        <v>1175819</v>
      </c>
      <c r="C20" s="16">
        <v>556245</v>
      </c>
      <c r="D20" s="16">
        <v>619574</v>
      </c>
      <c r="E20" s="16">
        <v>6912</v>
      </c>
      <c r="F20" s="19">
        <v>0.59</v>
      </c>
      <c r="G20" s="18">
        <v>89.8</v>
      </c>
      <c r="H20" s="16">
        <v>421222</v>
      </c>
      <c r="I20" s="16">
        <v>28569</v>
      </c>
      <c r="J20" s="19">
        <v>7.28</v>
      </c>
      <c r="K20" s="21">
        <v>2.791447265337518</v>
      </c>
      <c r="L20" s="20">
        <v>2.791447265337518</v>
      </c>
    </row>
    <row r="21" spans="1:12" ht="31.5" customHeight="1">
      <c r="A21" s="1" t="s">
        <v>31</v>
      </c>
      <c r="B21" s="16">
        <v>1170007</v>
      </c>
      <c r="C21" s="16">
        <v>552160</v>
      </c>
      <c r="D21" s="16">
        <v>617847</v>
      </c>
      <c r="E21" s="16">
        <v>-5812</v>
      </c>
      <c r="F21" s="19">
        <v>-0.49</v>
      </c>
      <c r="G21" s="18">
        <v>89.4</v>
      </c>
      <c r="H21" s="16">
        <v>439012</v>
      </c>
      <c r="I21" s="16">
        <v>17790</v>
      </c>
      <c r="J21" s="19">
        <v>4.22</v>
      </c>
      <c r="K21" s="21">
        <v>2.665091159239383</v>
      </c>
      <c r="L21" s="20">
        <v>2.665091159239383</v>
      </c>
    </row>
    <row r="22" spans="1:12" ht="31.5" customHeight="1">
      <c r="A22" s="1" t="s">
        <v>32</v>
      </c>
      <c r="B22" s="16">
        <v>1153042</v>
      </c>
      <c r="C22" s="16">
        <v>542113</v>
      </c>
      <c r="D22" s="16">
        <v>610929</v>
      </c>
      <c r="E22" s="16">
        <v>-16965</v>
      </c>
      <c r="F22" s="19">
        <v>-1.45</v>
      </c>
      <c r="G22" s="18">
        <v>88.7</v>
      </c>
      <c r="H22" s="16">
        <v>451208</v>
      </c>
      <c r="I22" s="16">
        <v>12196</v>
      </c>
      <c r="J22" s="19">
        <v>2.78</v>
      </c>
      <c r="K22" s="21">
        <v>2.555455577028776</v>
      </c>
      <c r="L22" s="20">
        <v>2.555455577028776</v>
      </c>
    </row>
    <row r="23" spans="1:12" ht="31.5" customHeight="1">
      <c r="A23" s="1" t="s">
        <v>36</v>
      </c>
      <c r="B23" s="16">
        <v>1135233</v>
      </c>
      <c r="C23" s="16">
        <v>533035</v>
      </c>
      <c r="D23" s="16">
        <v>602198</v>
      </c>
      <c r="E23" s="16">
        <v>-17809</v>
      </c>
      <c r="F23" s="19">
        <v>-1.54</v>
      </c>
      <c r="G23" s="18">
        <v>88.5</v>
      </c>
      <c r="H23" s="16">
        <v>460505</v>
      </c>
      <c r="I23" s="16">
        <v>9297</v>
      </c>
      <c r="J23" s="19">
        <v>2.06</v>
      </c>
      <c r="K23" s="21">
        <v>2.465191474576823</v>
      </c>
      <c r="L23" s="20">
        <v>2.465191474576823</v>
      </c>
    </row>
    <row r="24" spans="1:11" ht="13.5">
      <c r="A24" s="13" t="s">
        <v>33</v>
      </c>
      <c r="B24" s="4"/>
      <c r="C24" s="8"/>
      <c r="D24" s="8"/>
      <c r="E24" s="8"/>
      <c r="F24" s="8"/>
      <c r="G24" s="8"/>
      <c r="H24" s="8"/>
      <c r="I24" s="8"/>
      <c r="J24" s="8"/>
      <c r="K24" s="8"/>
    </row>
    <row r="25" spans="1:11" ht="13.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34" spans="1:12" ht="14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12"/>
      <c r="L34" s="12"/>
    </row>
    <row r="37" ht="13.5">
      <c r="A37" s="3"/>
    </row>
    <row r="38" ht="13.5">
      <c r="A38" s="11"/>
    </row>
    <row r="39" ht="13.5">
      <c r="A39" s="9"/>
    </row>
  </sheetData>
  <sheetProtection/>
  <mergeCells count="13">
    <mergeCell ref="L3:L4"/>
    <mergeCell ref="A34:J34"/>
    <mergeCell ref="B2:G2"/>
    <mergeCell ref="B3:B4"/>
    <mergeCell ref="H3:H4"/>
    <mergeCell ref="I3:I4"/>
    <mergeCell ref="C3:C4"/>
    <mergeCell ref="D3:D4"/>
    <mergeCell ref="K3:K4"/>
    <mergeCell ref="H2:K2"/>
    <mergeCell ref="E3:F3"/>
    <mergeCell ref="A3:A4"/>
    <mergeCell ref="J3:J4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17.875" style="8" customWidth="1"/>
    <col min="2" max="2" width="11.25390625" style="0" customWidth="1"/>
    <col min="3" max="8" width="9.375" style="0" customWidth="1"/>
    <col min="12" max="12" width="9.25390625" style="0" bestFit="1" customWidth="1"/>
    <col min="13" max="13" width="10.50390625" style="0" customWidth="1"/>
  </cols>
  <sheetData>
    <row r="1" spans="1:8" ht="21.75" customHeight="1">
      <c r="A1" s="36" t="s">
        <v>38</v>
      </c>
      <c r="B1" s="8"/>
      <c r="C1" s="8"/>
      <c r="D1" s="8"/>
      <c r="E1" s="8"/>
      <c r="F1" s="8"/>
      <c r="G1" s="8"/>
      <c r="H1" s="8"/>
    </row>
    <row r="2" spans="1:8" ht="30" customHeight="1">
      <c r="A2" s="1" t="s">
        <v>39</v>
      </c>
      <c r="B2" s="1" t="s">
        <v>40</v>
      </c>
      <c r="C2" s="37" t="s">
        <v>41</v>
      </c>
      <c r="D2" s="37" t="s">
        <v>42</v>
      </c>
      <c r="E2" s="37" t="s">
        <v>43</v>
      </c>
      <c r="F2" s="37" t="s">
        <v>44</v>
      </c>
      <c r="G2" s="37" t="s">
        <v>45</v>
      </c>
      <c r="H2" s="37" t="s">
        <v>46</v>
      </c>
    </row>
    <row r="3" spans="1:8" ht="21.75" customHeight="1">
      <c r="A3" s="38" t="s">
        <v>47</v>
      </c>
      <c r="B3" s="39"/>
      <c r="C3" s="40"/>
      <c r="D3" s="39"/>
      <c r="E3" s="40"/>
      <c r="F3" s="39"/>
      <c r="G3" s="40"/>
      <c r="H3" s="41"/>
    </row>
    <row r="4" spans="1:8" ht="21.75" customHeight="1">
      <c r="A4" s="42" t="s">
        <v>48</v>
      </c>
      <c r="B4" s="43">
        <v>1085055</v>
      </c>
      <c r="C4" s="44">
        <v>317546</v>
      </c>
      <c r="D4" s="43">
        <v>100806</v>
      </c>
      <c r="E4" s="44">
        <v>175410</v>
      </c>
      <c r="F4" s="43">
        <v>90754</v>
      </c>
      <c r="G4" s="44">
        <v>112987</v>
      </c>
      <c r="H4" s="45">
        <v>287552</v>
      </c>
    </row>
    <row r="5" spans="1:8" ht="21.75" customHeight="1">
      <c r="A5" s="42" t="s">
        <v>49</v>
      </c>
      <c r="B5" s="43">
        <v>1151587</v>
      </c>
      <c r="C5" s="44">
        <v>356876</v>
      </c>
      <c r="D5" s="43">
        <v>102205</v>
      </c>
      <c r="E5" s="44">
        <v>190368</v>
      </c>
      <c r="F5" s="43">
        <v>92587</v>
      </c>
      <c r="G5" s="44">
        <v>117528</v>
      </c>
      <c r="H5" s="45">
        <v>292023</v>
      </c>
    </row>
    <row r="6" spans="1:8" ht="21.75" customHeight="1">
      <c r="A6" s="42" t="s">
        <v>50</v>
      </c>
      <c r="B6" s="43">
        <v>1175543</v>
      </c>
      <c r="C6" s="44">
        <v>377935</v>
      </c>
      <c r="D6" s="43">
        <v>99863</v>
      </c>
      <c r="E6" s="44">
        <v>194560</v>
      </c>
      <c r="F6" s="43">
        <v>94242</v>
      </c>
      <c r="G6" s="44">
        <v>120091</v>
      </c>
      <c r="H6" s="45">
        <v>288852</v>
      </c>
    </row>
    <row r="7" spans="1:8" ht="21.75" customHeight="1">
      <c r="A7" s="42" t="s">
        <v>51</v>
      </c>
      <c r="B7" s="43">
        <v>1168907</v>
      </c>
      <c r="C7" s="44">
        <v>393804</v>
      </c>
      <c r="D7" s="43">
        <v>94910</v>
      </c>
      <c r="E7" s="44">
        <v>193604</v>
      </c>
      <c r="F7" s="43">
        <v>92290</v>
      </c>
      <c r="G7" s="44">
        <v>117438</v>
      </c>
      <c r="H7" s="45">
        <v>276861</v>
      </c>
    </row>
    <row r="8" spans="1:8" ht="21.75" customHeight="1">
      <c r="A8" s="42" t="s">
        <v>52</v>
      </c>
      <c r="B8" s="43">
        <v>1175819</v>
      </c>
      <c r="C8" s="44">
        <v>413940</v>
      </c>
      <c r="D8" s="43">
        <v>91052</v>
      </c>
      <c r="E8" s="44">
        <v>196995</v>
      </c>
      <c r="F8" s="43">
        <v>90319</v>
      </c>
      <c r="G8" s="44">
        <v>115195</v>
      </c>
      <c r="H8" s="45">
        <v>268318</v>
      </c>
    </row>
    <row r="9" spans="1:8" ht="21.75" customHeight="1">
      <c r="A9" s="42" t="s">
        <v>53</v>
      </c>
      <c r="B9" s="43">
        <v>1170007</v>
      </c>
      <c r="C9" s="44">
        <v>422141</v>
      </c>
      <c r="D9" s="43">
        <v>87068</v>
      </c>
      <c r="E9" s="44">
        <v>195868</v>
      </c>
      <c r="F9" s="43">
        <v>87857</v>
      </c>
      <c r="G9" s="44">
        <v>114377</v>
      </c>
      <c r="H9" s="45">
        <v>262696</v>
      </c>
    </row>
    <row r="10" spans="1:8" ht="21.75" customHeight="1">
      <c r="A10" s="42" t="s">
        <v>54</v>
      </c>
      <c r="B10" s="46">
        <v>1153042</v>
      </c>
      <c r="C10" s="47">
        <v>424763</v>
      </c>
      <c r="D10" s="46">
        <v>83032</v>
      </c>
      <c r="E10" s="47">
        <v>195500</v>
      </c>
      <c r="F10" s="46">
        <v>83522</v>
      </c>
      <c r="G10" s="47">
        <v>111189</v>
      </c>
      <c r="H10" s="48">
        <v>255036</v>
      </c>
    </row>
    <row r="11" spans="1:8" ht="21.75" customHeight="1">
      <c r="A11" s="42" t="s">
        <v>55</v>
      </c>
      <c r="B11" s="46">
        <v>1135233</v>
      </c>
      <c r="C11" s="47">
        <v>428716</v>
      </c>
      <c r="D11" s="46">
        <v>78142</v>
      </c>
      <c r="E11" s="47">
        <v>194402</v>
      </c>
      <c r="F11" s="46">
        <v>79876</v>
      </c>
      <c r="G11" s="47">
        <v>107003</v>
      </c>
      <c r="H11" s="48">
        <v>247094</v>
      </c>
    </row>
    <row r="12" spans="1:8" ht="12" customHeight="1">
      <c r="A12" s="49"/>
      <c r="B12" s="50"/>
      <c r="C12" s="51"/>
      <c r="D12" s="50"/>
      <c r="E12" s="51"/>
      <c r="F12" s="50"/>
      <c r="G12" s="51"/>
      <c r="H12" s="52"/>
    </row>
    <row r="13" spans="1:8" ht="21.75" customHeight="1">
      <c r="A13" s="53" t="s">
        <v>56</v>
      </c>
      <c r="B13" s="50"/>
      <c r="C13" s="51"/>
      <c r="D13" s="50"/>
      <c r="E13" s="51"/>
      <c r="F13" s="50"/>
      <c r="G13" s="51"/>
      <c r="H13" s="52"/>
    </row>
    <row r="14" spans="1:8" ht="21.75" customHeight="1">
      <c r="A14" s="42" t="s">
        <v>57</v>
      </c>
      <c r="B14" s="54">
        <v>66532</v>
      </c>
      <c r="C14" s="55">
        <v>39330</v>
      </c>
      <c r="D14" s="54">
        <v>1399</v>
      </c>
      <c r="E14" s="55">
        <v>14958</v>
      </c>
      <c r="F14" s="54">
        <v>1833</v>
      </c>
      <c r="G14" s="55">
        <v>4541</v>
      </c>
      <c r="H14" s="56">
        <v>4471</v>
      </c>
    </row>
    <row r="15" spans="1:8" ht="21.75" customHeight="1">
      <c r="A15" s="42" t="s">
        <v>58</v>
      </c>
      <c r="B15" s="54">
        <v>23956</v>
      </c>
      <c r="C15" s="55">
        <v>21059</v>
      </c>
      <c r="D15" s="54">
        <v>-2342</v>
      </c>
      <c r="E15" s="55">
        <v>4192</v>
      </c>
      <c r="F15" s="54">
        <v>1655</v>
      </c>
      <c r="G15" s="55">
        <v>2563</v>
      </c>
      <c r="H15" s="56">
        <v>-3171</v>
      </c>
    </row>
    <row r="16" spans="1:8" ht="21.75" customHeight="1">
      <c r="A16" s="42" t="s">
        <v>59</v>
      </c>
      <c r="B16" s="54">
        <v>-6636</v>
      </c>
      <c r="C16" s="55">
        <v>15869</v>
      </c>
      <c r="D16" s="54">
        <v>-4953</v>
      </c>
      <c r="E16" s="55">
        <v>-956</v>
      </c>
      <c r="F16" s="54">
        <v>-1952</v>
      </c>
      <c r="G16" s="55">
        <v>-2653</v>
      </c>
      <c r="H16" s="56">
        <v>-11991</v>
      </c>
    </row>
    <row r="17" spans="1:8" ht="21.75" customHeight="1">
      <c r="A17" s="42" t="s">
        <v>60</v>
      </c>
      <c r="B17" s="54">
        <v>6912</v>
      </c>
      <c r="C17" s="55">
        <v>20136</v>
      </c>
      <c r="D17" s="54">
        <v>-3858</v>
      </c>
      <c r="E17" s="55">
        <v>3391</v>
      </c>
      <c r="F17" s="54">
        <v>-1971</v>
      </c>
      <c r="G17" s="55">
        <v>-2243</v>
      </c>
      <c r="H17" s="56">
        <v>-8543</v>
      </c>
    </row>
    <row r="18" spans="1:8" ht="21.75" customHeight="1">
      <c r="A18" s="57" t="s">
        <v>61</v>
      </c>
      <c r="B18" s="54">
        <v>-5812</v>
      </c>
      <c r="C18" s="55">
        <v>8201</v>
      </c>
      <c r="D18" s="54">
        <v>-3984</v>
      </c>
      <c r="E18" s="55">
        <v>-1127</v>
      </c>
      <c r="F18" s="54">
        <v>-2462</v>
      </c>
      <c r="G18" s="55">
        <v>-818</v>
      </c>
      <c r="H18" s="56">
        <v>-5622</v>
      </c>
    </row>
    <row r="19" spans="1:8" ht="21.75" customHeight="1">
      <c r="A19" s="57" t="s">
        <v>62</v>
      </c>
      <c r="B19" s="54">
        <v>-16965</v>
      </c>
      <c r="C19" s="55">
        <v>2622</v>
      </c>
      <c r="D19" s="54">
        <v>-4036</v>
      </c>
      <c r="E19" s="55">
        <v>-368</v>
      </c>
      <c r="F19" s="54">
        <v>-4335</v>
      </c>
      <c r="G19" s="55">
        <v>-3188</v>
      </c>
      <c r="H19" s="56">
        <v>-7660</v>
      </c>
    </row>
    <row r="20" spans="1:8" ht="21.75" customHeight="1">
      <c r="A20" s="57" t="s">
        <v>63</v>
      </c>
      <c r="B20" s="54">
        <v>-17809</v>
      </c>
      <c r="C20" s="55">
        <v>3953</v>
      </c>
      <c r="D20" s="54">
        <v>-4890</v>
      </c>
      <c r="E20" s="55">
        <v>-1098</v>
      </c>
      <c r="F20" s="54">
        <v>-3646</v>
      </c>
      <c r="G20" s="55">
        <v>-4186</v>
      </c>
      <c r="H20" s="56">
        <v>-7942</v>
      </c>
    </row>
    <row r="21" spans="1:8" ht="12" customHeight="1">
      <c r="A21" s="49"/>
      <c r="B21" s="54"/>
      <c r="C21" s="55"/>
      <c r="D21" s="54"/>
      <c r="E21" s="55"/>
      <c r="F21" s="54"/>
      <c r="G21" s="55"/>
      <c r="H21" s="56"/>
    </row>
    <row r="22" spans="1:8" ht="21.75" customHeight="1">
      <c r="A22" s="53" t="s">
        <v>64</v>
      </c>
      <c r="B22" s="54"/>
      <c r="C22" s="55"/>
      <c r="D22" s="54"/>
      <c r="E22" s="55"/>
      <c r="F22" s="54"/>
      <c r="G22" s="55"/>
      <c r="H22" s="56"/>
    </row>
    <row r="23" spans="1:8" ht="21.75" customHeight="1">
      <c r="A23" s="58" t="s">
        <v>57</v>
      </c>
      <c r="B23" s="59">
        <v>6.1</v>
      </c>
      <c r="C23" s="60">
        <v>12.4</v>
      </c>
      <c r="D23" s="59">
        <v>1.4</v>
      </c>
      <c r="E23" s="60">
        <v>8.5</v>
      </c>
      <c r="F23" s="59">
        <v>2</v>
      </c>
      <c r="G23" s="60">
        <v>4</v>
      </c>
      <c r="H23" s="61">
        <v>1.6</v>
      </c>
    </row>
    <row r="24" spans="1:8" ht="21.75" customHeight="1">
      <c r="A24" s="58" t="s">
        <v>58</v>
      </c>
      <c r="B24" s="59">
        <v>2.1</v>
      </c>
      <c r="C24" s="60">
        <v>5.9</v>
      </c>
      <c r="D24" s="59">
        <v>-2.3</v>
      </c>
      <c r="E24" s="60">
        <v>2.2</v>
      </c>
      <c r="F24" s="59">
        <v>1.8</v>
      </c>
      <c r="G24" s="60">
        <v>2.2</v>
      </c>
      <c r="H24" s="61">
        <v>-1.1</v>
      </c>
    </row>
    <row r="25" spans="1:8" ht="21.75" customHeight="1">
      <c r="A25" s="58" t="s">
        <v>59</v>
      </c>
      <c r="B25" s="59">
        <v>-0.6</v>
      </c>
      <c r="C25" s="60">
        <v>4.2</v>
      </c>
      <c r="D25" s="59">
        <v>-5</v>
      </c>
      <c r="E25" s="60">
        <v>-0.5</v>
      </c>
      <c r="F25" s="59">
        <v>-2.1</v>
      </c>
      <c r="G25" s="60">
        <v>-2.2</v>
      </c>
      <c r="H25" s="61">
        <v>-4.2</v>
      </c>
    </row>
    <row r="26" spans="1:8" ht="21.75" customHeight="1">
      <c r="A26" s="58" t="s">
        <v>60</v>
      </c>
      <c r="B26" s="59">
        <v>0.6</v>
      </c>
      <c r="C26" s="60">
        <v>5.1</v>
      </c>
      <c r="D26" s="59">
        <v>-4.1</v>
      </c>
      <c r="E26" s="60">
        <v>1.8</v>
      </c>
      <c r="F26" s="59">
        <v>-2.1</v>
      </c>
      <c r="G26" s="60">
        <v>-1.9</v>
      </c>
      <c r="H26" s="61">
        <v>-3.1</v>
      </c>
    </row>
    <row r="27" spans="1:8" ht="21.75" customHeight="1">
      <c r="A27" s="58" t="s">
        <v>61</v>
      </c>
      <c r="B27" s="59">
        <v>-0.5</v>
      </c>
      <c r="C27" s="60">
        <v>2</v>
      </c>
      <c r="D27" s="59">
        <v>-4.4</v>
      </c>
      <c r="E27" s="60">
        <v>-0.6</v>
      </c>
      <c r="F27" s="59">
        <v>-2.7</v>
      </c>
      <c r="G27" s="60">
        <v>-0.7</v>
      </c>
      <c r="H27" s="61">
        <v>-2.1</v>
      </c>
    </row>
    <row r="28" spans="1:8" ht="21.75" customHeight="1">
      <c r="A28" s="58" t="s">
        <v>62</v>
      </c>
      <c r="B28" s="59">
        <v>-1.4</v>
      </c>
      <c r="C28" s="60">
        <v>0.6</v>
      </c>
      <c r="D28" s="59">
        <v>-4.6</v>
      </c>
      <c r="E28" s="60">
        <v>-0.2</v>
      </c>
      <c r="F28" s="59">
        <v>-4.9</v>
      </c>
      <c r="G28" s="60">
        <v>-2.8</v>
      </c>
      <c r="H28" s="61">
        <v>-2.9</v>
      </c>
    </row>
    <row r="29" spans="1:8" ht="21.75" customHeight="1">
      <c r="A29" s="58" t="s">
        <v>63</v>
      </c>
      <c r="B29" s="59">
        <v>-1.5</v>
      </c>
      <c r="C29" s="60">
        <v>0.9</v>
      </c>
      <c r="D29" s="59">
        <v>-5.9</v>
      </c>
      <c r="E29" s="60">
        <v>-0.6</v>
      </c>
      <c r="F29" s="59">
        <v>-4.4</v>
      </c>
      <c r="G29" s="60">
        <v>-3.8</v>
      </c>
      <c r="H29" s="61">
        <v>-3.1</v>
      </c>
    </row>
    <row r="30" spans="1:8" ht="12" customHeight="1">
      <c r="A30" s="49"/>
      <c r="B30" s="59"/>
      <c r="C30" s="60"/>
      <c r="D30" s="59"/>
      <c r="E30" s="60"/>
      <c r="F30" s="59"/>
      <c r="G30" s="60"/>
      <c r="H30" s="61"/>
    </row>
    <row r="31" spans="1:8" ht="21.75" customHeight="1">
      <c r="A31" s="53" t="s">
        <v>65</v>
      </c>
      <c r="B31" s="59"/>
      <c r="C31" s="60"/>
      <c r="D31" s="59"/>
      <c r="E31" s="60"/>
      <c r="F31" s="59"/>
      <c r="G31" s="60"/>
      <c r="H31" s="61"/>
    </row>
    <row r="32" spans="1:8" ht="21.75" customHeight="1">
      <c r="A32" s="42" t="s">
        <v>48</v>
      </c>
      <c r="B32" s="62">
        <v>100</v>
      </c>
      <c r="C32" s="63">
        <v>29.3</v>
      </c>
      <c r="D32" s="62">
        <v>9.3</v>
      </c>
      <c r="E32" s="63">
        <v>16.2</v>
      </c>
      <c r="F32" s="62">
        <v>8.4</v>
      </c>
      <c r="G32" s="63">
        <v>10.4</v>
      </c>
      <c r="H32" s="64">
        <v>26.5</v>
      </c>
    </row>
    <row r="33" spans="1:8" ht="21.75" customHeight="1">
      <c r="A33" s="42" t="s">
        <v>49</v>
      </c>
      <c r="B33" s="62">
        <v>100</v>
      </c>
      <c r="C33" s="63">
        <v>31</v>
      </c>
      <c r="D33" s="62">
        <v>8.9</v>
      </c>
      <c r="E33" s="63">
        <v>16.5</v>
      </c>
      <c r="F33" s="62">
        <v>8</v>
      </c>
      <c r="G33" s="63">
        <v>10.2</v>
      </c>
      <c r="H33" s="64">
        <v>25.4</v>
      </c>
    </row>
    <row r="34" spans="1:8" ht="21.75" customHeight="1">
      <c r="A34" s="42" t="s">
        <v>50</v>
      </c>
      <c r="B34" s="62">
        <v>100</v>
      </c>
      <c r="C34" s="63">
        <v>32.1</v>
      </c>
      <c r="D34" s="62">
        <v>8.5</v>
      </c>
      <c r="E34" s="63">
        <v>16.6</v>
      </c>
      <c r="F34" s="62">
        <v>8</v>
      </c>
      <c r="G34" s="63">
        <v>10.2</v>
      </c>
      <c r="H34" s="64">
        <v>24.6</v>
      </c>
    </row>
    <row r="35" spans="1:8" ht="21.75" customHeight="1">
      <c r="A35" s="42" t="s">
        <v>51</v>
      </c>
      <c r="B35" s="62">
        <v>100</v>
      </c>
      <c r="C35" s="63">
        <v>33.7</v>
      </c>
      <c r="D35" s="62">
        <v>8.1</v>
      </c>
      <c r="E35" s="63">
        <v>16.6</v>
      </c>
      <c r="F35" s="62">
        <v>7.9</v>
      </c>
      <c r="G35" s="63">
        <v>10</v>
      </c>
      <c r="H35" s="64">
        <v>23.7</v>
      </c>
    </row>
    <row r="36" spans="1:8" ht="21.75" customHeight="1">
      <c r="A36" s="42" t="s">
        <v>52</v>
      </c>
      <c r="B36" s="62">
        <v>100</v>
      </c>
      <c r="C36" s="63">
        <v>35.2</v>
      </c>
      <c r="D36" s="62">
        <v>7.7</v>
      </c>
      <c r="E36" s="63">
        <v>16.8</v>
      </c>
      <c r="F36" s="62">
        <v>7.7</v>
      </c>
      <c r="G36" s="63">
        <v>9.8</v>
      </c>
      <c r="H36" s="64">
        <v>22.8</v>
      </c>
    </row>
    <row r="37" spans="1:8" ht="21.75" customHeight="1">
      <c r="A37" s="42" t="s">
        <v>53</v>
      </c>
      <c r="B37" s="62">
        <v>100</v>
      </c>
      <c r="C37" s="63">
        <v>36.1</v>
      </c>
      <c r="D37" s="62">
        <v>7.4</v>
      </c>
      <c r="E37" s="63">
        <v>16.7</v>
      </c>
      <c r="F37" s="62">
        <v>7.5</v>
      </c>
      <c r="G37" s="63">
        <v>9.8</v>
      </c>
      <c r="H37" s="64">
        <v>22.5</v>
      </c>
    </row>
    <row r="38" spans="1:8" ht="21.75" customHeight="1">
      <c r="A38" s="42" t="s">
        <v>54</v>
      </c>
      <c r="B38" s="62">
        <v>100</v>
      </c>
      <c r="C38" s="63">
        <v>36.8</v>
      </c>
      <c r="D38" s="62">
        <v>7.2</v>
      </c>
      <c r="E38" s="63">
        <v>17</v>
      </c>
      <c r="F38" s="62">
        <v>7.2</v>
      </c>
      <c r="G38" s="63">
        <v>9.6</v>
      </c>
      <c r="H38" s="64">
        <v>22.1</v>
      </c>
    </row>
    <row r="39" spans="1:9" ht="21.75" customHeight="1">
      <c r="A39" s="65" t="s">
        <v>55</v>
      </c>
      <c r="B39" s="66">
        <v>100</v>
      </c>
      <c r="C39" s="67">
        <v>37.8</v>
      </c>
      <c r="D39" s="66">
        <v>6.9</v>
      </c>
      <c r="E39" s="67">
        <v>17.1</v>
      </c>
      <c r="F39" s="66">
        <v>7</v>
      </c>
      <c r="G39" s="67">
        <v>9.4</v>
      </c>
      <c r="H39" s="68">
        <v>21.8</v>
      </c>
      <c r="I39" s="3"/>
    </row>
    <row r="40" ht="21.75" customHeight="1"/>
    <row r="41" spans="1:8" ht="21.75" customHeight="1">
      <c r="A41" s="69"/>
      <c r="B41" s="69"/>
      <c r="C41" s="69"/>
      <c r="D41" s="69"/>
      <c r="E41" s="69"/>
      <c r="F41" s="69"/>
      <c r="G41" s="69"/>
      <c r="H41" s="69"/>
    </row>
    <row r="42" ht="21.75" customHeight="1"/>
  </sheetData>
  <sheetProtection/>
  <mergeCells count="1">
    <mergeCell ref="A41:H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IV16384"/>
    </sheetView>
  </sheetViews>
  <sheetFormatPr defaultColWidth="9.00390625" defaultRowHeight="13.5" outlineLevelCol="1"/>
  <cols>
    <col min="1" max="1" width="0.6171875" style="70" customWidth="1"/>
    <col min="2" max="6" width="13.625" style="70" customWidth="1"/>
    <col min="7" max="9" width="13.625" style="70" customWidth="1" outlineLevel="1"/>
    <col min="10" max="11" width="8.125" style="70" customWidth="1"/>
    <col min="12" max="12" width="8.875" style="70" customWidth="1"/>
    <col min="13" max="16384" width="9.00390625" style="70" customWidth="1"/>
  </cols>
  <sheetData>
    <row r="1" ht="27.75" customHeight="1">
      <c r="B1" s="71" t="s">
        <v>66</v>
      </c>
    </row>
    <row r="2" spans="2:12" ht="14.25" thickBot="1">
      <c r="B2" s="72"/>
      <c r="C2" s="72"/>
      <c r="D2" s="72"/>
      <c r="E2" s="72"/>
      <c r="F2" s="72"/>
      <c r="G2" s="72"/>
      <c r="H2" s="72"/>
      <c r="I2" s="73"/>
      <c r="J2" s="74"/>
      <c r="K2" s="74"/>
      <c r="L2" s="74"/>
    </row>
    <row r="3" spans="2:12" ht="18.75" customHeight="1">
      <c r="B3" s="75"/>
      <c r="C3" s="76" t="s">
        <v>67</v>
      </c>
      <c r="D3" s="77"/>
      <c r="E3" s="77"/>
      <c r="F3" s="78"/>
      <c r="G3" s="76" t="s">
        <v>68</v>
      </c>
      <c r="H3" s="77"/>
      <c r="I3" s="78"/>
      <c r="J3" s="76" t="s">
        <v>69</v>
      </c>
      <c r="K3" s="77"/>
      <c r="L3" s="78"/>
    </row>
    <row r="4" spans="2:12" ht="27" customHeight="1">
      <c r="B4" s="79"/>
      <c r="C4" s="80" t="s">
        <v>70</v>
      </c>
      <c r="D4" s="81" t="s">
        <v>71</v>
      </c>
      <c r="E4" s="81" t="s">
        <v>72</v>
      </c>
      <c r="F4" s="82" t="s">
        <v>73</v>
      </c>
      <c r="G4" s="83" t="s">
        <v>74</v>
      </c>
      <c r="H4" s="84" t="s">
        <v>75</v>
      </c>
      <c r="I4" s="85" t="s">
        <v>76</v>
      </c>
      <c r="J4" s="83" t="s">
        <v>74</v>
      </c>
      <c r="K4" s="84" t="s">
        <v>75</v>
      </c>
      <c r="L4" s="85" t="s">
        <v>76</v>
      </c>
    </row>
    <row r="5" spans="2:12" ht="19.5" customHeight="1">
      <c r="B5" s="86" t="s">
        <v>77</v>
      </c>
      <c r="C5" s="87">
        <v>1175819</v>
      </c>
      <c r="D5" s="88">
        <v>1170007</v>
      </c>
      <c r="E5" s="88">
        <v>1153042</v>
      </c>
      <c r="F5" s="89">
        <v>1135233</v>
      </c>
      <c r="G5" s="90">
        <v>-5812</v>
      </c>
      <c r="H5" s="91">
        <v>-16965</v>
      </c>
      <c r="I5" s="92">
        <v>-17809</v>
      </c>
      <c r="J5" s="93">
        <v>-0.4942937646015245</v>
      </c>
      <c r="K5" s="94">
        <v>-1.4499913248382275</v>
      </c>
      <c r="L5" s="95">
        <v>-1.544523096296579</v>
      </c>
    </row>
    <row r="6" spans="2:12" ht="19.5" customHeight="1">
      <c r="B6" s="86" t="s">
        <v>78</v>
      </c>
      <c r="C6" s="96">
        <v>970620</v>
      </c>
      <c r="D6" s="88">
        <v>966404</v>
      </c>
      <c r="E6" s="88">
        <v>955303</v>
      </c>
      <c r="F6" s="97">
        <v>945222</v>
      </c>
      <c r="G6" s="90">
        <v>-4216</v>
      </c>
      <c r="H6" s="91">
        <v>-11101</v>
      </c>
      <c r="I6" s="98">
        <v>-10081</v>
      </c>
      <c r="J6" s="93">
        <v>-0.4343615421071068</v>
      </c>
      <c r="K6" s="94">
        <v>-1.1486914375354407</v>
      </c>
      <c r="L6" s="99">
        <v>-1.0552672816896838</v>
      </c>
    </row>
    <row r="7" spans="2:12" ht="19.5" customHeight="1">
      <c r="B7" s="86" t="s">
        <v>79</v>
      </c>
      <c r="C7" s="96">
        <v>205199</v>
      </c>
      <c r="D7" s="100">
        <v>203603</v>
      </c>
      <c r="E7" s="100">
        <v>197739</v>
      </c>
      <c r="F7" s="97">
        <v>190011</v>
      </c>
      <c r="G7" s="90">
        <v>-1596</v>
      </c>
      <c r="H7" s="91">
        <v>-5864</v>
      </c>
      <c r="I7" s="98">
        <v>-7728</v>
      </c>
      <c r="J7" s="93">
        <v>-0.777781568136297</v>
      </c>
      <c r="K7" s="94">
        <v>-2.880114733083501</v>
      </c>
      <c r="L7" s="99">
        <v>-3.908181997481529</v>
      </c>
    </row>
    <row r="8" spans="2:16" ht="19.5" customHeight="1">
      <c r="B8" s="101" t="s">
        <v>80</v>
      </c>
      <c r="C8" s="102">
        <v>384391</v>
      </c>
      <c r="D8" s="103">
        <v>392178</v>
      </c>
      <c r="E8" s="103">
        <v>395593</v>
      </c>
      <c r="F8" s="104">
        <v>400583</v>
      </c>
      <c r="G8" s="105">
        <v>7787</v>
      </c>
      <c r="H8" s="106">
        <v>3415</v>
      </c>
      <c r="I8" s="107">
        <v>4990</v>
      </c>
      <c r="J8" s="108">
        <v>2.025801852800924</v>
      </c>
      <c r="K8" s="109">
        <v>0.870778065062293</v>
      </c>
      <c r="L8" s="110">
        <v>1.26139744636533</v>
      </c>
      <c r="N8" s="111"/>
      <c r="O8" s="111"/>
      <c r="P8" s="111"/>
    </row>
    <row r="9" spans="2:16" ht="19.5" customHeight="1">
      <c r="B9" s="112" t="s">
        <v>81</v>
      </c>
      <c r="C9" s="113">
        <v>300068</v>
      </c>
      <c r="D9" s="114">
        <v>305755</v>
      </c>
      <c r="E9" s="114">
        <v>310123</v>
      </c>
      <c r="F9" s="115">
        <v>316198</v>
      </c>
      <c r="G9" s="116">
        <v>5687</v>
      </c>
      <c r="H9" s="117">
        <v>4368</v>
      </c>
      <c r="I9" s="118">
        <v>6075</v>
      </c>
      <c r="J9" s="119">
        <v>1.8952370795952918</v>
      </c>
      <c r="K9" s="120">
        <v>1.4285947899461988</v>
      </c>
      <c r="L9" s="121">
        <v>1.9589001783163456</v>
      </c>
      <c r="N9" s="111"/>
      <c r="O9" s="111"/>
      <c r="P9" s="111"/>
    </row>
    <row r="10" spans="2:16" ht="19.5" customHeight="1">
      <c r="B10" s="112" t="s">
        <v>82</v>
      </c>
      <c r="C10" s="113">
        <v>27127</v>
      </c>
      <c r="D10" s="114">
        <v>28755</v>
      </c>
      <c r="E10" s="114">
        <v>28696</v>
      </c>
      <c r="F10" s="115">
        <v>28891</v>
      </c>
      <c r="G10" s="116">
        <v>1628</v>
      </c>
      <c r="H10" s="117">
        <v>-59</v>
      </c>
      <c r="I10" s="118">
        <v>195</v>
      </c>
      <c r="J10" s="119">
        <v>6.001400818372839</v>
      </c>
      <c r="K10" s="120">
        <v>-0.20518170752912537</v>
      </c>
      <c r="L10" s="121">
        <v>0.6795372177306942</v>
      </c>
      <c r="N10" s="111"/>
      <c r="O10" s="111"/>
      <c r="P10" s="111"/>
    </row>
    <row r="11" spans="2:16" ht="19.5" customHeight="1">
      <c r="B11" s="112" t="s">
        <v>83</v>
      </c>
      <c r="C11" s="113">
        <v>12428</v>
      </c>
      <c r="D11" s="114">
        <v>12321</v>
      </c>
      <c r="E11" s="114">
        <v>11580</v>
      </c>
      <c r="F11" s="115">
        <v>11025</v>
      </c>
      <c r="G11" s="116">
        <v>-107</v>
      </c>
      <c r="H11" s="117">
        <v>-741</v>
      </c>
      <c r="I11" s="118">
        <v>-555</v>
      </c>
      <c r="J11" s="119">
        <v>-0.8609591245574508</v>
      </c>
      <c r="K11" s="120">
        <v>-6.0141222303384465</v>
      </c>
      <c r="L11" s="121">
        <v>-4.792746113989637</v>
      </c>
      <c r="N11" s="111"/>
      <c r="O11" s="111"/>
      <c r="P11" s="111"/>
    </row>
    <row r="12" spans="2:16" ht="19.5" customHeight="1">
      <c r="B12" s="112" t="s">
        <v>84</v>
      </c>
      <c r="C12" s="113">
        <v>31827</v>
      </c>
      <c r="D12" s="114">
        <v>32499</v>
      </c>
      <c r="E12" s="114">
        <v>32981</v>
      </c>
      <c r="F12" s="115">
        <v>32941</v>
      </c>
      <c r="G12" s="116">
        <v>672</v>
      </c>
      <c r="H12" s="117">
        <v>482</v>
      </c>
      <c r="I12" s="118">
        <v>-40</v>
      </c>
      <c r="J12" s="119">
        <v>2.11141483645961</v>
      </c>
      <c r="K12" s="120">
        <v>1.4831225576171574</v>
      </c>
      <c r="L12" s="121">
        <v>-0.12128195021375943</v>
      </c>
      <c r="N12" s="111"/>
      <c r="O12" s="111"/>
      <c r="P12" s="111"/>
    </row>
    <row r="13" spans="2:16" ht="19.5" customHeight="1">
      <c r="B13" s="112" t="s">
        <v>85</v>
      </c>
      <c r="C13" s="113">
        <v>12941</v>
      </c>
      <c r="D13" s="114">
        <v>12848</v>
      </c>
      <c r="E13" s="114">
        <v>12213</v>
      </c>
      <c r="F13" s="115">
        <v>11528</v>
      </c>
      <c r="G13" s="116">
        <v>-93</v>
      </c>
      <c r="H13" s="117">
        <v>-635</v>
      </c>
      <c r="I13" s="118">
        <v>-685</v>
      </c>
      <c r="J13" s="119">
        <v>-0.718646163356773</v>
      </c>
      <c r="K13" s="120">
        <v>-4.942403486924035</v>
      </c>
      <c r="L13" s="121">
        <v>-5.608777532137886</v>
      </c>
      <c r="N13" s="111"/>
      <c r="O13" s="111"/>
      <c r="P13" s="111"/>
    </row>
    <row r="14" spans="2:16" ht="19.5" customHeight="1">
      <c r="B14" s="112" t="s">
        <v>86</v>
      </c>
      <c r="C14" s="113">
        <v>174054</v>
      </c>
      <c r="D14" s="114">
        <v>171812</v>
      </c>
      <c r="E14" s="114">
        <v>170955</v>
      </c>
      <c r="F14" s="122">
        <v>169602</v>
      </c>
      <c r="G14" s="116">
        <v>-2242</v>
      </c>
      <c r="H14" s="117">
        <v>-857</v>
      </c>
      <c r="I14" s="118">
        <v>-1353</v>
      </c>
      <c r="J14" s="119">
        <v>-1.288105990095028</v>
      </c>
      <c r="K14" s="120">
        <v>-0.4988010150629758</v>
      </c>
      <c r="L14" s="121">
        <v>-0.7914363428972537</v>
      </c>
      <c r="N14" s="111"/>
      <c r="O14" s="111"/>
      <c r="P14" s="111"/>
    </row>
    <row r="15" spans="2:16" ht="19.5" customHeight="1">
      <c r="B15" s="112" t="s">
        <v>87</v>
      </c>
      <c r="C15" s="113">
        <v>132714</v>
      </c>
      <c r="D15" s="114">
        <v>131922</v>
      </c>
      <c r="E15" s="114">
        <v>133062</v>
      </c>
      <c r="F15" s="115">
        <v>134050</v>
      </c>
      <c r="G15" s="116">
        <v>-792</v>
      </c>
      <c r="H15" s="117">
        <v>1140</v>
      </c>
      <c r="I15" s="118">
        <v>988</v>
      </c>
      <c r="J15" s="119">
        <v>-0.5967720059677201</v>
      </c>
      <c r="K15" s="120">
        <v>0.8641469959521536</v>
      </c>
      <c r="L15" s="121">
        <v>0.7425110099051571</v>
      </c>
      <c r="N15" s="111"/>
      <c r="O15" s="111"/>
      <c r="P15" s="111"/>
    </row>
    <row r="16" spans="2:16" ht="19.5" customHeight="1">
      <c r="B16" s="112" t="s">
        <v>88</v>
      </c>
      <c r="C16" s="113">
        <v>7561</v>
      </c>
      <c r="D16" s="114">
        <v>7322</v>
      </c>
      <c r="E16" s="114">
        <v>6935</v>
      </c>
      <c r="F16" s="115">
        <v>6635</v>
      </c>
      <c r="G16" s="116">
        <v>-239</v>
      </c>
      <c r="H16" s="117">
        <v>-387</v>
      </c>
      <c r="I16" s="118">
        <v>-300</v>
      </c>
      <c r="J16" s="119">
        <v>-3.160957545298241</v>
      </c>
      <c r="K16" s="120">
        <v>-5.285441136301557</v>
      </c>
      <c r="L16" s="121">
        <v>-4.325883201153569</v>
      </c>
      <c r="N16" s="111"/>
      <c r="O16" s="111"/>
      <c r="P16" s="111"/>
    </row>
    <row r="17" spans="2:16" ht="19.5" customHeight="1">
      <c r="B17" s="112" t="s">
        <v>89</v>
      </c>
      <c r="C17" s="113">
        <v>12915</v>
      </c>
      <c r="D17" s="114">
        <v>12570</v>
      </c>
      <c r="E17" s="114">
        <v>11944</v>
      </c>
      <c r="F17" s="115">
        <v>11191</v>
      </c>
      <c r="G17" s="116">
        <v>-345</v>
      </c>
      <c r="H17" s="117">
        <v>-626</v>
      </c>
      <c r="I17" s="118">
        <v>-753</v>
      </c>
      <c r="J17" s="119">
        <v>-2.671312427409988</v>
      </c>
      <c r="K17" s="120">
        <v>-4.9801113762927605</v>
      </c>
      <c r="L17" s="121">
        <v>-6.304420629604822</v>
      </c>
      <c r="N17" s="111"/>
      <c r="O17" s="111"/>
      <c r="P17" s="111"/>
    </row>
    <row r="18" spans="2:16" ht="19.5" customHeight="1">
      <c r="B18" s="112" t="s">
        <v>90</v>
      </c>
      <c r="C18" s="113">
        <v>8811</v>
      </c>
      <c r="D18" s="114">
        <v>8615</v>
      </c>
      <c r="E18" s="114">
        <v>8288</v>
      </c>
      <c r="F18" s="115">
        <v>7809</v>
      </c>
      <c r="G18" s="116">
        <v>-196</v>
      </c>
      <c r="H18" s="117">
        <v>-327</v>
      </c>
      <c r="I18" s="118">
        <v>-479</v>
      </c>
      <c r="J18" s="119">
        <v>-2.2244921121325616</v>
      </c>
      <c r="K18" s="120">
        <v>-3.7957051654091702</v>
      </c>
      <c r="L18" s="121">
        <v>-5.779440154440155</v>
      </c>
      <c r="N18" s="111"/>
      <c r="O18" s="111"/>
      <c r="P18" s="111"/>
    </row>
    <row r="19" spans="2:16" ht="19.5" customHeight="1">
      <c r="B19" s="112" t="s">
        <v>91</v>
      </c>
      <c r="C19" s="113">
        <v>12053</v>
      </c>
      <c r="D19" s="114">
        <v>11383</v>
      </c>
      <c r="E19" s="114">
        <v>10726</v>
      </c>
      <c r="F19" s="115">
        <v>9917</v>
      </c>
      <c r="G19" s="116">
        <v>-670</v>
      </c>
      <c r="H19" s="117">
        <v>-657</v>
      </c>
      <c r="I19" s="118">
        <v>-809</v>
      </c>
      <c r="J19" s="119">
        <v>-5.55878204596366</v>
      </c>
      <c r="K19" s="120">
        <v>-5.7717649125889485</v>
      </c>
      <c r="L19" s="121">
        <v>-7.542420287152712</v>
      </c>
      <c r="N19" s="111"/>
      <c r="O19" s="111"/>
      <c r="P19" s="111"/>
    </row>
    <row r="20" spans="2:16" ht="19.5" customHeight="1">
      <c r="B20" s="112" t="s">
        <v>92</v>
      </c>
      <c r="C20" s="113">
        <v>141751</v>
      </c>
      <c r="D20" s="114">
        <v>139176</v>
      </c>
      <c r="E20" s="114">
        <v>135182</v>
      </c>
      <c r="F20" s="122">
        <v>131182</v>
      </c>
      <c r="G20" s="116">
        <v>-2575</v>
      </c>
      <c r="H20" s="117">
        <v>-3994</v>
      </c>
      <c r="I20" s="118">
        <v>-4000</v>
      </c>
      <c r="J20" s="119">
        <v>-1.816565667967069</v>
      </c>
      <c r="K20" s="120">
        <v>-2.8697476576421224</v>
      </c>
      <c r="L20" s="121">
        <v>-2.9589738278764925</v>
      </c>
      <c r="N20" s="111"/>
      <c r="O20" s="111"/>
      <c r="P20" s="111"/>
    </row>
    <row r="21" spans="2:16" ht="19.5" customHeight="1">
      <c r="B21" s="112" t="s">
        <v>93</v>
      </c>
      <c r="C21" s="113">
        <v>126629</v>
      </c>
      <c r="D21" s="114">
        <v>124761</v>
      </c>
      <c r="E21" s="114">
        <v>121635</v>
      </c>
      <c r="F21" s="115">
        <v>119038</v>
      </c>
      <c r="G21" s="116">
        <v>-1868</v>
      </c>
      <c r="H21" s="117">
        <v>-3126</v>
      </c>
      <c r="I21" s="118">
        <v>-2597</v>
      </c>
      <c r="J21" s="119">
        <v>-1.4751755127182555</v>
      </c>
      <c r="K21" s="120">
        <v>-2.505590689398129</v>
      </c>
      <c r="L21" s="121">
        <v>-2.135076252723312</v>
      </c>
      <c r="N21" s="111"/>
      <c r="O21" s="111"/>
      <c r="P21" s="111"/>
    </row>
    <row r="22" spans="2:16" ht="19.5" customHeight="1">
      <c r="B22" s="112" t="s">
        <v>94</v>
      </c>
      <c r="C22" s="113">
        <v>5339</v>
      </c>
      <c r="D22" s="114">
        <v>4987</v>
      </c>
      <c r="E22" s="114">
        <v>4680</v>
      </c>
      <c r="F22" s="115">
        <v>4244</v>
      </c>
      <c r="G22" s="116">
        <v>-352</v>
      </c>
      <c r="H22" s="117">
        <v>-307</v>
      </c>
      <c r="I22" s="118">
        <v>-436</v>
      </c>
      <c r="J22" s="119">
        <v>-6.592994942873196</v>
      </c>
      <c r="K22" s="120">
        <v>-6.156005614597955</v>
      </c>
      <c r="L22" s="121">
        <v>-9.316239316239317</v>
      </c>
      <c r="N22" s="111"/>
      <c r="O22" s="111"/>
      <c r="P22" s="111"/>
    </row>
    <row r="23" spans="2:16" ht="19.5" customHeight="1">
      <c r="B23" s="112" t="s">
        <v>95</v>
      </c>
      <c r="C23" s="113">
        <v>5019</v>
      </c>
      <c r="D23" s="114">
        <v>4824</v>
      </c>
      <c r="E23" s="114">
        <v>4478</v>
      </c>
      <c r="F23" s="115">
        <v>4002</v>
      </c>
      <c r="G23" s="116">
        <v>-195</v>
      </c>
      <c r="H23" s="117">
        <v>-346</v>
      </c>
      <c r="I23" s="118">
        <v>-476</v>
      </c>
      <c r="J23" s="119">
        <v>-3.8852361028093245</v>
      </c>
      <c r="K23" s="120">
        <v>-7.172470978441129</v>
      </c>
      <c r="L23" s="121">
        <v>-10.62974542206342</v>
      </c>
      <c r="N23" s="111"/>
      <c r="O23" s="111"/>
      <c r="P23" s="111"/>
    </row>
    <row r="24" spans="2:16" ht="19.5" customHeight="1">
      <c r="B24" s="112" t="s">
        <v>96</v>
      </c>
      <c r="C24" s="113">
        <v>4764</v>
      </c>
      <c r="D24" s="114">
        <v>4604</v>
      </c>
      <c r="E24" s="114">
        <v>4389</v>
      </c>
      <c r="F24" s="115">
        <v>3898</v>
      </c>
      <c r="G24" s="116">
        <v>-160</v>
      </c>
      <c r="H24" s="117">
        <v>-215</v>
      </c>
      <c r="I24" s="118">
        <v>-491</v>
      </c>
      <c r="J24" s="119">
        <v>-3.3585222502099077</v>
      </c>
      <c r="K24" s="120">
        <v>-4.669852302345786</v>
      </c>
      <c r="L24" s="121">
        <v>-11.187058555479608</v>
      </c>
      <c r="N24" s="111"/>
      <c r="O24" s="111"/>
      <c r="P24" s="111"/>
    </row>
    <row r="25" spans="2:16" ht="19.5" customHeight="1">
      <c r="B25" s="112" t="s">
        <v>97</v>
      </c>
      <c r="C25" s="113">
        <v>65809</v>
      </c>
      <c r="D25" s="114">
        <v>63421</v>
      </c>
      <c r="E25" s="114">
        <v>60914</v>
      </c>
      <c r="F25" s="115">
        <v>57689</v>
      </c>
      <c r="G25" s="116">
        <v>-2388</v>
      </c>
      <c r="H25" s="117">
        <v>-2507</v>
      </c>
      <c r="I25" s="118">
        <v>-3225</v>
      </c>
      <c r="J25" s="119">
        <v>-3.628683006883557</v>
      </c>
      <c r="K25" s="120">
        <v>-3.952949338547169</v>
      </c>
      <c r="L25" s="121">
        <v>-5.294349410644515</v>
      </c>
      <c r="N25" s="111"/>
      <c r="O25" s="111"/>
      <c r="P25" s="111"/>
    </row>
    <row r="26" spans="2:16" ht="19.5" customHeight="1">
      <c r="B26" s="112" t="s">
        <v>98</v>
      </c>
      <c r="C26" s="113">
        <v>47595</v>
      </c>
      <c r="D26" s="114">
        <v>45998</v>
      </c>
      <c r="E26" s="114">
        <v>44227</v>
      </c>
      <c r="F26" s="115">
        <v>42320</v>
      </c>
      <c r="G26" s="116">
        <v>-1597</v>
      </c>
      <c r="H26" s="117">
        <v>-1771</v>
      </c>
      <c r="I26" s="118">
        <v>-1907</v>
      </c>
      <c r="J26" s="119">
        <v>-3.3553944742094757</v>
      </c>
      <c r="K26" s="120">
        <v>-3.850167398582547</v>
      </c>
      <c r="L26" s="121">
        <v>-4.311845705112262</v>
      </c>
      <c r="N26" s="111"/>
      <c r="O26" s="111"/>
      <c r="P26" s="111"/>
    </row>
    <row r="27" spans="2:16" ht="19.5" customHeight="1">
      <c r="B27" s="112" t="s">
        <v>99</v>
      </c>
      <c r="C27" s="113">
        <v>5598</v>
      </c>
      <c r="D27" s="114">
        <v>5359</v>
      </c>
      <c r="E27" s="114">
        <v>5073</v>
      </c>
      <c r="F27" s="115">
        <v>4727</v>
      </c>
      <c r="G27" s="116">
        <v>-239</v>
      </c>
      <c r="H27" s="117">
        <v>-286</v>
      </c>
      <c r="I27" s="118">
        <v>-346</v>
      </c>
      <c r="J27" s="119">
        <v>-4.269381922115041</v>
      </c>
      <c r="K27" s="120">
        <v>-5.336816570255644</v>
      </c>
      <c r="L27" s="121">
        <v>-6.8204218411196535</v>
      </c>
      <c r="N27" s="111"/>
      <c r="O27" s="111"/>
      <c r="P27" s="111"/>
    </row>
    <row r="28" spans="2:16" ht="19.5" customHeight="1">
      <c r="B28" s="112" t="s">
        <v>100</v>
      </c>
      <c r="C28" s="113">
        <v>12616</v>
      </c>
      <c r="D28" s="114">
        <v>12064</v>
      </c>
      <c r="E28" s="114">
        <v>11614</v>
      </c>
      <c r="F28" s="115">
        <v>10642</v>
      </c>
      <c r="G28" s="116">
        <v>-552</v>
      </c>
      <c r="H28" s="117">
        <v>-450</v>
      </c>
      <c r="I28" s="118">
        <v>-972</v>
      </c>
      <c r="J28" s="119">
        <v>-4.375396322130628</v>
      </c>
      <c r="K28" s="120">
        <v>-3.7301061007957563</v>
      </c>
      <c r="L28" s="121">
        <v>-8.369209574651283</v>
      </c>
      <c r="N28" s="111"/>
      <c r="O28" s="111"/>
      <c r="P28" s="111"/>
    </row>
    <row r="29" spans="2:16" ht="19.5" customHeight="1">
      <c r="B29" s="112" t="s">
        <v>101</v>
      </c>
      <c r="C29" s="113">
        <v>52828</v>
      </c>
      <c r="D29" s="114">
        <v>51697</v>
      </c>
      <c r="E29" s="114">
        <v>49820</v>
      </c>
      <c r="F29" s="115">
        <v>48270</v>
      </c>
      <c r="G29" s="116">
        <v>-1131</v>
      </c>
      <c r="H29" s="117">
        <v>-1877</v>
      </c>
      <c r="I29" s="118">
        <v>-1550</v>
      </c>
      <c r="J29" s="119">
        <v>-2.1409101234193986</v>
      </c>
      <c r="K29" s="120">
        <v>-3.6307716115055033</v>
      </c>
      <c r="L29" s="121">
        <v>-3.1112003211561623</v>
      </c>
      <c r="N29" s="111"/>
      <c r="O29" s="111"/>
      <c r="P29" s="111"/>
    </row>
    <row r="30" spans="2:16" ht="19.5" customHeight="1">
      <c r="B30" s="112" t="s">
        <v>102</v>
      </c>
      <c r="C30" s="113">
        <v>40840</v>
      </c>
      <c r="D30" s="114">
        <v>40346</v>
      </c>
      <c r="E30" s="114">
        <v>38923</v>
      </c>
      <c r="F30" s="115">
        <v>38213</v>
      </c>
      <c r="G30" s="116">
        <v>-494</v>
      </c>
      <c r="H30" s="117">
        <v>-1423</v>
      </c>
      <c r="I30" s="118">
        <v>-710</v>
      </c>
      <c r="J30" s="119">
        <v>-1.209598432908913</v>
      </c>
      <c r="K30" s="120">
        <v>-3.526991523323254</v>
      </c>
      <c r="L30" s="121">
        <v>-1.8241142769056855</v>
      </c>
      <c r="N30" s="111"/>
      <c r="O30" s="111"/>
      <c r="P30" s="111"/>
    </row>
    <row r="31" spans="2:16" ht="19.5" customHeight="1">
      <c r="B31" s="112" t="s">
        <v>103</v>
      </c>
      <c r="C31" s="113">
        <v>9202</v>
      </c>
      <c r="D31" s="114">
        <v>8920</v>
      </c>
      <c r="E31" s="114">
        <v>8670</v>
      </c>
      <c r="F31" s="115">
        <v>8075</v>
      </c>
      <c r="G31" s="116">
        <v>-282</v>
      </c>
      <c r="H31" s="117">
        <v>-250</v>
      </c>
      <c r="I31" s="118">
        <v>-595</v>
      </c>
      <c r="J31" s="119">
        <v>-3.0645511845251034</v>
      </c>
      <c r="K31" s="120">
        <v>-2.8026905829596416</v>
      </c>
      <c r="L31" s="121">
        <v>-6.862745098039216</v>
      </c>
      <c r="N31" s="111"/>
      <c r="O31" s="111"/>
      <c r="P31" s="111"/>
    </row>
    <row r="32" spans="2:16" ht="19.5" customHeight="1">
      <c r="B32" s="112" t="s">
        <v>104</v>
      </c>
      <c r="C32" s="113">
        <v>2786</v>
      </c>
      <c r="D32" s="114">
        <v>2431</v>
      </c>
      <c r="E32" s="114">
        <v>2227</v>
      </c>
      <c r="F32" s="115">
        <v>1982</v>
      </c>
      <c r="G32" s="116">
        <v>-355</v>
      </c>
      <c r="H32" s="117">
        <v>-204</v>
      </c>
      <c r="I32" s="118">
        <v>-245</v>
      </c>
      <c r="J32" s="119">
        <v>-12.742282842785354</v>
      </c>
      <c r="K32" s="120">
        <v>-8.391608391608392</v>
      </c>
      <c r="L32" s="121">
        <v>-11.001347103726987</v>
      </c>
      <c r="N32" s="111"/>
      <c r="O32" s="111"/>
      <c r="P32" s="111"/>
    </row>
    <row r="33" spans="2:16" ht="19.5" customHeight="1">
      <c r="B33" s="112" t="s">
        <v>105</v>
      </c>
      <c r="C33" s="113">
        <v>64341</v>
      </c>
      <c r="D33" s="114">
        <v>64186</v>
      </c>
      <c r="E33" s="114">
        <v>63555</v>
      </c>
      <c r="F33" s="122">
        <v>63223</v>
      </c>
      <c r="G33" s="116">
        <v>-155</v>
      </c>
      <c r="H33" s="117">
        <v>-631</v>
      </c>
      <c r="I33" s="118">
        <v>-332</v>
      </c>
      <c r="J33" s="119">
        <v>-0.24090393372810495</v>
      </c>
      <c r="K33" s="120">
        <v>-0.9830804225220454</v>
      </c>
      <c r="L33" s="121">
        <v>-0.5223821886554952</v>
      </c>
      <c r="N33" s="111"/>
      <c r="O33" s="111"/>
      <c r="P33" s="111"/>
    </row>
    <row r="34" spans="2:16" ht="19.5" customHeight="1">
      <c r="B34" s="112" t="s">
        <v>106</v>
      </c>
      <c r="C34" s="113">
        <v>58802</v>
      </c>
      <c r="D34" s="114">
        <v>58996</v>
      </c>
      <c r="E34" s="114">
        <v>58666</v>
      </c>
      <c r="F34" s="115">
        <v>58767</v>
      </c>
      <c r="G34" s="116">
        <v>194</v>
      </c>
      <c r="H34" s="117">
        <v>-330</v>
      </c>
      <c r="I34" s="118">
        <v>101</v>
      </c>
      <c r="J34" s="119">
        <v>0.3299207509948641</v>
      </c>
      <c r="K34" s="120">
        <v>-0.5593599566072276</v>
      </c>
      <c r="L34" s="121">
        <v>0.17216104728462822</v>
      </c>
      <c r="N34" s="111"/>
      <c r="O34" s="111"/>
      <c r="P34" s="111"/>
    </row>
    <row r="35" spans="2:16" ht="19.5" customHeight="1">
      <c r="B35" s="112" t="s">
        <v>107</v>
      </c>
      <c r="C35" s="113">
        <v>5539</v>
      </c>
      <c r="D35" s="114">
        <v>5190</v>
      </c>
      <c r="E35" s="114">
        <v>4889</v>
      </c>
      <c r="F35" s="115">
        <v>4456</v>
      </c>
      <c r="G35" s="116">
        <v>-349</v>
      </c>
      <c r="H35" s="117">
        <v>-301</v>
      </c>
      <c r="I35" s="118">
        <v>-433</v>
      </c>
      <c r="J35" s="119">
        <v>-6.300776313413974</v>
      </c>
      <c r="K35" s="120">
        <v>-5.799614643545279</v>
      </c>
      <c r="L35" s="121">
        <v>-8.856616895070566</v>
      </c>
      <c r="N35" s="111"/>
      <c r="O35" s="111"/>
      <c r="P35" s="111"/>
    </row>
    <row r="36" spans="2:16" ht="19.5" customHeight="1">
      <c r="B36" s="112" t="s">
        <v>108</v>
      </c>
      <c r="C36" s="113">
        <v>25243</v>
      </c>
      <c r="D36" s="114">
        <v>23647</v>
      </c>
      <c r="E36" s="114">
        <v>22118</v>
      </c>
      <c r="F36" s="115">
        <v>20453</v>
      </c>
      <c r="G36" s="116">
        <v>-1596</v>
      </c>
      <c r="H36" s="117">
        <v>-1529</v>
      </c>
      <c r="I36" s="118">
        <v>-1665</v>
      </c>
      <c r="J36" s="119">
        <v>-6.322544863922672</v>
      </c>
      <c r="K36" s="120">
        <v>-6.46593648242906</v>
      </c>
      <c r="L36" s="121">
        <v>-7.52780540736052</v>
      </c>
      <c r="N36" s="111"/>
      <c r="O36" s="111"/>
      <c r="P36" s="111"/>
    </row>
    <row r="37" spans="2:16" ht="19.5" customHeight="1">
      <c r="B37" s="112" t="s">
        <v>109</v>
      </c>
      <c r="C37" s="113">
        <v>36331</v>
      </c>
      <c r="D37" s="114">
        <v>35381</v>
      </c>
      <c r="E37" s="114">
        <v>34087</v>
      </c>
      <c r="F37" s="115">
        <v>32614</v>
      </c>
      <c r="G37" s="116">
        <v>-950</v>
      </c>
      <c r="H37" s="117">
        <v>-1294</v>
      </c>
      <c r="I37" s="118">
        <v>-1473</v>
      </c>
      <c r="J37" s="119">
        <v>-2.6148468250254604</v>
      </c>
      <c r="K37" s="120">
        <v>-3.657330205477516</v>
      </c>
      <c r="L37" s="121">
        <v>-4.321295508551647</v>
      </c>
      <c r="N37" s="111"/>
      <c r="O37" s="111"/>
      <c r="P37" s="111"/>
    </row>
    <row r="38" spans="2:12" ht="19.5" customHeight="1">
      <c r="B38" s="123" t="s">
        <v>110</v>
      </c>
      <c r="C38" s="124">
        <v>25872</v>
      </c>
      <c r="D38" s="125">
        <v>24906</v>
      </c>
      <c r="E38" s="125">
        <v>23079</v>
      </c>
      <c r="F38" s="126">
        <v>21606</v>
      </c>
      <c r="G38" s="127">
        <v>-966</v>
      </c>
      <c r="H38" s="128">
        <v>-1827</v>
      </c>
      <c r="I38" s="129">
        <v>-1473</v>
      </c>
      <c r="J38" s="130">
        <v>-3.7337662337662336</v>
      </c>
      <c r="K38" s="131">
        <v>-7.33558178752108</v>
      </c>
      <c r="L38" s="132">
        <v>-6.382425581697647</v>
      </c>
    </row>
    <row r="39" spans="2:12" ht="19.5" customHeight="1">
      <c r="B39" s="133" t="s">
        <v>111</v>
      </c>
      <c r="C39" s="134">
        <v>22941</v>
      </c>
      <c r="D39" s="135">
        <v>24056</v>
      </c>
      <c r="E39" s="136">
        <v>24545</v>
      </c>
      <c r="F39" s="137">
        <v>24800</v>
      </c>
      <c r="G39" s="138">
        <v>1115</v>
      </c>
      <c r="H39" s="139">
        <v>489</v>
      </c>
      <c r="I39" s="107">
        <v>255</v>
      </c>
      <c r="J39" s="140">
        <v>4.860293797131773</v>
      </c>
      <c r="K39" s="141">
        <v>2.0327569005653476</v>
      </c>
      <c r="L39" s="142">
        <v>1.0389081279282948</v>
      </c>
    </row>
    <row r="40" spans="2:12" ht="19.5" customHeight="1">
      <c r="B40" s="123" t="s">
        <v>112</v>
      </c>
      <c r="C40" s="143">
        <v>22941</v>
      </c>
      <c r="D40" s="144">
        <v>24056</v>
      </c>
      <c r="E40" s="125">
        <v>24545</v>
      </c>
      <c r="F40" s="126">
        <v>24800</v>
      </c>
      <c r="G40" s="127">
        <v>1115</v>
      </c>
      <c r="H40" s="128">
        <v>489</v>
      </c>
      <c r="I40" s="129">
        <v>255</v>
      </c>
      <c r="J40" s="130">
        <v>4.860293797131773</v>
      </c>
      <c r="K40" s="131">
        <v>2.0327569005653476</v>
      </c>
      <c r="L40" s="132">
        <v>1.0389081279282948</v>
      </c>
    </row>
    <row r="41" spans="2:12" ht="19.5" customHeight="1">
      <c r="B41" s="133" t="s">
        <v>113</v>
      </c>
      <c r="C41" s="134">
        <v>11619</v>
      </c>
      <c r="D41" s="135">
        <v>11254</v>
      </c>
      <c r="E41" s="136">
        <v>10623</v>
      </c>
      <c r="F41" s="137">
        <v>10000</v>
      </c>
      <c r="G41" s="138">
        <v>-365</v>
      </c>
      <c r="H41" s="139">
        <v>-631</v>
      </c>
      <c r="I41" s="107">
        <v>-623</v>
      </c>
      <c r="J41" s="140">
        <v>-3.141406317239005</v>
      </c>
      <c r="K41" s="141">
        <v>-5.606895326106273</v>
      </c>
      <c r="L41" s="142">
        <v>-5.86463334274687</v>
      </c>
    </row>
    <row r="42" spans="2:12" ht="19.5" customHeight="1">
      <c r="B42" s="123" t="s">
        <v>114</v>
      </c>
      <c r="C42" s="143">
        <v>11619</v>
      </c>
      <c r="D42" s="144">
        <v>11254</v>
      </c>
      <c r="E42" s="125">
        <v>10623</v>
      </c>
      <c r="F42" s="126">
        <v>10000</v>
      </c>
      <c r="G42" s="127">
        <v>-365</v>
      </c>
      <c r="H42" s="128">
        <v>-631</v>
      </c>
      <c r="I42" s="129">
        <v>-623</v>
      </c>
      <c r="J42" s="130">
        <v>-3.141406317239005</v>
      </c>
      <c r="K42" s="131">
        <v>-5.606895326106273</v>
      </c>
      <c r="L42" s="132">
        <v>-5.86463334274687</v>
      </c>
    </row>
    <row r="43" spans="2:12" ht="19.5" customHeight="1">
      <c r="B43" s="133" t="s">
        <v>115</v>
      </c>
      <c r="C43" s="134">
        <v>29549</v>
      </c>
      <c r="D43" s="135">
        <v>29963</v>
      </c>
      <c r="E43" s="136">
        <v>29170</v>
      </c>
      <c r="F43" s="137">
        <v>28133</v>
      </c>
      <c r="G43" s="138">
        <v>414</v>
      </c>
      <c r="H43" s="139">
        <v>-793</v>
      </c>
      <c r="I43" s="107">
        <v>-1037</v>
      </c>
      <c r="J43" s="140">
        <v>1.4010626417137635</v>
      </c>
      <c r="K43" s="141">
        <v>-2.646597470213263</v>
      </c>
      <c r="L43" s="142">
        <v>-3.555022283167638</v>
      </c>
    </row>
    <row r="44" spans="2:12" ht="19.5" customHeight="1">
      <c r="B44" s="112" t="s">
        <v>116</v>
      </c>
      <c r="C44" s="145">
        <v>22130</v>
      </c>
      <c r="D44" s="146">
        <v>22367</v>
      </c>
      <c r="E44" s="114">
        <v>21692</v>
      </c>
      <c r="F44" s="115">
        <v>20909</v>
      </c>
      <c r="G44" s="116">
        <v>237</v>
      </c>
      <c r="H44" s="117">
        <v>-675</v>
      </c>
      <c r="I44" s="118">
        <v>-783</v>
      </c>
      <c r="J44" s="119">
        <v>1.070944419340262</v>
      </c>
      <c r="K44" s="120">
        <v>-3.0178387803460454</v>
      </c>
      <c r="L44" s="121">
        <v>-3.6096256684491976</v>
      </c>
    </row>
    <row r="45" spans="2:12" ht="19.5" customHeight="1">
      <c r="B45" s="123" t="s">
        <v>117</v>
      </c>
      <c r="C45" s="143">
        <v>7419</v>
      </c>
      <c r="D45" s="144">
        <v>7596</v>
      </c>
      <c r="E45" s="125">
        <v>7478</v>
      </c>
      <c r="F45" s="126">
        <v>7224</v>
      </c>
      <c r="G45" s="127">
        <v>177</v>
      </c>
      <c r="H45" s="128">
        <v>-118</v>
      </c>
      <c r="I45" s="129">
        <v>-254</v>
      </c>
      <c r="J45" s="130">
        <v>2.3857662757784066</v>
      </c>
      <c r="K45" s="131">
        <v>-1.5534491837809372</v>
      </c>
      <c r="L45" s="132">
        <v>-3.3966301150040117</v>
      </c>
    </row>
    <row r="46" spans="2:12" ht="19.5" customHeight="1">
      <c r="B46" s="133" t="s">
        <v>118</v>
      </c>
      <c r="C46" s="134">
        <v>78864</v>
      </c>
      <c r="D46" s="135">
        <v>78996</v>
      </c>
      <c r="E46" s="136">
        <v>77102</v>
      </c>
      <c r="F46" s="137">
        <v>74389</v>
      </c>
      <c r="G46" s="138">
        <v>132</v>
      </c>
      <c r="H46" s="139">
        <v>-1894</v>
      </c>
      <c r="I46" s="107">
        <v>-2713</v>
      </c>
      <c r="J46" s="140">
        <v>0.16737674984783932</v>
      </c>
      <c r="K46" s="141">
        <v>-2.3975897513798166</v>
      </c>
      <c r="L46" s="142">
        <v>-3.5187154678218464</v>
      </c>
    </row>
    <row r="47" spans="2:12" ht="19.5" customHeight="1">
      <c r="B47" s="112" t="s">
        <v>119</v>
      </c>
      <c r="C47" s="145">
        <v>22886</v>
      </c>
      <c r="D47" s="146">
        <v>22748</v>
      </c>
      <c r="E47" s="114">
        <v>22522</v>
      </c>
      <c r="F47" s="115">
        <v>21733</v>
      </c>
      <c r="G47" s="116">
        <v>-138</v>
      </c>
      <c r="H47" s="117">
        <v>-226</v>
      </c>
      <c r="I47" s="118">
        <v>-789</v>
      </c>
      <c r="J47" s="119">
        <v>-0.6029887267325001</v>
      </c>
      <c r="K47" s="120">
        <v>-0.9934939335326182</v>
      </c>
      <c r="L47" s="121">
        <v>-3.5032412751975848</v>
      </c>
    </row>
    <row r="48" spans="2:12" ht="19.5" customHeight="1">
      <c r="B48" s="112" t="s">
        <v>120</v>
      </c>
      <c r="C48" s="145">
        <v>18037</v>
      </c>
      <c r="D48" s="146">
        <v>19058</v>
      </c>
      <c r="E48" s="114">
        <v>18608</v>
      </c>
      <c r="F48" s="115">
        <v>18092</v>
      </c>
      <c r="G48" s="116">
        <v>1021</v>
      </c>
      <c r="H48" s="117">
        <v>-450</v>
      </c>
      <c r="I48" s="118">
        <v>-516</v>
      </c>
      <c r="J48" s="119">
        <v>5.660586572046349</v>
      </c>
      <c r="K48" s="120">
        <v>-2.3612131388393327</v>
      </c>
      <c r="L48" s="121">
        <v>-2.7730008598452276</v>
      </c>
    </row>
    <row r="49" spans="2:12" ht="19.5" customHeight="1">
      <c r="B49" s="112" t="s">
        <v>121</v>
      </c>
      <c r="C49" s="145">
        <v>1543</v>
      </c>
      <c r="D49" s="146">
        <v>1480</v>
      </c>
      <c r="E49" s="114">
        <v>1307</v>
      </c>
      <c r="F49" s="115">
        <v>1241</v>
      </c>
      <c r="G49" s="116">
        <v>-63</v>
      </c>
      <c r="H49" s="117">
        <v>-173</v>
      </c>
      <c r="I49" s="118">
        <v>-66</v>
      </c>
      <c r="J49" s="119">
        <v>-4.08295528191834</v>
      </c>
      <c r="K49" s="120">
        <v>-11.68918918918919</v>
      </c>
      <c r="L49" s="121">
        <v>-5.049732211170619</v>
      </c>
    </row>
    <row r="50" spans="2:12" ht="19.5" customHeight="1">
      <c r="B50" s="112" t="s">
        <v>122</v>
      </c>
      <c r="C50" s="145">
        <v>5727</v>
      </c>
      <c r="D50" s="146">
        <v>5759</v>
      </c>
      <c r="E50" s="114">
        <v>5531</v>
      </c>
      <c r="F50" s="115">
        <v>5177</v>
      </c>
      <c r="G50" s="116">
        <v>32</v>
      </c>
      <c r="H50" s="117">
        <v>-228</v>
      </c>
      <c r="I50" s="118">
        <v>-354</v>
      </c>
      <c r="J50" s="119">
        <v>0.5587567661952156</v>
      </c>
      <c r="K50" s="120">
        <v>-3.959020663309602</v>
      </c>
      <c r="L50" s="121">
        <v>-6.400289278611463</v>
      </c>
    </row>
    <row r="51" spans="2:12" ht="19.5" customHeight="1">
      <c r="B51" s="112" t="s">
        <v>123</v>
      </c>
      <c r="C51" s="145">
        <v>18053</v>
      </c>
      <c r="D51" s="146">
        <v>17630</v>
      </c>
      <c r="E51" s="114">
        <v>17323</v>
      </c>
      <c r="F51" s="115">
        <v>17009</v>
      </c>
      <c r="G51" s="116">
        <v>-423</v>
      </c>
      <c r="H51" s="117">
        <v>-307</v>
      </c>
      <c r="I51" s="118">
        <v>-314</v>
      </c>
      <c r="J51" s="119">
        <v>-2.3431008696615523</v>
      </c>
      <c r="K51" s="120">
        <v>-1.7413499716392513</v>
      </c>
      <c r="L51" s="121">
        <v>-1.8126190613635054</v>
      </c>
    </row>
    <row r="52" spans="2:12" ht="19.5" customHeight="1">
      <c r="B52" s="123" t="s">
        <v>124</v>
      </c>
      <c r="C52" s="143">
        <v>12618</v>
      </c>
      <c r="D52" s="144">
        <v>12321</v>
      </c>
      <c r="E52" s="125">
        <v>11811</v>
      </c>
      <c r="F52" s="126">
        <v>11137</v>
      </c>
      <c r="G52" s="127">
        <v>-297</v>
      </c>
      <c r="H52" s="128">
        <v>-510</v>
      </c>
      <c r="I52" s="129">
        <v>-674</v>
      </c>
      <c r="J52" s="130">
        <v>-2.353780313837375</v>
      </c>
      <c r="K52" s="131">
        <v>-4.139274409544679</v>
      </c>
      <c r="L52" s="132">
        <v>-5.706544746422827</v>
      </c>
    </row>
    <row r="53" spans="2:12" ht="19.5" customHeight="1">
      <c r="B53" s="133" t="s">
        <v>125</v>
      </c>
      <c r="C53" s="134">
        <v>34253</v>
      </c>
      <c r="D53" s="135">
        <v>32967</v>
      </c>
      <c r="E53" s="136">
        <v>31678</v>
      </c>
      <c r="F53" s="137">
        <v>30076</v>
      </c>
      <c r="G53" s="138">
        <v>-1286</v>
      </c>
      <c r="H53" s="139">
        <v>-1289</v>
      </c>
      <c r="I53" s="107">
        <v>-1602</v>
      </c>
      <c r="J53" s="140">
        <v>-3.754415671620004</v>
      </c>
      <c r="K53" s="141">
        <v>-3.9099705766372437</v>
      </c>
      <c r="L53" s="142">
        <v>-5.057137445545805</v>
      </c>
    </row>
    <row r="54" spans="2:12" ht="19.5" customHeight="1">
      <c r="B54" s="112" t="s">
        <v>126</v>
      </c>
      <c r="C54" s="145">
        <v>19155</v>
      </c>
      <c r="D54" s="146">
        <v>19287</v>
      </c>
      <c r="E54" s="114">
        <v>19207</v>
      </c>
      <c r="F54" s="115">
        <v>18854</v>
      </c>
      <c r="G54" s="116">
        <v>132</v>
      </c>
      <c r="H54" s="117">
        <v>-80</v>
      </c>
      <c r="I54" s="118">
        <v>-353</v>
      </c>
      <c r="J54" s="119">
        <v>0.6891151135473766</v>
      </c>
      <c r="K54" s="120">
        <v>-0.41478716233732565</v>
      </c>
      <c r="L54" s="121">
        <v>-1.8378716093091059</v>
      </c>
    </row>
    <row r="55" spans="2:12" ht="19.5" customHeight="1">
      <c r="B55" s="112" t="s">
        <v>127</v>
      </c>
      <c r="C55" s="145">
        <v>2687</v>
      </c>
      <c r="D55" s="146">
        <v>2402</v>
      </c>
      <c r="E55" s="114">
        <v>2119</v>
      </c>
      <c r="F55" s="115">
        <v>1882</v>
      </c>
      <c r="G55" s="116">
        <v>-285</v>
      </c>
      <c r="H55" s="117">
        <v>-283</v>
      </c>
      <c r="I55" s="118">
        <v>-237</v>
      </c>
      <c r="J55" s="119">
        <v>-10.60662448827689</v>
      </c>
      <c r="K55" s="120">
        <v>-11.781848459616986</v>
      </c>
      <c r="L55" s="121">
        <v>-11.184521000471921</v>
      </c>
    </row>
    <row r="56" spans="2:12" ht="19.5" customHeight="1">
      <c r="B56" s="112" t="s">
        <v>128</v>
      </c>
      <c r="C56" s="145">
        <v>4160</v>
      </c>
      <c r="D56" s="146">
        <v>3769</v>
      </c>
      <c r="E56" s="114">
        <v>3478</v>
      </c>
      <c r="F56" s="115">
        <v>3092</v>
      </c>
      <c r="G56" s="116">
        <v>-391</v>
      </c>
      <c r="H56" s="117">
        <v>-291</v>
      </c>
      <c r="I56" s="118">
        <v>-386</v>
      </c>
      <c r="J56" s="119">
        <v>-9.399038461538462</v>
      </c>
      <c r="K56" s="120">
        <v>-7.720880870257362</v>
      </c>
      <c r="L56" s="121">
        <v>-11.09833237492812</v>
      </c>
    </row>
    <row r="57" spans="2:12" ht="19.5" customHeight="1">
      <c r="B57" s="112" t="s">
        <v>129</v>
      </c>
      <c r="C57" s="145">
        <v>8251</v>
      </c>
      <c r="D57" s="146">
        <v>7509</v>
      </c>
      <c r="E57" s="114">
        <v>6874</v>
      </c>
      <c r="F57" s="115">
        <v>6248</v>
      </c>
      <c r="G57" s="116">
        <v>-742</v>
      </c>
      <c r="H57" s="117">
        <v>-635</v>
      </c>
      <c r="I57" s="118">
        <v>-626</v>
      </c>
      <c r="J57" s="119">
        <v>-8.992849351593746</v>
      </c>
      <c r="K57" s="120">
        <v>-8.456518844053802</v>
      </c>
      <c r="L57" s="121">
        <v>-9.106779167878965</v>
      </c>
    </row>
    <row r="58" spans="2:12" ht="19.5" customHeight="1">
      <c r="B58" s="112" t="s">
        <v>130</v>
      </c>
      <c r="C58" s="145">
        <v>2788</v>
      </c>
      <c r="D58" s="146">
        <v>2604</v>
      </c>
      <c r="E58" s="114">
        <v>2342</v>
      </c>
      <c r="F58" s="115">
        <v>2046</v>
      </c>
      <c r="G58" s="116">
        <v>-184</v>
      </c>
      <c r="H58" s="117">
        <v>-262</v>
      </c>
      <c r="I58" s="118">
        <v>-296</v>
      </c>
      <c r="J58" s="119">
        <v>-6.599713055954089</v>
      </c>
      <c r="K58" s="120">
        <v>-10.061443932411676</v>
      </c>
      <c r="L58" s="121">
        <v>-12.63877028181042</v>
      </c>
    </row>
    <row r="59" spans="2:12" ht="15">
      <c r="B59" s="112" t="s">
        <v>131</v>
      </c>
      <c r="C59" s="145">
        <v>3160</v>
      </c>
      <c r="D59" s="146">
        <v>2836</v>
      </c>
      <c r="E59" s="114">
        <v>2574</v>
      </c>
      <c r="F59" s="115">
        <v>2348</v>
      </c>
      <c r="G59" s="116">
        <v>-324</v>
      </c>
      <c r="H59" s="117">
        <v>-262</v>
      </c>
      <c r="I59" s="118">
        <v>-226</v>
      </c>
      <c r="J59" s="119">
        <v>-10.253164556962027</v>
      </c>
      <c r="K59" s="120">
        <v>-9.23836389280677</v>
      </c>
      <c r="L59" s="121">
        <v>-8.780108780108781</v>
      </c>
    </row>
    <row r="60" spans="2:12" ht="15">
      <c r="B60" s="123" t="s">
        <v>132</v>
      </c>
      <c r="C60" s="143">
        <v>2303</v>
      </c>
      <c r="D60" s="144">
        <v>2069</v>
      </c>
      <c r="E60" s="125">
        <v>1958</v>
      </c>
      <c r="F60" s="126">
        <v>1854</v>
      </c>
      <c r="G60" s="127">
        <v>-234</v>
      </c>
      <c r="H60" s="128">
        <v>-111</v>
      </c>
      <c r="I60" s="129">
        <v>-104</v>
      </c>
      <c r="J60" s="130">
        <v>-10.160660008684324</v>
      </c>
      <c r="K60" s="131">
        <v>-5.364910584823587</v>
      </c>
      <c r="L60" s="132">
        <v>-5.3115423901940755</v>
      </c>
    </row>
    <row r="61" spans="2:12" ht="15">
      <c r="B61" s="133" t="s">
        <v>133</v>
      </c>
      <c r="C61" s="134">
        <v>27973</v>
      </c>
      <c r="D61" s="135">
        <v>26367</v>
      </c>
      <c r="E61" s="136">
        <v>24621</v>
      </c>
      <c r="F61" s="137">
        <v>22613</v>
      </c>
      <c r="G61" s="138">
        <v>-1606</v>
      </c>
      <c r="H61" s="139">
        <v>-1746</v>
      </c>
      <c r="I61" s="107">
        <v>-2008</v>
      </c>
      <c r="J61" s="140">
        <v>-5.7412504915454186</v>
      </c>
      <c r="K61" s="141">
        <v>-6.621913755831152</v>
      </c>
      <c r="L61" s="110">
        <v>-8.155639494740262</v>
      </c>
    </row>
    <row r="62" spans="2:12" ht="15">
      <c r="B62" s="112" t="s">
        <v>134</v>
      </c>
      <c r="C62" s="145">
        <v>16780</v>
      </c>
      <c r="D62" s="146">
        <v>15843</v>
      </c>
      <c r="E62" s="114">
        <v>14778</v>
      </c>
      <c r="F62" s="115">
        <v>13723</v>
      </c>
      <c r="G62" s="116">
        <v>-937</v>
      </c>
      <c r="H62" s="117">
        <v>-1065</v>
      </c>
      <c r="I62" s="118">
        <v>-1055</v>
      </c>
      <c r="J62" s="119">
        <v>-5.584028605482717</v>
      </c>
      <c r="K62" s="120">
        <v>-6.722211702329105</v>
      </c>
      <c r="L62" s="121">
        <v>-7.138990391121938</v>
      </c>
    </row>
    <row r="63" spans="2:12" ht="15">
      <c r="B63" s="112" t="s">
        <v>135</v>
      </c>
      <c r="C63" s="145">
        <v>5928</v>
      </c>
      <c r="D63" s="146">
        <v>5445</v>
      </c>
      <c r="E63" s="114">
        <v>5031</v>
      </c>
      <c r="F63" s="115">
        <v>4463</v>
      </c>
      <c r="G63" s="116">
        <v>-483</v>
      </c>
      <c r="H63" s="117">
        <v>-414</v>
      </c>
      <c r="I63" s="118">
        <v>-568</v>
      </c>
      <c r="J63" s="119">
        <v>-8.147773279352228</v>
      </c>
      <c r="K63" s="120">
        <v>-7.6033057851239665</v>
      </c>
      <c r="L63" s="121">
        <v>-11.290001987676407</v>
      </c>
    </row>
    <row r="64" spans="2:12" ht="15.75" thickBot="1">
      <c r="B64" s="147" t="s">
        <v>136</v>
      </c>
      <c r="C64" s="148">
        <v>5265</v>
      </c>
      <c r="D64" s="149">
        <v>5079</v>
      </c>
      <c r="E64" s="150">
        <v>4812</v>
      </c>
      <c r="F64" s="151">
        <v>4427</v>
      </c>
      <c r="G64" s="152">
        <v>-186</v>
      </c>
      <c r="H64" s="153">
        <v>-267</v>
      </c>
      <c r="I64" s="154">
        <v>-385</v>
      </c>
      <c r="J64" s="155">
        <v>-3.5327635327635325</v>
      </c>
      <c r="K64" s="156">
        <v>-5.256940342587123</v>
      </c>
      <c r="L64" s="157">
        <v>-8.000831255195346</v>
      </c>
    </row>
    <row r="65" spans="1:2" ht="18.75" customHeight="1">
      <c r="A65" s="158"/>
      <c r="B65" s="159" t="s">
        <v>137</v>
      </c>
    </row>
    <row r="66" ht="13.5">
      <c r="B66" s="160"/>
    </row>
  </sheetData>
  <sheetProtection/>
  <mergeCells count="5">
    <mergeCell ref="J2:L2"/>
    <mergeCell ref="B3:B4"/>
    <mergeCell ref="C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31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1" width="1.625" style="161" customWidth="1"/>
    <col min="2" max="2" width="2.50390625" style="161" customWidth="1"/>
    <col min="3" max="3" width="17.625" style="161" customWidth="1"/>
    <col min="4" max="22" width="9.125" style="161" customWidth="1"/>
    <col min="23" max="23" width="8.25390625" style="161" customWidth="1"/>
    <col min="24" max="16384" width="9.00390625" style="161" customWidth="1"/>
  </cols>
  <sheetData>
    <row r="1" spans="2:23" ht="14.25" customHeight="1">
      <c r="B1" s="162" t="s">
        <v>138</v>
      </c>
      <c r="C1" s="163"/>
      <c r="D1" s="163"/>
      <c r="E1" s="163"/>
      <c r="F1" s="163"/>
      <c r="G1" s="163"/>
      <c r="H1" s="163"/>
      <c r="I1" s="163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 t="s">
        <v>139</v>
      </c>
      <c r="V1" s="165"/>
      <c r="W1" s="163"/>
    </row>
    <row r="2" spans="2:23" s="166" customFormat="1" ht="22.5" customHeight="1">
      <c r="B2" s="167"/>
      <c r="C2" s="168"/>
      <c r="D2" s="169" t="s">
        <v>0</v>
      </c>
      <c r="E2" s="169" t="s">
        <v>140</v>
      </c>
      <c r="F2" s="169" t="s">
        <v>1</v>
      </c>
      <c r="G2" s="169" t="s">
        <v>141</v>
      </c>
      <c r="H2" s="169" t="s">
        <v>142</v>
      </c>
      <c r="I2" s="169" t="s">
        <v>143</v>
      </c>
      <c r="J2" s="169" t="s">
        <v>144</v>
      </c>
      <c r="K2" s="169" t="s">
        <v>145</v>
      </c>
      <c r="L2" s="169" t="s">
        <v>146</v>
      </c>
      <c r="M2" s="169" t="s">
        <v>147</v>
      </c>
      <c r="N2" s="169" t="s">
        <v>148</v>
      </c>
      <c r="O2" s="169" t="s">
        <v>149</v>
      </c>
      <c r="P2" s="169" t="s">
        <v>150</v>
      </c>
      <c r="Q2" s="169" t="s">
        <v>151</v>
      </c>
      <c r="R2" s="169" t="s">
        <v>2</v>
      </c>
      <c r="S2" s="169" t="s">
        <v>152</v>
      </c>
      <c r="T2" s="169" t="s">
        <v>153</v>
      </c>
      <c r="U2" s="169" t="s">
        <v>154</v>
      </c>
      <c r="V2" s="169" t="s">
        <v>143</v>
      </c>
      <c r="W2" s="170"/>
    </row>
    <row r="3" spans="2:23" s="166" customFormat="1" ht="7.5" customHeight="1">
      <c r="B3" s="171"/>
      <c r="C3" s="172"/>
      <c r="D3" s="173"/>
      <c r="E3" s="174"/>
      <c r="F3" s="175"/>
      <c r="G3" s="174"/>
      <c r="H3" s="175"/>
      <c r="I3" s="174"/>
      <c r="J3" s="175"/>
      <c r="K3" s="174"/>
      <c r="L3" s="174"/>
      <c r="M3" s="174"/>
      <c r="N3" s="175"/>
      <c r="O3" s="174"/>
      <c r="P3" s="175"/>
      <c r="Q3" s="174"/>
      <c r="R3" s="175"/>
      <c r="S3" s="174"/>
      <c r="T3" s="175"/>
      <c r="U3" s="174"/>
      <c r="V3" s="174"/>
      <c r="W3" s="174"/>
    </row>
    <row r="4" spans="2:23" s="166" customFormat="1" ht="7.5" customHeight="1">
      <c r="B4" s="176" t="s">
        <v>155</v>
      </c>
      <c r="C4" s="177"/>
      <c r="D4" s="178">
        <f aca="true" t="shared" si="0" ref="D4:U6">SUM(D229,D222)</f>
        <v>651097</v>
      </c>
      <c r="E4" s="179">
        <f t="shared" si="0"/>
        <v>691094</v>
      </c>
      <c r="F4" s="178">
        <f t="shared" si="0"/>
        <v>760467</v>
      </c>
      <c r="G4" s="179">
        <f t="shared" si="0"/>
        <v>824431</v>
      </c>
      <c r="H4" s="178">
        <f t="shared" si="0"/>
        <v>840357</v>
      </c>
      <c r="I4" s="179">
        <f t="shared" si="0"/>
        <v>1025689</v>
      </c>
      <c r="J4" s="178">
        <f t="shared" si="0"/>
        <v>1091427</v>
      </c>
      <c r="K4" s="179">
        <f t="shared" si="0"/>
        <v>1139384</v>
      </c>
      <c r="L4" s="179">
        <f t="shared" si="0"/>
        <v>1134590</v>
      </c>
      <c r="M4" s="179">
        <f t="shared" si="0"/>
        <v>1080692</v>
      </c>
      <c r="N4" s="178">
        <f t="shared" si="0"/>
        <v>1051105</v>
      </c>
      <c r="O4" s="179">
        <f t="shared" si="0"/>
        <v>1085055</v>
      </c>
      <c r="P4" s="178">
        <f t="shared" si="0"/>
        <v>1151587</v>
      </c>
      <c r="Q4" s="179">
        <f t="shared" si="0"/>
        <v>1175543</v>
      </c>
      <c r="R4" s="178">
        <f t="shared" si="0"/>
        <v>1168907</v>
      </c>
      <c r="S4" s="179">
        <f t="shared" si="0"/>
        <v>1175819</v>
      </c>
      <c r="T4" s="178">
        <f t="shared" si="0"/>
        <v>1170007</v>
      </c>
      <c r="U4" s="180">
        <f t="shared" si="0"/>
        <v>1153042</v>
      </c>
      <c r="V4" s="180">
        <v>1135233</v>
      </c>
      <c r="W4" s="181" t="s">
        <v>156</v>
      </c>
    </row>
    <row r="5" spans="2:23" s="166" customFormat="1" ht="7.5" customHeight="1">
      <c r="B5" s="176" t="s">
        <v>157</v>
      </c>
      <c r="C5" s="177"/>
      <c r="D5" s="178">
        <f t="shared" si="0"/>
        <v>326610</v>
      </c>
      <c r="E5" s="179">
        <f t="shared" si="0"/>
        <v>348088</v>
      </c>
      <c r="F5" s="178">
        <f t="shared" si="0"/>
        <v>383128</v>
      </c>
      <c r="G5" s="179">
        <f t="shared" si="0"/>
        <v>416082</v>
      </c>
      <c r="H5" s="178">
        <f t="shared" si="0"/>
        <v>417180</v>
      </c>
      <c r="I5" s="179">
        <f t="shared" si="0"/>
        <v>501302</v>
      </c>
      <c r="J5" s="178">
        <f t="shared" si="0"/>
        <v>535107</v>
      </c>
      <c r="K5" s="179">
        <f t="shared" si="0"/>
        <v>559771</v>
      </c>
      <c r="L5" s="179">
        <f t="shared" si="0"/>
        <v>552285</v>
      </c>
      <c r="M5" s="179">
        <f t="shared" si="0"/>
        <v>517235</v>
      </c>
      <c r="N5" s="178">
        <f t="shared" si="0"/>
        <v>498065</v>
      </c>
      <c r="O5" s="179">
        <f t="shared" si="0"/>
        <v>515236</v>
      </c>
      <c r="P5" s="178">
        <f t="shared" si="0"/>
        <v>550207</v>
      </c>
      <c r="Q5" s="179">
        <f t="shared" si="0"/>
        <v>558355</v>
      </c>
      <c r="R5" s="178">
        <f t="shared" si="0"/>
        <v>551524</v>
      </c>
      <c r="S5" s="179">
        <f t="shared" si="0"/>
        <v>556245</v>
      </c>
      <c r="T5" s="178">
        <f t="shared" si="0"/>
        <v>552160</v>
      </c>
      <c r="U5" s="180">
        <f t="shared" si="0"/>
        <v>542113</v>
      </c>
      <c r="V5" s="180">
        <v>533035</v>
      </c>
      <c r="W5" s="181"/>
    </row>
    <row r="6" spans="2:23" s="166" customFormat="1" ht="7.5" customHeight="1">
      <c r="B6" s="176" t="s">
        <v>158</v>
      </c>
      <c r="C6" s="177"/>
      <c r="D6" s="178">
        <f t="shared" si="0"/>
        <v>324487</v>
      </c>
      <c r="E6" s="179">
        <f t="shared" si="0"/>
        <v>343006</v>
      </c>
      <c r="F6" s="178">
        <f t="shared" si="0"/>
        <v>377339</v>
      </c>
      <c r="G6" s="179">
        <f t="shared" si="0"/>
        <v>408349</v>
      </c>
      <c r="H6" s="178">
        <f t="shared" si="0"/>
        <v>423177</v>
      </c>
      <c r="I6" s="179">
        <f t="shared" si="0"/>
        <v>524387</v>
      </c>
      <c r="J6" s="178">
        <f t="shared" si="0"/>
        <v>556320</v>
      </c>
      <c r="K6" s="179">
        <f t="shared" si="0"/>
        <v>579613</v>
      </c>
      <c r="L6" s="179">
        <f t="shared" si="0"/>
        <v>582305</v>
      </c>
      <c r="M6" s="179">
        <f t="shared" si="0"/>
        <v>563457</v>
      </c>
      <c r="N6" s="178">
        <f t="shared" si="0"/>
        <v>553040</v>
      </c>
      <c r="O6" s="179">
        <f t="shared" si="0"/>
        <v>569819</v>
      </c>
      <c r="P6" s="178">
        <f t="shared" si="0"/>
        <v>601380</v>
      </c>
      <c r="Q6" s="179">
        <f t="shared" si="0"/>
        <v>617188</v>
      </c>
      <c r="R6" s="178">
        <f t="shared" si="0"/>
        <v>617383</v>
      </c>
      <c r="S6" s="179">
        <f t="shared" si="0"/>
        <v>619574</v>
      </c>
      <c r="T6" s="178">
        <f t="shared" si="0"/>
        <v>617847</v>
      </c>
      <c r="U6" s="180">
        <f t="shared" si="0"/>
        <v>610929</v>
      </c>
      <c r="V6" s="180">
        <v>602198</v>
      </c>
      <c r="W6" s="181"/>
    </row>
    <row r="7" spans="2:23" s="166" customFormat="1" ht="7.5" customHeight="1">
      <c r="B7" s="182"/>
      <c r="C7" s="183"/>
      <c r="D7" s="184"/>
      <c r="E7" s="185"/>
      <c r="F7" s="186"/>
      <c r="G7" s="185"/>
      <c r="H7" s="186"/>
      <c r="I7" s="185"/>
      <c r="J7" s="186"/>
      <c r="K7" s="185"/>
      <c r="L7" s="185"/>
      <c r="M7" s="185"/>
      <c r="N7" s="186"/>
      <c r="O7" s="185"/>
      <c r="P7" s="186"/>
      <c r="Q7" s="185"/>
      <c r="R7" s="186"/>
      <c r="S7" s="185"/>
      <c r="T7" s="186"/>
      <c r="U7" s="187"/>
      <c r="V7" s="187"/>
      <c r="W7" s="188"/>
    </row>
    <row r="8" spans="2:23" s="166" customFormat="1" ht="7.5" customHeight="1">
      <c r="B8" s="189"/>
      <c r="C8" s="175"/>
      <c r="D8" s="190"/>
      <c r="E8" s="191"/>
      <c r="F8" s="184"/>
      <c r="G8" s="191"/>
      <c r="H8" s="184"/>
      <c r="I8" s="191"/>
      <c r="J8" s="184"/>
      <c r="K8" s="191"/>
      <c r="L8" s="191"/>
      <c r="M8" s="191"/>
      <c r="N8" s="184"/>
      <c r="O8" s="191"/>
      <c r="P8" s="184"/>
      <c r="Q8" s="191"/>
      <c r="R8" s="184"/>
      <c r="S8" s="191"/>
      <c r="T8" s="184"/>
      <c r="U8" s="192"/>
      <c r="V8" s="192"/>
      <c r="W8" s="181"/>
    </row>
    <row r="9" spans="2:23" s="166" customFormat="1" ht="7.5" customHeight="1">
      <c r="B9" s="176" t="s">
        <v>159</v>
      </c>
      <c r="C9" s="193"/>
      <c r="D9" s="194">
        <f>SUM(D10:D11)</f>
        <v>71231</v>
      </c>
      <c r="E9" s="179">
        <f>SUM(E10:E11)</f>
        <v>80295</v>
      </c>
      <c r="F9" s="178">
        <f aca="true" t="shared" si="1" ref="F9:T9">SUM(F10:F11)</f>
        <v>95243</v>
      </c>
      <c r="G9" s="179">
        <f t="shared" si="1"/>
        <v>102441</v>
      </c>
      <c r="H9" s="178">
        <f t="shared" si="1"/>
        <v>105203</v>
      </c>
      <c r="I9" s="179">
        <f t="shared" si="1"/>
        <v>129700</v>
      </c>
      <c r="J9" s="178">
        <f t="shared" si="1"/>
        <v>142137</v>
      </c>
      <c r="K9" s="179">
        <f t="shared" si="1"/>
        <v>156886</v>
      </c>
      <c r="L9" s="179">
        <f t="shared" si="1"/>
        <v>166360</v>
      </c>
      <c r="M9" s="179">
        <f t="shared" si="1"/>
        <v>182869</v>
      </c>
      <c r="N9" s="178">
        <f t="shared" si="1"/>
        <v>202861</v>
      </c>
      <c r="O9" s="179">
        <f t="shared" si="1"/>
        <v>234346</v>
      </c>
      <c r="P9" s="178">
        <f t="shared" si="1"/>
        <v>264855</v>
      </c>
      <c r="Q9" s="179">
        <f t="shared" si="1"/>
        <v>279114</v>
      </c>
      <c r="R9" s="178">
        <f t="shared" si="1"/>
        <v>287352</v>
      </c>
      <c r="S9" s="179">
        <f t="shared" si="1"/>
        <v>300068</v>
      </c>
      <c r="T9" s="178">
        <f t="shared" si="1"/>
        <v>305755</v>
      </c>
      <c r="U9" s="180">
        <f>SUM(U10:U11)</f>
        <v>310123</v>
      </c>
      <c r="V9" s="180">
        <v>316198</v>
      </c>
      <c r="W9" s="181" t="s">
        <v>81</v>
      </c>
    </row>
    <row r="10" spans="2:23" s="166" customFormat="1" ht="7.5" customHeight="1">
      <c r="B10" s="176" t="s">
        <v>160</v>
      </c>
      <c r="C10" s="193"/>
      <c r="D10" s="194">
        <v>35386</v>
      </c>
      <c r="E10" s="179">
        <v>39653</v>
      </c>
      <c r="F10" s="178">
        <v>47480</v>
      </c>
      <c r="G10" s="179">
        <v>50985</v>
      </c>
      <c r="H10" s="178">
        <v>51141</v>
      </c>
      <c r="I10" s="179">
        <v>64338</v>
      </c>
      <c r="J10" s="178">
        <v>70221</v>
      </c>
      <c r="K10" s="179">
        <v>77005</v>
      </c>
      <c r="L10" s="179">
        <v>80327</v>
      </c>
      <c r="M10" s="179">
        <v>87506</v>
      </c>
      <c r="N10" s="178">
        <v>96022</v>
      </c>
      <c r="O10" s="179">
        <v>111447</v>
      </c>
      <c r="P10" s="178">
        <v>126924</v>
      </c>
      <c r="Q10" s="179">
        <v>132618</v>
      </c>
      <c r="R10" s="178">
        <v>135242</v>
      </c>
      <c r="S10" s="179">
        <v>141082</v>
      </c>
      <c r="T10" s="178">
        <v>143752</v>
      </c>
      <c r="U10" s="180">
        <v>145263</v>
      </c>
      <c r="V10" s="180">
        <v>147565</v>
      </c>
      <c r="W10" s="181"/>
    </row>
    <row r="11" spans="2:23" s="166" customFormat="1" ht="7.5" customHeight="1">
      <c r="B11" s="176" t="s">
        <v>161</v>
      </c>
      <c r="C11" s="193"/>
      <c r="D11" s="194">
        <v>35845</v>
      </c>
      <c r="E11" s="179">
        <v>40642</v>
      </c>
      <c r="F11" s="178">
        <v>47763</v>
      </c>
      <c r="G11" s="179">
        <v>51456</v>
      </c>
      <c r="H11" s="178">
        <v>54062</v>
      </c>
      <c r="I11" s="179">
        <v>65362</v>
      </c>
      <c r="J11" s="178">
        <v>71916</v>
      </c>
      <c r="K11" s="179">
        <v>79881</v>
      </c>
      <c r="L11" s="179">
        <v>86033</v>
      </c>
      <c r="M11" s="179">
        <v>95363</v>
      </c>
      <c r="N11" s="178">
        <v>106839</v>
      </c>
      <c r="O11" s="179">
        <v>122899</v>
      </c>
      <c r="P11" s="178">
        <v>137931</v>
      </c>
      <c r="Q11" s="179">
        <v>146496</v>
      </c>
      <c r="R11" s="178">
        <v>152110</v>
      </c>
      <c r="S11" s="179">
        <v>158986</v>
      </c>
      <c r="T11" s="178">
        <v>162003</v>
      </c>
      <c r="U11" s="180">
        <v>164860</v>
      </c>
      <c r="V11" s="180">
        <v>168633</v>
      </c>
      <c r="W11" s="181"/>
    </row>
    <row r="12" spans="2:23" s="166" customFormat="1" ht="7.5" customHeight="1">
      <c r="B12" s="195"/>
      <c r="C12" s="196"/>
      <c r="D12" s="194"/>
      <c r="E12" s="179"/>
      <c r="F12" s="178"/>
      <c r="G12" s="179"/>
      <c r="H12" s="178"/>
      <c r="I12" s="179"/>
      <c r="J12" s="178"/>
      <c r="K12" s="179"/>
      <c r="L12" s="179"/>
      <c r="M12" s="179"/>
      <c r="N12" s="178"/>
      <c r="O12" s="179"/>
      <c r="P12" s="178"/>
      <c r="Q12" s="179"/>
      <c r="R12" s="178"/>
      <c r="S12" s="179"/>
      <c r="T12" s="178"/>
      <c r="U12" s="180"/>
      <c r="V12" s="180"/>
      <c r="W12" s="181"/>
    </row>
    <row r="13" spans="2:23" s="166" customFormat="1" ht="7.5" customHeight="1">
      <c r="B13" s="176" t="s">
        <v>162</v>
      </c>
      <c r="C13" s="193"/>
      <c r="D13" s="194">
        <f>SUM(D14:D15)</f>
        <v>71053</v>
      </c>
      <c r="E13" s="179">
        <f aca="true" t="shared" si="2" ref="E13:T13">SUM(E14:E15)</f>
        <v>79105</v>
      </c>
      <c r="F13" s="178">
        <f t="shared" si="2"/>
        <v>88118</v>
      </c>
      <c r="G13" s="179">
        <f t="shared" si="2"/>
        <v>92185</v>
      </c>
      <c r="H13" s="178">
        <f t="shared" si="2"/>
        <v>90687</v>
      </c>
      <c r="I13" s="179">
        <f t="shared" si="2"/>
        <v>111539</v>
      </c>
      <c r="J13" s="178">
        <f t="shared" si="2"/>
        <v>116487</v>
      </c>
      <c r="K13" s="179">
        <f t="shared" si="2"/>
        <v>122708</v>
      </c>
      <c r="L13" s="179">
        <f t="shared" si="2"/>
        <v>121497</v>
      </c>
      <c r="M13" s="179">
        <f t="shared" si="2"/>
        <v>118582</v>
      </c>
      <c r="N13" s="178">
        <f t="shared" si="2"/>
        <v>114799</v>
      </c>
      <c r="O13" s="179">
        <f t="shared" si="2"/>
        <v>118289</v>
      </c>
      <c r="P13" s="178">
        <f t="shared" si="2"/>
        <v>129009</v>
      </c>
      <c r="Q13" s="179">
        <f t="shared" si="2"/>
        <v>132098</v>
      </c>
      <c r="R13" s="178">
        <f t="shared" si="2"/>
        <v>130153</v>
      </c>
      <c r="S13" s="179">
        <f t="shared" si="2"/>
        <v>132714</v>
      </c>
      <c r="T13" s="178">
        <f t="shared" si="2"/>
        <v>131922</v>
      </c>
      <c r="U13" s="180">
        <f>SUM(U14:U15)</f>
        <v>133062</v>
      </c>
      <c r="V13" s="180">
        <v>134050</v>
      </c>
      <c r="W13" s="181" t="s">
        <v>87</v>
      </c>
    </row>
    <row r="14" spans="2:23" s="166" customFormat="1" ht="7.5" customHeight="1">
      <c r="B14" s="176" t="s">
        <v>163</v>
      </c>
      <c r="C14" s="193"/>
      <c r="D14" s="194">
        <v>35711</v>
      </c>
      <c r="E14" s="179">
        <v>39881</v>
      </c>
      <c r="F14" s="178">
        <v>43801</v>
      </c>
      <c r="G14" s="179">
        <v>46561</v>
      </c>
      <c r="H14" s="178">
        <v>44197</v>
      </c>
      <c r="I14" s="179">
        <v>53732</v>
      </c>
      <c r="J14" s="178">
        <v>56495</v>
      </c>
      <c r="K14" s="179">
        <v>59945</v>
      </c>
      <c r="L14" s="179">
        <v>58305</v>
      </c>
      <c r="M14" s="179">
        <v>56110</v>
      </c>
      <c r="N14" s="178">
        <v>53764</v>
      </c>
      <c r="O14" s="179">
        <v>55718</v>
      </c>
      <c r="P14" s="178">
        <v>61384</v>
      </c>
      <c r="Q14" s="179">
        <v>62419</v>
      </c>
      <c r="R14" s="178">
        <v>61044</v>
      </c>
      <c r="S14" s="179">
        <v>63073</v>
      </c>
      <c r="T14" s="178">
        <v>62333</v>
      </c>
      <c r="U14" s="180">
        <v>62426</v>
      </c>
      <c r="V14" s="180">
        <v>62979</v>
      </c>
      <c r="W14" s="181"/>
    </row>
    <row r="15" spans="2:23" s="166" customFormat="1" ht="7.5" customHeight="1">
      <c r="B15" s="176" t="s">
        <v>161</v>
      </c>
      <c r="C15" s="193"/>
      <c r="D15" s="194">
        <v>35342</v>
      </c>
      <c r="E15" s="179">
        <v>39224</v>
      </c>
      <c r="F15" s="178">
        <v>44317</v>
      </c>
      <c r="G15" s="179">
        <v>45624</v>
      </c>
      <c r="H15" s="178">
        <v>46490</v>
      </c>
      <c r="I15" s="179">
        <v>57807</v>
      </c>
      <c r="J15" s="178">
        <v>59992</v>
      </c>
      <c r="K15" s="179">
        <v>62763</v>
      </c>
      <c r="L15" s="179">
        <v>63192</v>
      </c>
      <c r="M15" s="179">
        <v>62472</v>
      </c>
      <c r="N15" s="178">
        <v>61035</v>
      </c>
      <c r="O15" s="179">
        <v>62571</v>
      </c>
      <c r="P15" s="178">
        <v>67625</v>
      </c>
      <c r="Q15" s="179">
        <v>69679</v>
      </c>
      <c r="R15" s="178">
        <v>69109</v>
      </c>
      <c r="S15" s="179">
        <v>69641</v>
      </c>
      <c r="T15" s="178">
        <v>69589</v>
      </c>
      <c r="U15" s="180">
        <v>70636</v>
      </c>
      <c r="V15" s="180">
        <v>71071</v>
      </c>
      <c r="W15" s="181"/>
    </row>
    <row r="16" spans="2:23" s="166" customFormat="1" ht="7.5" customHeight="1">
      <c r="B16" s="195"/>
      <c r="C16" s="196"/>
      <c r="D16" s="194"/>
      <c r="E16" s="179"/>
      <c r="F16" s="178"/>
      <c r="G16" s="179"/>
      <c r="H16" s="178"/>
      <c r="I16" s="179"/>
      <c r="J16" s="178"/>
      <c r="K16" s="179"/>
      <c r="L16" s="179"/>
      <c r="M16" s="179"/>
      <c r="N16" s="178"/>
      <c r="O16" s="179"/>
      <c r="P16" s="178"/>
      <c r="Q16" s="179"/>
      <c r="R16" s="178"/>
      <c r="S16" s="179"/>
      <c r="T16" s="178"/>
      <c r="U16" s="180"/>
      <c r="V16" s="180"/>
      <c r="W16" s="181"/>
    </row>
    <row r="17" spans="2:23" s="166" customFormat="1" ht="7.5" customHeight="1">
      <c r="B17" s="176" t="s">
        <v>164</v>
      </c>
      <c r="C17" s="193"/>
      <c r="D17" s="194">
        <f>SUM(D18:D19)</f>
        <v>45478</v>
      </c>
      <c r="E17" s="179">
        <f aca="true" t="shared" si="3" ref="E17:T17">SUM(E18:E19)</f>
        <v>51167</v>
      </c>
      <c r="F17" s="178">
        <f t="shared" si="3"/>
        <v>58223</v>
      </c>
      <c r="G17" s="179">
        <f t="shared" si="3"/>
        <v>89179</v>
      </c>
      <c r="H17" s="178">
        <f t="shared" si="3"/>
        <v>92725</v>
      </c>
      <c r="I17" s="179">
        <v>88968</v>
      </c>
      <c r="J17" s="178">
        <f t="shared" si="3"/>
        <v>103986</v>
      </c>
      <c r="K17" s="179">
        <f t="shared" si="3"/>
        <v>116762</v>
      </c>
      <c r="L17" s="179">
        <f t="shared" si="3"/>
        <v>122527</v>
      </c>
      <c r="M17" s="179">
        <f t="shared" si="3"/>
        <v>124000</v>
      </c>
      <c r="N17" s="178">
        <f t="shared" si="3"/>
        <v>128292</v>
      </c>
      <c r="O17" s="179">
        <f t="shared" si="3"/>
        <v>134521</v>
      </c>
      <c r="P17" s="178">
        <f t="shared" si="3"/>
        <v>136598</v>
      </c>
      <c r="Q17" s="179">
        <f t="shared" si="3"/>
        <v>136381</v>
      </c>
      <c r="R17" s="178">
        <f t="shared" si="3"/>
        <v>130624</v>
      </c>
      <c r="S17" s="179">
        <f t="shared" si="3"/>
        <v>126629</v>
      </c>
      <c r="T17" s="178">
        <f t="shared" si="3"/>
        <v>124761</v>
      </c>
      <c r="U17" s="180">
        <f>SUM(U18:U19)</f>
        <v>121635</v>
      </c>
      <c r="V17" s="180">
        <v>119038</v>
      </c>
      <c r="W17" s="181" t="s">
        <v>93</v>
      </c>
    </row>
    <row r="18" spans="2:23" s="166" customFormat="1" ht="7.5" customHeight="1">
      <c r="B18" s="176" t="s">
        <v>163</v>
      </c>
      <c r="C18" s="193"/>
      <c r="D18" s="194">
        <v>22391</v>
      </c>
      <c r="E18" s="179">
        <v>25732</v>
      </c>
      <c r="F18" s="178">
        <v>29351</v>
      </c>
      <c r="G18" s="179">
        <v>44592</v>
      </c>
      <c r="H18" s="178">
        <v>44975</v>
      </c>
      <c r="I18" s="179">
        <v>43270</v>
      </c>
      <c r="J18" s="178">
        <v>50352</v>
      </c>
      <c r="K18" s="179">
        <v>57343</v>
      </c>
      <c r="L18" s="179">
        <v>59393</v>
      </c>
      <c r="M18" s="179">
        <v>58819</v>
      </c>
      <c r="N18" s="178">
        <v>60892</v>
      </c>
      <c r="O18" s="179">
        <v>64121</v>
      </c>
      <c r="P18" s="178">
        <v>64893</v>
      </c>
      <c r="Q18" s="179">
        <v>64386</v>
      </c>
      <c r="R18" s="178">
        <v>61124</v>
      </c>
      <c r="S18" s="179">
        <v>59528</v>
      </c>
      <c r="T18" s="178">
        <v>58623</v>
      </c>
      <c r="U18" s="180">
        <v>56816</v>
      </c>
      <c r="V18" s="180">
        <v>55739</v>
      </c>
      <c r="W18" s="181"/>
    </row>
    <row r="19" spans="2:23" s="166" customFormat="1" ht="7.5" customHeight="1">
      <c r="B19" s="176" t="s">
        <v>165</v>
      </c>
      <c r="C19" s="193"/>
      <c r="D19" s="194">
        <v>23087</v>
      </c>
      <c r="E19" s="179">
        <v>25435</v>
      </c>
      <c r="F19" s="178">
        <v>28872</v>
      </c>
      <c r="G19" s="179">
        <v>44587</v>
      </c>
      <c r="H19" s="178">
        <v>47750</v>
      </c>
      <c r="I19" s="179">
        <v>45698</v>
      </c>
      <c r="J19" s="178">
        <v>53634</v>
      </c>
      <c r="K19" s="179">
        <v>59419</v>
      </c>
      <c r="L19" s="179">
        <v>63134</v>
      </c>
      <c r="M19" s="179">
        <v>65181</v>
      </c>
      <c r="N19" s="178">
        <v>67400</v>
      </c>
      <c r="O19" s="179">
        <v>70400</v>
      </c>
      <c r="P19" s="178">
        <v>71705</v>
      </c>
      <c r="Q19" s="179">
        <v>71995</v>
      </c>
      <c r="R19" s="178">
        <v>69500</v>
      </c>
      <c r="S19" s="179">
        <v>67101</v>
      </c>
      <c r="T19" s="178">
        <v>66138</v>
      </c>
      <c r="U19" s="180">
        <v>64819</v>
      </c>
      <c r="V19" s="180">
        <v>63299</v>
      </c>
      <c r="W19" s="181"/>
    </row>
    <row r="20" spans="2:23" s="166" customFormat="1" ht="7.5" customHeight="1">
      <c r="B20" s="195"/>
      <c r="C20" s="196"/>
      <c r="D20" s="194"/>
      <c r="E20" s="179"/>
      <c r="F20" s="178"/>
      <c r="G20" s="179"/>
      <c r="H20" s="178"/>
      <c r="I20" s="179"/>
      <c r="J20" s="178"/>
      <c r="K20" s="179"/>
      <c r="L20" s="179"/>
      <c r="M20" s="179"/>
      <c r="N20" s="178"/>
      <c r="O20" s="179"/>
      <c r="P20" s="178"/>
      <c r="Q20" s="179"/>
      <c r="R20" s="178"/>
      <c r="S20" s="179"/>
      <c r="T20" s="178"/>
      <c r="U20" s="180"/>
      <c r="V20" s="180"/>
      <c r="W20" s="181"/>
    </row>
    <row r="21" spans="2:23" s="166" customFormat="1" ht="7.5" customHeight="1">
      <c r="B21" s="176" t="s">
        <v>166</v>
      </c>
      <c r="C21" s="193"/>
      <c r="D21" s="194">
        <f>SUM(D22:D23)</f>
        <v>34757</v>
      </c>
      <c r="E21" s="179">
        <f aca="true" t="shared" si="4" ref="E21:T21">SUM(E22:E23)</f>
        <v>37296</v>
      </c>
      <c r="F21" s="178">
        <f t="shared" si="4"/>
        <v>40052</v>
      </c>
      <c r="G21" s="179">
        <f t="shared" si="4"/>
        <v>43081</v>
      </c>
      <c r="H21" s="178">
        <f t="shared" si="4"/>
        <v>45070</v>
      </c>
      <c r="I21" s="179">
        <f t="shared" si="4"/>
        <v>55768</v>
      </c>
      <c r="J21" s="178">
        <f t="shared" si="4"/>
        <v>59546</v>
      </c>
      <c r="K21" s="179">
        <f t="shared" si="4"/>
        <v>62492</v>
      </c>
      <c r="L21" s="179">
        <f t="shared" si="4"/>
        <v>61974</v>
      </c>
      <c r="M21" s="179">
        <f t="shared" si="4"/>
        <v>57612</v>
      </c>
      <c r="N21" s="178">
        <f t="shared" si="4"/>
        <v>53288</v>
      </c>
      <c r="O21" s="179">
        <f t="shared" si="4"/>
        <v>52171</v>
      </c>
      <c r="P21" s="178">
        <f t="shared" si="4"/>
        <v>52949</v>
      </c>
      <c r="Q21" s="179">
        <f t="shared" si="4"/>
        <v>51966</v>
      </c>
      <c r="R21" s="178">
        <f t="shared" si="4"/>
        <v>49178</v>
      </c>
      <c r="S21" s="179">
        <f t="shared" si="4"/>
        <v>47595</v>
      </c>
      <c r="T21" s="178">
        <f t="shared" si="4"/>
        <v>45998</v>
      </c>
      <c r="U21" s="180">
        <f>SUM(U22:U23)</f>
        <v>44227</v>
      </c>
      <c r="V21" s="180">
        <v>42320</v>
      </c>
      <c r="W21" s="181" t="s">
        <v>98</v>
      </c>
    </row>
    <row r="22" spans="2:23" s="166" customFormat="1" ht="7.5" customHeight="1">
      <c r="B22" s="176" t="s">
        <v>167</v>
      </c>
      <c r="C22" s="193"/>
      <c r="D22" s="194">
        <v>17216</v>
      </c>
      <c r="E22" s="179">
        <v>18693</v>
      </c>
      <c r="F22" s="178">
        <v>19930</v>
      </c>
      <c r="G22" s="179">
        <v>21436</v>
      </c>
      <c r="H22" s="178">
        <v>22131</v>
      </c>
      <c r="I22" s="179">
        <v>26786</v>
      </c>
      <c r="J22" s="178">
        <v>28991</v>
      </c>
      <c r="K22" s="179">
        <v>30414</v>
      </c>
      <c r="L22" s="179">
        <v>29879</v>
      </c>
      <c r="M22" s="179">
        <v>27188</v>
      </c>
      <c r="N22" s="178">
        <v>24730</v>
      </c>
      <c r="O22" s="179">
        <v>24316</v>
      </c>
      <c r="P22" s="178">
        <v>24932</v>
      </c>
      <c r="Q22" s="179">
        <v>24295</v>
      </c>
      <c r="R22" s="178">
        <v>22723</v>
      </c>
      <c r="S22" s="179">
        <v>22005</v>
      </c>
      <c r="T22" s="178">
        <v>21370</v>
      </c>
      <c r="U22" s="180">
        <v>20532</v>
      </c>
      <c r="V22" s="180">
        <v>19806</v>
      </c>
      <c r="W22" s="181"/>
    </row>
    <row r="23" spans="2:23" s="166" customFormat="1" ht="7.5" customHeight="1">
      <c r="B23" s="176" t="s">
        <v>168</v>
      </c>
      <c r="C23" s="193"/>
      <c r="D23" s="194">
        <v>17541</v>
      </c>
      <c r="E23" s="179">
        <v>18603</v>
      </c>
      <c r="F23" s="178">
        <v>20122</v>
      </c>
      <c r="G23" s="179">
        <v>21645</v>
      </c>
      <c r="H23" s="178">
        <v>22939</v>
      </c>
      <c r="I23" s="179">
        <v>28982</v>
      </c>
      <c r="J23" s="178">
        <v>30555</v>
      </c>
      <c r="K23" s="179">
        <v>32078</v>
      </c>
      <c r="L23" s="179">
        <v>32095</v>
      </c>
      <c r="M23" s="179">
        <v>30424</v>
      </c>
      <c r="N23" s="178">
        <v>28558</v>
      </c>
      <c r="O23" s="179">
        <v>27855</v>
      </c>
      <c r="P23" s="178">
        <v>28017</v>
      </c>
      <c r="Q23" s="179">
        <v>27671</v>
      </c>
      <c r="R23" s="178">
        <v>26455</v>
      </c>
      <c r="S23" s="179">
        <v>25590</v>
      </c>
      <c r="T23" s="178">
        <v>24628</v>
      </c>
      <c r="U23" s="180">
        <v>23695</v>
      </c>
      <c r="V23" s="180">
        <v>22514</v>
      </c>
      <c r="W23" s="181"/>
    </row>
    <row r="24" spans="2:23" s="166" customFormat="1" ht="7.5" customHeight="1">
      <c r="B24" s="195"/>
      <c r="C24" s="196"/>
      <c r="D24" s="194"/>
      <c r="E24" s="179"/>
      <c r="F24" s="178"/>
      <c r="G24" s="179"/>
      <c r="H24" s="178"/>
      <c r="I24" s="179"/>
      <c r="J24" s="178"/>
      <c r="K24" s="179"/>
      <c r="L24" s="179"/>
      <c r="M24" s="179"/>
      <c r="N24" s="178"/>
      <c r="O24" s="179"/>
      <c r="P24" s="178"/>
      <c r="Q24" s="179"/>
      <c r="R24" s="178"/>
      <c r="S24" s="179"/>
      <c r="T24" s="178"/>
      <c r="U24" s="180"/>
      <c r="V24" s="180"/>
      <c r="W24" s="181"/>
    </row>
    <row r="25" spans="2:23" s="166" customFormat="1" ht="7.5" customHeight="1">
      <c r="B25" s="176" t="s">
        <v>169</v>
      </c>
      <c r="C25" s="193"/>
      <c r="D25" s="194">
        <f>SUM(D26:D27)</f>
        <v>23209</v>
      </c>
      <c r="E25" s="179">
        <f aca="true" t="shared" si="5" ref="E25:T25">SUM(E26:E27)</f>
        <v>25383</v>
      </c>
      <c r="F25" s="178">
        <f t="shared" si="5"/>
        <v>28346</v>
      </c>
      <c r="G25" s="179">
        <f t="shared" si="5"/>
        <v>29834</v>
      </c>
      <c r="H25" s="178">
        <f t="shared" si="5"/>
        <v>30030</v>
      </c>
      <c r="I25" s="179">
        <f t="shared" si="5"/>
        <v>38954</v>
      </c>
      <c r="J25" s="178">
        <f t="shared" si="5"/>
        <v>41395</v>
      </c>
      <c r="K25" s="179">
        <f t="shared" si="5"/>
        <v>44314</v>
      </c>
      <c r="L25" s="179">
        <f t="shared" si="5"/>
        <v>43878</v>
      </c>
      <c r="M25" s="179">
        <f t="shared" si="5"/>
        <v>41922</v>
      </c>
      <c r="N25" s="178">
        <f t="shared" si="5"/>
        <v>38674</v>
      </c>
      <c r="O25" s="179">
        <f t="shared" si="5"/>
        <v>38325</v>
      </c>
      <c r="P25" s="178">
        <f t="shared" si="5"/>
        <v>40033</v>
      </c>
      <c r="Q25" s="179">
        <f t="shared" si="5"/>
        <v>40976</v>
      </c>
      <c r="R25" s="178">
        <f t="shared" si="5"/>
        <v>41048</v>
      </c>
      <c r="S25" s="179">
        <f t="shared" si="5"/>
        <v>40840</v>
      </c>
      <c r="T25" s="178">
        <f t="shared" si="5"/>
        <v>40346</v>
      </c>
      <c r="U25" s="180">
        <f>SUM(U26:U27)</f>
        <v>38923</v>
      </c>
      <c r="V25" s="180">
        <v>38213</v>
      </c>
      <c r="W25" s="181" t="s">
        <v>102</v>
      </c>
    </row>
    <row r="26" spans="2:23" s="166" customFormat="1" ht="7.5" customHeight="1">
      <c r="B26" s="176" t="s">
        <v>170</v>
      </c>
      <c r="C26" s="193"/>
      <c r="D26" s="194">
        <v>11623</v>
      </c>
      <c r="E26" s="179">
        <v>12824</v>
      </c>
      <c r="F26" s="178">
        <v>14424</v>
      </c>
      <c r="G26" s="179">
        <v>15123</v>
      </c>
      <c r="H26" s="178">
        <v>14905</v>
      </c>
      <c r="I26" s="179">
        <v>18895</v>
      </c>
      <c r="J26" s="178">
        <v>20141</v>
      </c>
      <c r="K26" s="179">
        <v>21585</v>
      </c>
      <c r="L26" s="179">
        <v>21093</v>
      </c>
      <c r="M26" s="179">
        <v>19896</v>
      </c>
      <c r="N26" s="178">
        <v>18308</v>
      </c>
      <c r="O26" s="179">
        <v>18054</v>
      </c>
      <c r="P26" s="178">
        <v>18935</v>
      </c>
      <c r="Q26" s="179">
        <v>19339</v>
      </c>
      <c r="R26" s="178">
        <v>19389</v>
      </c>
      <c r="S26" s="179">
        <v>19392</v>
      </c>
      <c r="T26" s="178">
        <v>19002</v>
      </c>
      <c r="U26" s="180">
        <v>18197</v>
      </c>
      <c r="V26" s="180">
        <v>17823</v>
      </c>
      <c r="W26" s="181"/>
    </row>
    <row r="27" spans="2:23" s="166" customFormat="1" ht="7.5" customHeight="1">
      <c r="B27" s="176" t="s">
        <v>171</v>
      </c>
      <c r="C27" s="193"/>
      <c r="D27" s="194">
        <v>11586</v>
      </c>
      <c r="E27" s="179">
        <v>12559</v>
      </c>
      <c r="F27" s="178">
        <v>13922</v>
      </c>
      <c r="G27" s="179">
        <v>14711</v>
      </c>
      <c r="H27" s="178">
        <v>15125</v>
      </c>
      <c r="I27" s="179">
        <v>20059</v>
      </c>
      <c r="J27" s="178">
        <v>21254</v>
      </c>
      <c r="K27" s="179">
        <v>22729</v>
      </c>
      <c r="L27" s="179">
        <v>22785</v>
      </c>
      <c r="M27" s="179">
        <v>22026</v>
      </c>
      <c r="N27" s="178">
        <v>20366</v>
      </c>
      <c r="O27" s="179">
        <v>20271</v>
      </c>
      <c r="P27" s="178">
        <v>21098</v>
      </c>
      <c r="Q27" s="179">
        <v>21637</v>
      </c>
      <c r="R27" s="178">
        <v>21659</v>
      </c>
      <c r="S27" s="179">
        <v>21448</v>
      </c>
      <c r="T27" s="178">
        <v>21344</v>
      </c>
      <c r="U27" s="180">
        <v>20726</v>
      </c>
      <c r="V27" s="180">
        <v>20390</v>
      </c>
      <c r="W27" s="181"/>
    </row>
    <row r="28" spans="2:23" s="166" customFormat="1" ht="7.5" customHeight="1">
      <c r="B28" s="195"/>
      <c r="C28" s="196"/>
      <c r="D28" s="194"/>
      <c r="E28" s="179"/>
      <c r="F28" s="178"/>
      <c r="G28" s="179"/>
      <c r="H28" s="178"/>
      <c r="I28" s="179"/>
      <c r="J28" s="178"/>
      <c r="K28" s="179"/>
      <c r="L28" s="179"/>
      <c r="M28" s="179"/>
      <c r="N28" s="178"/>
      <c r="O28" s="179"/>
      <c r="P28" s="178"/>
      <c r="Q28" s="179"/>
      <c r="R28" s="178"/>
      <c r="S28" s="179"/>
      <c r="T28" s="178"/>
      <c r="U28" s="180"/>
      <c r="V28" s="180"/>
      <c r="W28" s="181"/>
    </row>
    <row r="29" spans="2:23" s="166" customFormat="1" ht="7.5" customHeight="1">
      <c r="B29" s="176" t="s">
        <v>172</v>
      </c>
      <c r="C29" s="193"/>
      <c r="D29" s="194">
        <f>SUM(D30:D31)</f>
        <v>21233</v>
      </c>
      <c r="E29" s="179">
        <f aca="true" t="shared" si="6" ref="E29:T29">SUM(E30:E31)</f>
        <v>21716</v>
      </c>
      <c r="F29" s="178">
        <f t="shared" si="6"/>
        <v>23554</v>
      </c>
      <c r="G29" s="179">
        <f t="shared" si="6"/>
        <v>25914</v>
      </c>
      <c r="H29" s="178">
        <f t="shared" si="6"/>
        <v>26919</v>
      </c>
      <c r="I29" s="179">
        <f t="shared" si="6"/>
        <v>34443</v>
      </c>
      <c r="J29" s="178">
        <f t="shared" si="6"/>
        <v>35977</v>
      </c>
      <c r="K29" s="179">
        <f t="shared" si="6"/>
        <v>39225</v>
      </c>
      <c r="L29" s="179">
        <f t="shared" si="6"/>
        <v>40685</v>
      </c>
      <c r="M29" s="179">
        <f t="shared" si="6"/>
        <v>43678</v>
      </c>
      <c r="N29" s="178">
        <f t="shared" si="6"/>
        <v>47420</v>
      </c>
      <c r="O29" s="179">
        <f t="shared" si="6"/>
        <v>53448</v>
      </c>
      <c r="P29" s="178">
        <f t="shared" si="6"/>
        <v>58347</v>
      </c>
      <c r="Q29" s="179">
        <f t="shared" si="6"/>
        <v>59163</v>
      </c>
      <c r="R29" s="178">
        <f t="shared" si="6"/>
        <v>58442</v>
      </c>
      <c r="S29" s="179">
        <f t="shared" si="6"/>
        <v>58802</v>
      </c>
      <c r="T29" s="178">
        <f t="shared" si="6"/>
        <v>58996</v>
      </c>
      <c r="U29" s="180">
        <f>SUM(U30:U31)</f>
        <v>58666</v>
      </c>
      <c r="V29" s="180">
        <v>58767</v>
      </c>
      <c r="W29" s="181" t="s">
        <v>173</v>
      </c>
    </row>
    <row r="30" spans="2:23" s="166" customFormat="1" ht="7.5" customHeight="1">
      <c r="B30" s="176" t="s">
        <v>174</v>
      </c>
      <c r="C30" s="193"/>
      <c r="D30" s="194">
        <v>10563</v>
      </c>
      <c r="E30" s="179">
        <v>11023</v>
      </c>
      <c r="F30" s="178">
        <v>11863</v>
      </c>
      <c r="G30" s="179">
        <v>13186</v>
      </c>
      <c r="H30" s="178">
        <v>13514</v>
      </c>
      <c r="I30" s="179">
        <v>16846</v>
      </c>
      <c r="J30" s="178">
        <v>17668</v>
      </c>
      <c r="K30" s="179">
        <v>19138</v>
      </c>
      <c r="L30" s="179">
        <v>19579</v>
      </c>
      <c r="M30" s="179">
        <v>20903</v>
      </c>
      <c r="N30" s="178">
        <v>22295</v>
      </c>
      <c r="O30" s="179">
        <v>25293</v>
      </c>
      <c r="P30" s="178">
        <v>27850</v>
      </c>
      <c r="Q30" s="179">
        <v>27984</v>
      </c>
      <c r="R30" s="178">
        <v>27442</v>
      </c>
      <c r="S30" s="179">
        <v>27839</v>
      </c>
      <c r="T30" s="178">
        <v>27730</v>
      </c>
      <c r="U30" s="180">
        <v>27597</v>
      </c>
      <c r="V30" s="180">
        <v>27799</v>
      </c>
      <c r="W30" s="181"/>
    </row>
    <row r="31" spans="2:23" s="166" customFormat="1" ht="7.5" customHeight="1">
      <c r="B31" s="176" t="s">
        <v>171</v>
      </c>
      <c r="C31" s="193"/>
      <c r="D31" s="194">
        <v>10670</v>
      </c>
      <c r="E31" s="179">
        <v>10693</v>
      </c>
      <c r="F31" s="178">
        <v>11691</v>
      </c>
      <c r="G31" s="179">
        <v>12728</v>
      </c>
      <c r="H31" s="178">
        <v>13405</v>
      </c>
      <c r="I31" s="179">
        <v>17597</v>
      </c>
      <c r="J31" s="178">
        <v>18309</v>
      </c>
      <c r="K31" s="179">
        <v>20087</v>
      </c>
      <c r="L31" s="179">
        <v>21106</v>
      </c>
      <c r="M31" s="179">
        <v>22775</v>
      </c>
      <c r="N31" s="178">
        <v>25125</v>
      </c>
      <c r="O31" s="179">
        <v>28155</v>
      </c>
      <c r="P31" s="178">
        <v>30497</v>
      </c>
      <c r="Q31" s="179">
        <v>31179</v>
      </c>
      <c r="R31" s="178">
        <v>31000</v>
      </c>
      <c r="S31" s="179">
        <v>30963</v>
      </c>
      <c r="T31" s="178">
        <v>31266</v>
      </c>
      <c r="U31" s="180">
        <v>31069</v>
      </c>
      <c r="V31" s="180">
        <v>30968</v>
      </c>
      <c r="W31" s="181"/>
    </row>
    <row r="32" spans="2:23" s="166" customFormat="1" ht="7.5" customHeight="1">
      <c r="B32" s="195"/>
      <c r="C32" s="196"/>
      <c r="D32" s="194"/>
      <c r="E32" s="179"/>
      <c r="F32" s="178"/>
      <c r="G32" s="179"/>
      <c r="H32" s="178"/>
      <c r="I32" s="179"/>
      <c r="J32" s="178"/>
      <c r="K32" s="179"/>
      <c r="L32" s="179"/>
      <c r="M32" s="179"/>
      <c r="N32" s="178"/>
      <c r="O32" s="179"/>
      <c r="P32" s="178"/>
      <c r="Q32" s="179"/>
      <c r="R32" s="178"/>
      <c r="S32" s="179"/>
      <c r="T32" s="178"/>
      <c r="U32" s="180"/>
      <c r="V32" s="180"/>
      <c r="W32" s="181"/>
    </row>
    <row r="33" spans="2:23" s="166" customFormat="1" ht="7.5" customHeight="1">
      <c r="B33" s="176" t="s">
        <v>175</v>
      </c>
      <c r="C33" s="193"/>
      <c r="D33" s="194">
        <f>SUM(D34:D35)</f>
        <v>26319</v>
      </c>
      <c r="E33" s="179">
        <f aca="true" t="shared" si="7" ref="E33:T33">SUM(E34:E35)</f>
        <v>26702</v>
      </c>
      <c r="F33" s="178">
        <f t="shared" si="7"/>
        <v>28491</v>
      </c>
      <c r="G33" s="179">
        <f t="shared" si="7"/>
        <v>29782</v>
      </c>
      <c r="H33" s="178">
        <f t="shared" si="7"/>
        <v>30353</v>
      </c>
      <c r="I33" s="179">
        <f t="shared" si="7"/>
        <v>40730</v>
      </c>
      <c r="J33" s="178">
        <f t="shared" si="7"/>
        <v>41648</v>
      </c>
      <c r="K33" s="179">
        <f t="shared" si="7"/>
        <v>42305</v>
      </c>
      <c r="L33" s="179">
        <f t="shared" si="7"/>
        <v>41143</v>
      </c>
      <c r="M33" s="179">
        <f t="shared" si="7"/>
        <v>36425</v>
      </c>
      <c r="N33" s="178">
        <f t="shared" si="7"/>
        <v>31734</v>
      </c>
      <c r="O33" s="179">
        <f t="shared" si="7"/>
        <v>30038</v>
      </c>
      <c r="P33" s="178">
        <f t="shared" si="7"/>
        <v>29420</v>
      </c>
      <c r="Q33" s="179">
        <f t="shared" si="7"/>
        <v>28328</v>
      </c>
      <c r="R33" s="178">
        <f t="shared" si="7"/>
        <v>26734</v>
      </c>
      <c r="S33" s="179">
        <f t="shared" si="7"/>
        <v>25243</v>
      </c>
      <c r="T33" s="178">
        <f t="shared" si="7"/>
        <v>23647</v>
      </c>
      <c r="U33" s="180">
        <f>SUM(U34:U35)</f>
        <v>22118</v>
      </c>
      <c r="V33" s="180">
        <v>20453</v>
      </c>
      <c r="W33" s="181" t="s">
        <v>108</v>
      </c>
    </row>
    <row r="34" spans="2:23" s="166" customFormat="1" ht="7.5" customHeight="1">
      <c r="B34" s="176" t="s">
        <v>174</v>
      </c>
      <c r="C34" s="193"/>
      <c r="D34" s="194">
        <v>13038</v>
      </c>
      <c r="E34" s="179">
        <v>13435</v>
      </c>
      <c r="F34" s="178">
        <v>14307</v>
      </c>
      <c r="G34" s="179">
        <v>14925</v>
      </c>
      <c r="H34" s="178">
        <v>15024</v>
      </c>
      <c r="I34" s="179">
        <v>19773</v>
      </c>
      <c r="J34" s="178">
        <v>20222</v>
      </c>
      <c r="K34" s="179">
        <v>20570</v>
      </c>
      <c r="L34" s="179">
        <v>19949</v>
      </c>
      <c r="M34" s="179">
        <v>17303</v>
      </c>
      <c r="N34" s="178">
        <v>14913</v>
      </c>
      <c r="O34" s="179">
        <v>13974</v>
      </c>
      <c r="P34" s="178">
        <v>13786</v>
      </c>
      <c r="Q34" s="179">
        <v>13261</v>
      </c>
      <c r="R34" s="178">
        <v>12435</v>
      </c>
      <c r="S34" s="179">
        <v>11757</v>
      </c>
      <c r="T34" s="178">
        <v>10913</v>
      </c>
      <c r="U34" s="180">
        <v>10219</v>
      </c>
      <c r="V34" s="180">
        <v>9400</v>
      </c>
      <c r="W34" s="181"/>
    </row>
    <row r="35" spans="2:23" s="166" customFormat="1" ht="7.5" customHeight="1">
      <c r="B35" s="176" t="s">
        <v>168</v>
      </c>
      <c r="C35" s="193"/>
      <c r="D35" s="194">
        <v>13281</v>
      </c>
      <c r="E35" s="179">
        <v>13267</v>
      </c>
      <c r="F35" s="178">
        <v>14184</v>
      </c>
      <c r="G35" s="179">
        <v>14857</v>
      </c>
      <c r="H35" s="178">
        <v>15329</v>
      </c>
      <c r="I35" s="179">
        <v>20957</v>
      </c>
      <c r="J35" s="178">
        <v>21426</v>
      </c>
      <c r="K35" s="179">
        <v>21735</v>
      </c>
      <c r="L35" s="179">
        <v>21194</v>
      </c>
      <c r="M35" s="179">
        <v>19122</v>
      </c>
      <c r="N35" s="178">
        <v>16821</v>
      </c>
      <c r="O35" s="179">
        <v>16064</v>
      </c>
      <c r="P35" s="178">
        <v>15634</v>
      </c>
      <c r="Q35" s="179">
        <v>15067</v>
      </c>
      <c r="R35" s="178">
        <v>14299</v>
      </c>
      <c r="S35" s="179">
        <v>13486</v>
      </c>
      <c r="T35" s="178">
        <v>12734</v>
      </c>
      <c r="U35" s="180">
        <v>11899</v>
      </c>
      <c r="V35" s="180">
        <v>11053</v>
      </c>
      <c r="W35" s="181"/>
    </row>
    <row r="36" spans="2:23" s="166" customFormat="1" ht="7.5" customHeight="1">
      <c r="B36" s="182"/>
      <c r="C36" s="173"/>
      <c r="D36" s="194"/>
      <c r="E36" s="179"/>
      <c r="F36" s="178"/>
      <c r="G36" s="179"/>
      <c r="H36" s="178"/>
      <c r="I36" s="179"/>
      <c r="J36" s="178"/>
      <c r="K36" s="179"/>
      <c r="L36" s="179"/>
      <c r="M36" s="179"/>
      <c r="N36" s="178"/>
      <c r="O36" s="179"/>
      <c r="P36" s="178"/>
      <c r="Q36" s="179"/>
      <c r="R36" s="178"/>
      <c r="S36" s="179"/>
      <c r="T36" s="178"/>
      <c r="U36" s="180"/>
      <c r="V36" s="180"/>
      <c r="W36" s="181"/>
    </row>
    <row r="37" spans="2:23" s="166" customFormat="1" ht="7.5" customHeight="1">
      <c r="B37" s="176" t="s">
        <v>176</v>
      </c>
      <c r="C37" s="193"/>
      <c r="D37" s="194">
        <f>SUM(D38:D39)</f>
        <v>32758</v>
      </c>
      <c r="E37" s="179">
        <f aca="true" t="shared" si="8" ref="E37:T37">SUM(E38:E39)</f>
        <v>35077</v>
      </c>
      <c r="F37" s="178">
        <f t="shared" si="8"/>
        <v>35655</v>
      </c>
      <c r="G37" s="179">
        <f t="shared" si="8"/>
        <v>35574</v>
      </c>
      <c r="H37" s="178">
        <f t="shared" si="8"/>
        <v>35418</v>
      </c>
      <c r="I37" s="179">
        <f t="shared" si="8"/>
        <v>46300</v>
      </c>
      <c r="J37" s="178">
        <f t="shared" si="8"/>
        <v>48773</v>
      </c>
      <c r="K37" s="179">
        <f t="shared" si="8"/>
        <v>48329</v>
      </c>
      <c r="L37" s="179">
        <f t="shared" si="8"/>
        <v>50138</v>
      </c>
      <c r="M37" s="179">
        <f t="shared" si="8"/>
        <v>42543</v>
      </c>
      <c r="N37" s="178">
        <f t="shared" si="8"/>
        <v>38509</v>
      </c>
      <c r="O37" s="179">
        <f t="shared" si="8"/>
        <v>37054</v>
      </c>
      <c r="P37" s="178">
        <f t="shared" si="8"/>
        <v>37836</v>
      </c>
      <c r="Q37" s="179">
        <f t="shared" si="8"/>
        <v>38370</v>
      </c>
      <c r="R37" s="178">
        <f t="shared" si="8"/>
        <v>37218</v>
      </c>
      <c r="S37" s="179">
        <f t="shared" si="8"/>
        <v>36331</v>
      </c>
      <c r="T37" s="178">
        <f t="shared" si="8"/>
        <v>35381</v>
      </c>
      <c r="U37" s="180">
        <f>SUM(U38:U39)</f>
        <v>34087</v>
      </c>
      <c r="V37" s="180">
        <v>32614</v>
      </c>
      <c r="W37" s="181" t="s">
        <v>177</v>
      </c>
    </row>
    <row r="38" spans="2:23" s="166" customFormat="1" ht="7.5" customHeight="1">
      <c r="B38" s="176" t="s">
        <v>178</v>
      </c>
      <c r="C38" s="193"/>
      <c r="D38" s="194">
        <v>16593</v>
      </c>
      <c r="E38" s="179">
        <v>17992</v>
      </c>
      <c r="F38" s="178">
        <v>18108</v>
      </c>
      <c r="G38" s="179">
        <v>18102</v>
      </c>
      <c r="H38" s="178">
        <v>17906</v>
      </c>
      <c r="I38" s="179">
        <v>22895</v>
      </c>
      <c r="J38" s="178">
        <v>24237</v>
      </c>
      <c r="K38" s="179">
        <v>23772</v>
      </c>
      <c r="L38" s="179">
        <v>25301</v>
      </c>
      <c r="M38" s="179">
        <v>20341</v>
      </c>
      <c r="N38" s="178">
        <v>18225</v>
      </c>
      <c r="O38" s="179">
        <v>17581</v>
      </c>
      <c r="P38" s="178">
        <v>18068</v>
      </c>
      <c r="Q38" s="179">
        <v>18327</v>
      </c>
      <c r="R38" s="178">
        <v>17546</v>
      </c>
      <c r="S38" s="179">
        <v>17150</v>
      </c>
      <c r="T38" s="178">
        <v>16694</v>
      </c>
      <c r="U38" s="180">
        <v>16124</v>
      </c>
      <c r="V38" s="180">
        <v>15394</v>
      </c>
      <c r="W38" s="181"/>
    </row>
    <row r="39" spans="2:23" s="166" customFormat="1" ht="7.5" customHeight="1">
      <c r="B39" s="176" t="s">
        <v>168</v>
      </c>
      <c r="C39" s="193"/>
      <c r="D39" s="194">
        <v>16165</v>
      </c>
      <c r="E39" s="179">
        <v>17085</v>
      </c>
      <c r="F39" s="178">
        <v>17547</v>
      </c>
      <c r="G39" s="179">
        <v>17472</v>
      </c>
      <c r="H39" s="178">
        <v>17512</v>
      </c>
      <c r="I39" s="179">
        <v>23405</v>
      </c>
      <c r="J39" s="178">
        <v>24536</v>
      </c>
      <c r="K39" s="179">
        <v>24557</v>
      </c>
      <c r="L39" s="179">
        <v>24837</v>
      </c>
      <c r="M39" s="179">
        <v>22202</v>
      </c>
      <c r="N39" s="178">
        <v>20284</v>
      </c>
      <c r="O39" s="179">
        <v>19473</v>
      </c>
      <c r="P39" s="178">
        <v>19768</v>
      </c>
      <c r="Q39" s="179">
        <v>20043</v>
      </c>
      <c r="R39" s="178">
        <v>19672</v>
      </c>
      <c r="S39" s="179">
        <v>19181</v>
      </c>
      <c r="T39" s="178">
        <v>18687</v>
      </c>
      <c r="U39" s="180">
        <v>17963</v>
      </c>
      <c r="V39" s="180">
        <v>17220</v>
      </c>
      <c r="W39" s="181"/>
    </row>
    <row r="40" spans="2:23" s="166" customFormat="1" ht="7.5" customHeight="1">
      <c r="B40" s="182"/>
      <c r="C40" s="173"/>
      <c r="D40" s="194"/>
      <c r="E40" s="179"/>
      <c r="F40" s="178"/>
      <c r="G40" s="179"/>
      <c r="H40" s="178"/>
      <c r="I40" s="179"/>
      <c r="J40" s="178"/>
      <c r="K40" s="179"/>
      <c r="L40" s="179"/>
      <c r="M40" s="179"/>
      <c r="N40" s="178"/>
      <c r="O40" s="179"/>
      <c r="P40" s="178"/>
      <c r="Q40" s="179"/>
      <c r="R40" s="178"/>
      <c r="S40" s="179"/>
      <c r="T40" s="178"/>
      <c r="U40" s="180"/>
      <c r="V40" s="180"/>
      <c r="W40" s="181"/>
    </row>
    <row r="41" spans="2:23" s="166" customFormat="1" ht="7.5" customHeight="1">
      <c r="B41" s="176" t="s">
        <v>179</v>
      </c>
      <c r="C41" s="193"/>
      <c r="D41" s="194">
        <f>SUM(D42:D43)</f>
        <v>25440</v>
      </c>
      <c r="E41" s="179">
        <f aca="true" t="shared" si="9" ref="E41:T41">SUM(E42:E43)</f>
        <v>25815</v>
      </c>
      <c r="F41" s="178">
        <f t="shared" si="9"/>
        <v>27730</v>
      </c>
      <c r="G41" s="179">
        <f t="shared" si="9"/>
        <v>28582</v>
      </c>
      <c r="H41" s="178">
        <f t="shared" si="9"/>
        <v>29252</v>
      </c>
      <c r="I41" s="179">
        <f t="shared" si="9"/>
        <v>39425</v>
      </c>
      <c r="J41" s="178">
        <f t="shared" si="9"/>
        <v>41001</v>
      </c>
      <c r="K41" s="179">
        <f t="shared" si="9"/>
        <v>40020</v>
      </c>
      <c r="L41" s="179">
        <f t="shared" si="9"/>
        <v>37508</v>
      </c>
      <c r="M41" s="179">
        <f t="shared" si="9"/>
        <v>33101</v>
      </c>
      <c r="N41" s="178">
        <f t="shared" si="9"/>
        <v>28972</v>
      </c>
      <c r="O41" s="179">
        <f t="shared" si="9"/>
        <v>27241</v>
      </c>
      <c r="P41" s="178">
        <f t="shared" si="9"/>
        <v>27246</v>
      </c>
      <c r="Q41" s="179">
        <f t="shared" si="9"/>
        <v>28034</v>
      </c>
      <c r="R41" s="178">
        <f t="shared" si="9"/>
        <v>26826</v>
      </c>
      <c r="S41" s="179">
        <f t="shared" si="9"/>
        <v>25872</v>
      </c>
      <c r="T41" s="178">
        <f t="shared" si="9"/>
        <v>24906</v>
      </c>
      <c r="U41" s="180">
        <f>SUM(U42:U43)</f>
        <v>23079</v>
      </c>
      <c r="V41" s="180">
        <v>21606</v>
      </c>
      <c r="W41" s="181" t="s">
        <v>110</v>
      </c>
    </row>
    <row r="42" spans="2:23" s="166" customFormat="1" ht="7.5" customHeight="1">
      <c r="B42" s="176" t="s">
        <v>167</v>
      </c>
      <c r="C42" s="193"/>
      <c r="D42" s="194">
        <v>12726</v>
      </c>
      <c r="E42" s="179">
        <v>12791</v>
      </c>
      <c r="F42" s="178">
        <v>13873</v>
      </c>
      <c r="G42" s="179">
        <v>14227</v>
      </c>
      <c r="H42" s="178">
        <v>14415</v>
      </c>
      <c r="I42" s="179">
        <v>19187</v>
      </c>
      <c r="J42" s="178">
        <v>19997</v>
      </c>
      <c r="K42" s="179">
        <v>19390</v>
      </c>
      <c r="L42" s="179">
        <v>17946</v>
      </c>
      <c r="M42" s="179">
        <v>15588</v>
      </c>
      <c r="N42" s="178">
        <v>13385</v>
      </c>
      <c r="O42" s="179">
        <v>12535</v>
      </c>
      <c r="P42" s="178">
        <v>12713</v>
      </c>
      <c r="Q42" s="179">
        <v>13151</v>
      </c>
      <c r="R42" s="178">
        <v>12497</v>
      </c>
      <c r="S42" s="179">
        <v>12192</v>
      </c>
      <c r="T42" s="178">
        <v>11692</v>
      </c>
      <c r="U42" s="180">
        <v>10807</v>
      </c>
      <c r="V42" s="180">
        <v>10134</v>
      </c>
      <c r="W42" s="181"/>
    </row>
    <row r="43" spans="2:23" s="166" customFormat="1" ht="7.5" customHeight="1">
      <c r="B43" s="176" t="s">
        <v>180</v>
      </c>
      <c r="C43" s="193"/>
      <c r="D43" s="194">
        <v>12714</v>
      </c>
      <c r="E43" s="179">
        <v>13024</v>
      </c>
      <c r="F43" s="178">
        <v>13857</v>
      </c>
      <c r="G43" s="179">
        <v>14355</v>
      </c>
      <c r="H43" s="178">
        <v>14837</v>
      </c>
      <c r="I43" s="179">
        <v>20238</v>
      </c>
      <c r="J43" s="178">
        <v>21004</v>
      </c>
      <c r="K43" s="179">
        <v>20630</v>
      </c>
      <c r="L43" s="179">
        <v>19562</v>
      </c>
      <c r="M43" s="179">
        <v>17513</v>
      </c>
      <c r="N43" s="178">
        <v>15587</v>
      </c>
      <c r="O43" s="179">
        <v>14706</v>
      </c>
      <c r="P43" s="178">
        <v>14533</v>
      </c>
      <c r="Q43" s="179">
        <v>14883</v>
      </c>
      <c r="R43" s="178">
        <v>14329</v>
      </c>
      <c r="S43" s="179">
        <v>13680</v>
      </c>
      <c r="T43" s="178">
        <v>13214</v>
      </c>
      <c r="U43" s="180">
        <v>12272</v>
      </c>
      <c r="V43" s="180">
        <v>11472</v>
      </c>
      <c r="W43" s="181"/>
    </row>
    <row r="44" spans="2:23" s="166" customFormat="1" ht="7.5" customHeight="1">
      <c r="B44" s="182"/>
      <c r="C44" s="173"/>
      <c r="D44" s="197"/>
      <c r="E44" s="198"/>
      <c r="F44" s="199"/>
      <c r="G44" s="198"/>
      <c r="H44" s="199"/>
      <c r="I44" s="198"/>
      <c r="J44" s="199"/>
      <c r="K44" s="198"/>
      <c r="L44" s="198"/>
      <c r="M44" s="198"/>
      <c r="N44" s="199"/>
      <c r="O44" s="198"/>
      <c r="P44" s="199"/>
      <c r="Q44" s="198"/>
      <c r="R44" s="199"/>
      <c r="S44" s="198"/>
      <c r="T44" s="199"/>
      <c r="U44" s="200"/>
      <c r="V44" s="200"/>
      <c r="W44" s="188"/>
    </row>
    <row r="45" spans="2:23" s="166" customFormat="1" ht="12" customHeight="1">
      <c r="B45" s="201" t="s">
        <v>181</v>
      </c>
      <c r="C45" s="174" t="s">
        <v>182</v>
      </c>
      <c r="D45" s="194">
        <f>SUM(D46:D47)</f>
        <v>7638</v>
      </c>
      <c r="E45" s="179">
        <f aca="true" t="shared" si="10" ref="E45:T45">SUM(E46:E47)</f>
        <v>7774</v>
      </c>
      <c r="F45" s="178">
        <f t="shared" si="10"/>
        <v>8362</v>
      </c>
      <c r="G45" s="179">
        <f t="shared" si="10"/>
        <v>8605</v>
      </c>
      <c r="H45" s="178">
        <f t="shared" si="10"/>
        <v>8796</v>
      </c>
      <c r="I45" s="179">
        <f t="shared" si="10"/>
        <v>11480</v>
      </c>
      <c r="J45" s="178">
        <f t="shared" si="10"/>
        <v>11998</v>
      </c>
      <c r="K45" s="179">
        <f t="shared" si="10"/>
        <v>11569</v>
      </c>
      <c r="L45" s="179">
        <f t="shared" si="10"/>
        <v>11113</v>
      </c>
      <c r="M45" s="179">
        <f t="shared" si="10"/>
        <v>10482</v>
      </c>
      <c r="N45" s="178">
        <f t="shared" si="10"/>
        <v>10678</v>
      </c>
      <c r="O45" s="179">
        <f t="shared" si="10"/>
        <v>11765</v>
      </c>
      <c r="P45" s="178">
        <f t="shared" si="10"/>
        <v>14528</v>
      </c>
      <c r="Q45" s="179">
        <f t="shared" si="10"/>
        <v>16629</v>
      </c>
      <c r="R45" s="178">
        <f t="shared" si="10"/>
        <v>22507</v>
      </c>
      <c r="S45" s="179">
        <f t="shared" si="10"/>
        <v>27127</v>
      </c>
      <c r="T45" s="178">
        <f t="shared" si="10"/>
        <v>28755</v>
      </c>
      <c r="U45" s="180">
        <f>SUM(U46:U47)</f>
        <v>28696</v>
      </c>
      <c r="V45" s="180">
        <v>28891</v>
      </c>
      <c r="W45" s="181" t="s">
        <v>183</v>
      </c>
    </row>
    <row r="46" spans="2:23" s="166" customFormat="1" ht="7.5" customHeight="1">
      <c r="B46" s="202"/>
      <c r="C46" s="203" t="s">
        <v>184</v>
      </c>
      <c r="D46" s="194">
        <v>3810</v>
      </c>
      <c r="E46" s="179">
        <v>3926</v>
      </c>
      <c r="F46" s="178">
        <v>4192</v>
      </c>
      <c r="G46" s="179">
        <v>4269</v>
      </c>
      <c r="H46" s="178">
        <v>4383</v>
      </c>
      <c r="I46" s="179">
        <v>5636</v>
      </c>
      <c r="J46" s="178">
        <v>5866</v>
      </c>
      <c r="K46" s="179">
        <v>5664</v>
      </c>
      <c r="L46" s="179">
        <v>5396</v>
      </c>
      <c r="M46" s="179">
        <v>5081</v>
      </c>
      <c r="N46" s="178">
        <v>5074</v>
      </c>
      <c r="O46" s="179">
        <v>5583</v>
      </c>
      <c r="P46" s="178">
        <v>7070</v>
      </c>
      <c r="Q46" s="179">
        <v>8081</v>
      </c>
      <c r="R46" s="178">
        <v>11376</v>
      </c>
      <c r="S46" s="179">
        <v>13853</v>
      </c>
      <c r="T46" s="178">
        <v>14357</v>
      </c>
      <c r="U46" s="180">
        <v>14077</v>
      </c>
      <c r="V46" s="180">
        <v>13972</v>
      </c>
      <c r="W46" s="181"/>
    </row>
    <row r="47" spans="2:23" s="166" customFormat="1" ht="7.5" customHeight="1">
      <c r="B47" s="202"/>
      <c r="C47" s="203" t="s">
        <v>185</v>
      </c>
      <c r="D47" s="194">
        <v>3828</v>
      </c>
      <c r="E47" s="179">
        <v>3848</v>
      </c>
      <c r="F47" s="178">
        <v>4170</v>
      </c>
      <c r="G47" s="179">
        <v>4336</v>
      </c>
      <c r="H47" s="178">
        <v>4413</v>
      </c>
      <c r="I47" s="179">
        <v>5844</v>
      </c>
      <c r="J47" s="178">
        <v>6132</v>
      </c>
      <c r="K47" s="179">
        <v>5905</v>
      </c>
      <c r="L47" s="179">
        <v>5717</v>
      </c>
      <c r="M47" s="179">
        <v>5401</v>
      </c>
      <c r="N47" s="178">
        <v>5604</v>
      </c>
      <c r="O47" s="179">
        <v>6182</v>
      </c>
      <c r="P47" s="178">
        <v>7458</v>
      </c>
      <c r="Q47" s="179">
        <v>8548</v>
      </c>
      <c r="R47" s="178">
        <v>11131</v>
      </c>
      <c r="S47" s="179">
        <v>13274</v>
      </c>
      <c r="T47" s="178">
        <v>14398</v>
      </c>
      <c r="U47" s="180">
        <v>14619</v>
      </c>
      <c r="V47" s="180">
        <v>14919</v>
      </c>
      <c r="W47" s="181"/>
    </row>
    <row r="48" spans="2:23" s="166" customFormat="1" ht="7.5" customHeight="1">
      <c r="B48" s="202"/>
      <c r="C48" s="181"/>
      <c r="D48" s="194"/>
      <c r="E48" s="179"/>
      <c r="F48" s="178"/>
      <c r="G48" s="179"/>
      <c r="H48" s="178"/>
      <c r="I48" s="179"/>
      <c r="J48" s="178"/>
      <c r="K48" s="179"/>
      <c r="L48" s="179"/>
      <c r="M48" s="179"/>
      <c r="N48" s="178"/>
      <c r="O48" s="179"/>
      <c r="P48" s="178"/>
      <c r="Q48" s="179"/>
      <c r="R48" s="178"/>
      <c r="S48" s="179"/>
      <c r="T48" s="178"/>
      <c r="U48" s="180"/>
      <c r="V48" s="180"/>
      <c r="W48" s="181"/>
    </row>
    <row r="49" spans="2:23" s="166" customFormat="1" ht="7.5" customHeight="1">
      <c r="B49" s="202"/>
      <c r="C49" s="181" t="s">
        <v>186</v>
      </c>
      <c r="D49" s="194">
        <f>SUM(D50:D51)</f>
        <v>7321</v>
      </c>
      <c r="E49" s="179">
        <f aca="true" t="shared" si="11" ref="E49:T49">SUM(E50:E51)</f>
        <v>7093</v>
      </c>
      <c r="F49" s="178">
        <f t="shared" si="11"/>
        <v>7732</v>
      </c>
      <c r="G49" s="179">
        <f t="shared" si="11"/>
        <v>8251</v>
      </c>
      <c r="H49" s="178">
        <f t="shared" si="11"/>
        <v>8444</v>
      </c>
      <c r="I49" s="179">
        <f t="shared" si="11"/>
        <v>12672</v>
      </c>
      <c r="J49" s="178">
        <f t="shared" si="11"/>
        <v>12541</v>
      </c>
      <c r="K49" s="179">
        <f t="shared" si="11"/>
        <v>12331</v>
      </c>
      <c r="L49" s="179">
        <f t="shared" si="11"/>
        <v>11678</v>
      </c>
      <c r="M49" s="179">
        <f t="shared" si="11"/>
        <v>10753</v>
      </c>
      <c r="N49" s="178">
        <f t="shared" si="11"/>
        <v>9780</v>
      </c>
      <c r="O49" s="179">
        <f t="shared" si="11"/>
        <v>9856</v>
      </c>
      <c r="P49" s="178">
        <f t="shared" si="11"/>
        <v>10806</v>
      </c>
      <c r="Q49" s="179">
        <f t="shared" si="11"/>
        <v>11417</v>
      </c>
      <c r="R49" s="178">
        <f t="shared" si="11"/>
        <v>11645</v>
      </c>
      <c r="S49" s="179">
        <f t="shared" si="11"/>
        <v>12428</v>
      </c>
      <c r="T49" s="178">
        <f t="shared" si="11"/>
        <v>12321</v>
      </c>
      <c r="U49" s="180">
        <f>SUM(U50:U51)</f>
        <v>11580</v>
      </c>
      <c r="V49" s="180">
        <v>11025</v>
      </c>
      <c r="W49" s="181" t="s">
        <v>187</v>
      </c>
    </row>
    <row r="50" spans="2:23" s="166" customFormat="1" ht="7.5" customHeight="1">
      <c r="B50" s="202"/>
      <c r="C50" s="203" t="s">
        <v>184</v>
      </c>
      <c r="D50" s="194">
        <v>3744</v>
      </c>
      <c r="E50" s="179">
        <v>3552</v>
      </c>
      <c r="F50" s="178">
        <v>3909</v>
      </c>
      <c r="G50" s="179">
        <v>4190</v>
      </c>
      <c r="H50" s="178">
        <v>4190</v>
      </c>
      <c r="I50" s="179">
        <v>6402</v>
      </c>
      <c r="J50" s="178">
        <v>6128</v>
      </c>
      <c r="K50" s="179">
        <v>5983</v>
      </c>
      <c r="L50" s="179">
        <v>5642</v>
      </c>
      <c r="M50" s="179">
        <v>5216</v>
      </c>
      <c r="N50" s="178">
        <v>4675</v>
      </c>
      <c r="O50" s="179">
        <v>4602</v>
      </c>
      <c r="P50" s="178">
        <v>5092</v>
      </c>
      <c r="Q50" s="179">
        <v>5307</v>
      </c>
      <c r="R50" s="178">
        <v>5379</v>
      </c>
      <c r="S50" s="179">
        <v>5741</v>
      </c>
      <c r="T50" s="178">
        <v>5847</v>
      </c>
      <c r="U50" s="180">
        <v>5384</v>
      </c>
      <c r="V50" s="180">
        <v>5147</v>
      </c>
      <c r="W50" s="181"/>
    </row>
    <row r="51" spans="2:23" s="166" customFormat="1" ht="7.5" customHeight="1">
      <c r="B51" s="202"/>
      <c r="C51" s="203" t="s">
        <v>185</v>
      </c>
      <c r="D51" s="194">
        <v>3577</v>
      </c>
      <c r="E51" s="179">
        <v>3541</v>
      </c>
      <c r="F51" s="178">
        <v>3823</v>
      </c>
      <c r="G51" s="179">
        <v>4061</v>
      </c>
      <c r="H51" s="178">
        <v>4254</v>
      </c>
      <c r="I51" s="179">
        <v>6270</v>
      </c>
      <c r="J51" s="178">
        <v>6413</v>
      </c>
      <c r="K51" s="179">
        <v>6348</v>
      </c>
      <c r="L51" s="179">
        <v>6036</v>
      </c>
      <c r="M51" s="179">
        <v>5537</v>
      </c>
      <c r="N51" s="178">
        <v>5105</v>
      </c>
      <c r="O51" s="179">
        <v>5254</v>
      </c>
      <c r="P51" s="178">
        <v>5714</v>
      </c>
      <c r="Q51" s="179">
        <v>6110</v>
      </c>
      <c r="R51" s="178">
        <v>6266</v>
      </c>
      <c r="S51" s="179">
        <v>6687</v>
      </c>
      <c r="T51" s="178">
        <v>6474</v>
      </c>
      <c r="U51" s="180">
        <v>6196</v>
      </c>
      <c r="V51" s="180">
        <v>5878</v>
      </c>
      <c r="W51" s="181"/>
    </row>
    <row r="52" spans="2:23" s="166" customFormat="1" ht="7.5" customHeight="1">
      <c r="B52" s="202"/>
      <c r="C52" s="181"/>
      <c r="D52" s="194"/>
      <c r="E52" s="179"/>
      <c r="F52" s="178"/>
      <c r="G52" s="179"/>
      <c r="H52" s="178"/>
      <c r="I52" s="179"/>
      <c r="J52" s="178"/>
      <c r="K52" s="179"/>
      <c r="L52" s="179"/>
      <c r="M52" s="179"/>
      <c r="N52" s="178"/>
      <c r="O52" s="179"/>
      <c r="P52" s="178"/>
      <c r="Q52" s="179"/>
      <c r="R52" s="178"/>
      <c r="S52" s="179"/>
      <c r="T52" s="178"/>
      <c r="U52" s="180"/>
      <c r="V52" s="180"/>
      <c r="W52" s="181"/>
    </row>
    <row r="53" spans="2:23" s="166" customFormat="1" ht="7.5" customHeight="1">
      <c r="B53" s="202"/>
      <c r="C53" s="181" t="s">
        <v>188</v>
      </c>
      <c r="D53" s="194">
        <f>SUM(D54:D55)</f>
        <v>14567</v>
      </c>
      <c r="E53" s="179">
        <f aca="true" t="shared" si="12" ref="E53:T53">SUM(E54:E55)</f>
        <v>14927</v>
      </c>
      <c r="F53" s="178">
        <f t="shared" si="12"/>
        <v>16192</v>
      </c>
      <c r="G53" s="179">
        <f t="shared" si="12"/>
        <v>15991</v>
      </c>
      <c r="H53" s="178">
        <f t="shared" si="12"/>
        <v>15879</v>
      </c>
      <c r="I53" s="179">
        <f t="shared" si="12"/>
        <v>21381</v>
      </c>
      <c r="J53" s="178">
        <f t="shared" si="12"/>
        <v>21358</v>
      </c>
      <c r="K53" s="179">
        <f t="shared" si="12"/>
        <v>20709</v>
      </c>
      <c r="L53" s="179">
        <f t="shared" si="12"/>
        <v>19492</v>
      </c>
      <c r="M53" s="179">
        <f t="shared" si="12"/>
        <v>18628</v>
      </c>
      <c r="N53" s="178">
        <f t="shared" si="12"/>
        <v>19741</v>
      </c>
      <c r="O53" s="179">
        <f t="shared" si="12"/>
        <v>22716</v>
      </c>
      <c r="P53" s="178">
        <f t="shared" si="12"/>
        <v>26932</v>
      </c>
      <c r="Q53" s="179">
        <f t="shared" si="12"/>
        <v>29607</v>
      </c>
      <c r="R53" s="178">
        <f t="shared" si="12"/>
        <v>30758</v>
      </c>
      <c r="S53" s="179">
        <f t="shared" si="12"/>
        <v>31827</v>
      </c>
      <c r="T53" s="178">
        <f t="shared" si="12"/>
        <v>32499</v>
      </c>
      <c r="U53" s="180">
        <f>SUM(U54:U55)</f>
        <v>32981</v>
      </c>
      <c r="V53" s="180">
        <v>32941</v>
      </c>
      <c r="W53" s="181" t="s">
        <v>189</v>
      </c>
    </row>
    <row r="54" spans="2:23" s="166" customFormat="1" ht="7.5" customHeight="1">
      <c r="B54" s="202"/>
      <c r="C54" s="203" t="s">
        <v>184</v>
      </c>
      <c r="D54" s="194">
        <v>7181</v>
      </c>
      <c r="E54" s="179">
        <v>7342</v>
      </c>
      <c r="F54" s="178">
        <v>7951</v>
      </c>
      <c r="G54" s="179">
        <v>7866</v>
      </c>
      <c r="H54" s="178">
        <v>7791</v>
      </c>
      <c r="I54" s="179">
        <v>10332</v>
      </c>
      <c r="J54" s="178">
        <v>10422</v>
      </c>
      <c r="K54" s="179">
        <v>10175</v>
      </c>
      <c r="L54" s="179">
        <v>9491</v>
      </c>
      <c r="M54" s="179">
        <v>8911</v>
      </c>
      <c r="N54" s="178">
        <v>9433</v>
      </c>
      <c r="O54" s="179">
        <v>10946</v>
      </c>
      <c r="P54" s="178">
        <v>12996</v>
      </c>
      <c r="Q54" s="179">
        <v>14209</v>
      </c>
      <c r="R54" s="178">
        <v>14655</v>
      </c>
      <c r="S54" s="179">
        <v>15217</v>
      </c>
      <c r="T54" s="178">
        <v>15431</v>
      </c>
      <c r="U54" s="180">
        <v>15604</v>
      </c>
      <c r="V54" s="180">
        <v>15574</v>
      </c>
      <c r="W54" s="181"/>
    </row>
    <row r="55" spans="2:23" s="166" customFormat="1" ht="7.5" customHeight="1">
      <c r="B55" s="202"/>
      <c r="C55" s="203" t="s">
        <v>185</v>
      </c>
      <c r="D55" s="194">
        <v>7386</v>
      </c>
      <c r="E55" s="179">
        <v>7585</v>
      </c>
      <c r="F55" s="178">
        <v>8241</v>
      </c>
      <c r="G55" s="179">
        <v>8125</v>
      </c>
      <c r="H55" s="178">
        <v>8088</v>
      </c>
      <c r="I55" s="179">
        <v>11049</v>
      </c>
      <c r="J55" s="178">
        <v>10936</v>
      </c>
      <c r="K55" s="179">
        <v>10534</v>
      </c>
      <c r="L55" s="179">
        <v>10001</v>
      </c>
      <c r="M55" s="179">
        <v>9717</v>
      </c>
      <c r="N55" s="178">
        <v>10308</v>
      </c>
      <c r="O55" s="179">
        <v>11770</v>
      </c>
      <c r="P55" s="178">
        <v>13936</v>
      </c>
      <c r="Q55" s="179">
        <v>15398</v>
      </c>
      <c r="R55" s="178">
        <v>16103</v>
      </c>
      <c r="S55" s="179">
        <v>16610</v>
      </c>
      <c r="T55" s="178">
        <v>17068</v>
      </c>
      <c r="U55" s="180">
        <v>17377</v>
      </c>
      <c r="V55" s="180">
        <v>17367</v>
      </c>
      <c r="W55" s="181"/>
    </row>
    <row r="56" spans="2:23" s="166" customFormat="1" ht="7.5" customHeight="1">
      <c r="B56" s="204"/>
      <c r="C56" s="188"/>
      <c r="D56" s="197"/>
      <c r="E56" s="198"/>
      <c r="F56" s="199"/>
      <c r="G56" s="198"/>
      <c r="H56" s="199"/>
      <c r="I56" s="198"/>
      <c r="J56" s="199"/>
      <c r="K56" s="198"/>
      <c r="L56" s="198"/>
      <c r="M56" s="198"/>
      <c r="N56" s="199"/>
      <c r="O56" s="198"/>
      <c r="P56" s="199"/>
      <c r="Q56" s="198"/>
      <c r="R56" s="199"/>
      <c r="S56" s="198"/>
      <c r="T56" s="199"/>
      <c r="U56" s="200"/>
      <c r="V56" s="200"/>
      <c r="W56" s="188"/>
    </row>
    <row r="57" spans="2:23" s="166" customFormat="1" ht="13.5" customHeight="1">
      <c r="B57" s="201" t="s">
        <v>190</v>
      </c>
      <c r="C57" s="181" t="s">
        <v>191</v>
      </c>
      <c r="D57" s="194">
        <f>SUM(D58:D59)</f>
        <v>6794</v>
      </c>
      <c r="E57" s="179">
        <f aca="true" t="shared" si="13" ref="E57:T57">SUM(E58:E59)</f>
        <v>6176</v>
      </c>
      <c r="F57" s="178">
        <f t="shared" si="13"/>
        <v>6503</v>
      </c>
      <c r="G57" s="179">
        <f t="shared" si="13"/>
        <v>6585</v>
      </c>
      <c r="H57" s="178">
        <f t="shared" si="13"/>
        <v>6406</v>
      </c>
      <c r="I57" s="179">
        <f t="shared" si="13"/>
        <v>8879</v>
      </c>
      <c r="J57" s="178">
        <f t="shared" si="13"/>
        <v>9465</v>
      </c>
      <c r="K57" s="179">
        <f t="shared" si="13"/>
        <v>9341</v>
      </c>
      <c r="L57" s="179">
        <f t="shared" si="13"/>
        <v>8859</v>
      </c>
      <c r="M57" s="179">
        <f t="shared" si="13"/>
        <v>7406</v>
      </c>
      <c r="N57" s="178">
        <f t="shared" si="13"/>
        <v>6229</v>
      </c>
      <c r="O57" s="179">
        <f t="shared" si="13"/>
        <v>5638</v>
      </c>
      <c r="P57" s="178">
        <f t="shared" si="13"/>
        <v>5929</v>
      </c>
      <c r="Q57" s="179">
        <f t="shared" si="13"/>
        <v>5862</v>
      </c>
      <c r="R57" s="178">
        <f t="shared" si="13"/>
        <v>5756</v>
      </c>
      <c r="S57" s="179">
        <f t="shared" si="13"/>
        <v>5598</v>
      </c>
      <c r="T57" s="178">
        <f t="shared" si="13"/>
        <v>5359</v>
      </c>
      <c r="U57" s="180">
        <f>SUM(U58:U59)</f>
        <v>5073</v>
      </c>
      <c r="V57" s="180">
        <v>4727</v>
      </c>
      <c r="W57" s="181" t="s">
        <v>192</v>
      </c>
    </row>
    <row r="58" spans="2:23" s="166" customFormat="1" ht="7.5" customHeight="1">
      <c r="B58" s="202"/>
      <c r="C58" s="203" t="s">
        <v>184</v>
      </c>
      <c r="D58" s="194">
        <v>3628</v>
      </c>
      <c r="E58" s="179">
        <v>3192</v>
      </c>
      <c r="F58" s="178">
        <v>3361</v>
      </c>
      <c r="G58" s="179">
        <v>3366</v>
      </c>
      <c r="H58" s="178">
        <v>3302</v>
      </c>
      <c r="I58" s="179">
        <v>4391</v>
      </c>
      <c r="J58" s="178">
        <v>4688</v>
      </c>
      <c r="K58" s="179">
        <v>4656</v>
      </c>
      <c r="L58" s="179">
        <v>4401</v>
      </c>
      <c r="M58" s="179">
        <v>3634</v>
      </c>
      <c r="N58" s="178">
        <v>2975</v>
      </c>
      <c r="O58" s="179">
        <v>2700</v>
      </c>
      <c r="P58" s="178">
        <v>2840</v>
      </c>
      <c r="Q58" s="179">
        <v>2778</v>
      </c>
      <c r="R58" s="178">
        <v>2714</v>
      </c>
      <c r="S58" s="179">
        <v>2624</v>
      </c>
      <c r="T58" s="178">
        <v>2500</v>
      </c>
      <c r="U58" s="180">
        <v>2336</v>
      </c>
      <c r="V58" s="180">
        <v>2218</v>
      </c>
      <c r="W58" s="181"/>
    </row>
    <row r="59" spans="2:23" s="166" customFormat="1" ht="7.5" customHeight="1">
      <c r="B59" s="202"/>
      <c r="C59" s="203" t="s">
        <v>185</v>
      </c>
      <c r="D59" s="194">
        <v>3166</v>
      </c>
      <c r="E59" s="179">
        <v>2984</v>
      </c>
      <c r="F59" s="178">
        <v>3142</v>
      </c>
      <c r="G59" s="179">
        <v>3219</v>
      </c>
      <c r="H59" s="178">
        <v>3104</v>
      </c>
      <c r="I59" s="179">
        <v>4488</v>
      </c>
      <c r="J59" s="178">
        <v>4777</v>
      </c>
      <c r="K59" s="179">
        <v>4685</v>
      </c>
      <c r="L59" s="179">
        <v>4458</v>
      </c>
      <c r="M59" s="179">
        <v>3772</v>
      </c>
      <c r="N59" s="178">
        <v>3254</v>
      </c>
      <c r="O59" s="179">
        <v>2938</v>
      </c>
      <c r="P59" s="178">
        <v>3089</v>
      </c>
      <c r="Q59" s="179">
        <v>3084</v>
      </c>
      <c r="R59" s="178">
        <v>3042</v>
      </c>
      <c r="S59" s="179">
        <v>2974</v>
      </c>
      <c r="T59" s="178">
        <v>2859</v>
      </c>
      <c r="U59" s="180">
        <v>2737</v>
      </c>
      <c r="V59" s="180">
        <v>2509</v>
      </c>
      <c r="W59" s="181"/>
    </row>
    <row r="60" spans="2:23" s="166" customFormat="1" ht="7.5" customHeight="1">
      <c r="B60" s="202"/>
      <c r="C60" s="181"/>
      <c r="D60" s="194"/>
      <c r="E60" s="179"/>
      <c r="F60" s="178"/>
      <c r="G60" s="179"/>
      <c r="H60" s="178"/>
      <c r="I60" s="179"/>
      <c r="J60" s="178"/>
      <c r="K60" s="179"/>
      <c r="L60" s="179"/>
      <c r="M60" s="179"/>
      <c r="N60" s="178"/>
      <c r="O60" s="179"/>
      <c r="P60" s="178"/>
      <c r="Q60" s="179"/>
      <c r="R60" s="178"/>
      <c r="S60" s="179"/>
      <c r="T60" s="178"/>
      <c r="U60" s="180"/>
      <c r="V60" s="180"/>
      <c r="W60" s="181"/>
    </row>
    <row r="61" spans="2:23" s="166" customFormat="1" ht="7.5" customHeight="1">
      <c r="B61" s="202"/>
      <c r="C61" s="181" t="s">
        <v>193</v>
      </c>
      <c r="D61" s="194">
        <f>SUM(D62:D63)</f>
        <v>8834</v>
      </c>
      <c r="E61" s="179">
        <f aca="true" t="shared" si="14" ref="E61:T61">SUM(E62:E63)</f>
        <v>9322</v>
      </c>
      <c r="F61" s="178">
        <f t="shared" si="14"/>
        <v>10312</v>
      </c>
      <c r="G61" s="179">
        <f t="shared" si="14"/>
        <v>11104</v>
      </c>
      <c r="H61" s="178">
        <f t="shared" si="14"/>
        <v>11187</v>
      </c>
      <c r="I61" s="179">
        <f t="shared" si="14"/>
        <v>14620</v>
      </c>
      <c r="J61" s="178">
        <f t="shared" si="14"/>
        <v>15214</v>
      </c>
      <c r="K61" s="179">
        <f t="shared" si="14"/>
        <v>15056</v>
      </c>
      <c r="L61" s="179">
        <f t="shared" si="14"/>
        <v>14446</v>
      </c>
      <c r="M61" s="179">
        <f t="shared" si="14"/>
        <v>13380</v>
      </c>
      <c r="N61" s="178">
        <f t="shared" si="14"/>
        <v>12714</v>
      </c>
      <c r="O61" s="179">
        <f t="shared" si="14"/>
        <v>12959</v>
      </c>
      <c r="P61" s="178">
        <f t="shared" si="14"/>
        <v>13907</v>
      </c>
      <c r="Q61" s="179">
        <f t="shared" si="14"/>
        <v>13707</v>
      </c>
      <c r="R61" s="178">
        <f t="shared" si="14"/>
        <v>13242</v>
      </c>
      <c r="S61" s="179">
        <f t="shared" si="14"/>
        <v>12616</v>
      </c>
      <c r="T61" s="178">
        <f t="shared" si="14"/>
        <v>12064</v>
      </c>
      <c r="U61" s="180">
        <f>SUM(U62:U63)</f>
        <v>11614</v>
      </c>
      <c r="V61" s="180">
        <v>10642</v>
      </c>
      <c r="W61" s="181" t="s">
        <v>194</v>
      </c>
    </row>
    <row r="62" spans="2:23" s="166" customFormat="1" ht="7.5" customHeight="1">
      <c r="B62" s="202"/>
      <c r="C62" s="203" t="s">
        <v>184</v>
      </c>
      <c r="D62" s="194">
        <v>4195</v>
      </c>
      <c r="E62" s="179">
        <v>4585</v>
      </c>
      <c r="F62" s="178">
        <v>5209</v>
      </c>
      <c r="G62" s="179">
        <v>5606</v>
      </c>
      <c r="H62" s="178">
        <v>5459</v>
      </c>
      <c r="I62" s="179">
        <v>6977</v>
      </c>
      <c r="J62" s="178">
        <v>7449</v>
      </c>
      <c r="K62" s="179">
        <v>7387</v>
      </c>
      <c r="L62" s="179">
        <v>7103</v>
      </c>
      <c r="M62" s="179">
        <v>6516</v>
      </c>
      <c r="N62" s="178">
        <v>6124</v>
      </c>
      <c r="O62" s="179">
        <v>6206</v>
      </c>
      <c r="P62" s="178">
        <v>6647</v>
      </c>
      <c r="Q62" s="179">
        <v>6576</v>
      </c>
      <c r="R62" s="178">
        <v>6270</v>
      </c>
      <c r="S62" s="179">
        <v>5964</v>
      </c>
      <c r="T62" s="178">
        <v>5721</v>
      </c>
      <c r="U62" s="180">
        <v>5512</v>
      </c>
      <c r="V62" s="180">
        <v>5042</v>
      </c>
      <c r="W62" s="181"/>
    </row>
    <row r="63" spans="2:23" s="166" customFormat="1" ht="7.5" customHeight="1">
      <c r="B63" s="202"/>
      <c r="C63" s="203" t="s">
        <v>185</v>
      </c>
      <c r="D63" s="194">
        <v>4639</v>
      </c>
      <c r="E63" s="179">
        <v>4737</v>
      </c>
      <c r="F63" s="178">
        <v>5103</v>
      </c>
      <c r="G63" s="179">
        <v>5498</v>
      </c>
      <c r="H63" s="178">
        <v>5728</v>
      </c>
      <c r="I63" s="179">
        <v>7643</v>
      </c>
      <c r="J63" s="178">
        <v>7765</v>
      </c>
      <c r="K63" s="179">
        <v>7669</v>
      </c>
      <c r="L63" s="179">
        <v>7343</v>
      </c>
      <c r="M63" s="179">
        <v>6864</v>
      </c>
      <c r="N63" s="178">
        <v>6590</v>
      </c>
      <c r="O63" s="179">
        <v>6753</v>
      </c>
      <c r="P63" s="178">
        <v>7260</v>
      </c>
      <c r="Q63" s="179">
        <v>7131</v>
      </c>
      <c r="R63" s="178">
        <v>6972</v>
      </c>
      <c r="S63" s="179">
        <v>6652</v>
      </c>
      <c r="T63" s="178">
        <v>6343</v>
      </c>
      <c r="U63" s="180">
        <v>6102</v>
      </c>
      <c r="V63" s="180">
        <v>5600</v>
      </c>
      <c r="W63" s="181"/>
    </row>
    <row r="64" spans="2:23" s="166" customFormat="1" ht="7.5" customHeight="1">
      <c r="B64" s="204"/>
      <c r="C64" s="188"/>
      <c r="D64" s="197"/>
      <c r="E64" s="198"/>
      <c r="F64" s="199"/>
      <c r="G64" s="198"/>
      <c r="H64" s="199"/>
      <c r="I64" s="198"/>
      <c r="J64" s="199"/>
      <c r="K64" s="198"/>
      <c r="L64" s="198"/>
      <c r="M64" s="198"/>
      <c r="N64" s="199"/>
      <c r="O64" s="198"/>
      <c r="P64" s="199"/>
      <c r="Q64" s="198"/>
      <c r="R64" s="199"/>
      <c r="S64" s="198"/>
      <c r="T64" s="199"/>
      <c r="U64" s="200"/>
      <c r="V64" s="200"/>
      <c r="W64" s="188"/>
    </row>
    <row r="65" spans="2:23" s="166" customFormat="1" ht="12.75" customHeight="1">
      <c r="B65" s="201" t="s">
        <v>195</v>
      </c>
      <c r="C65" s="173" t="s">
        <v>196</v>
      </c>
      <c r="D65" s="194">
        <f>SUM(D66:D67)</f>
        <v>11257</v>
      </c>
      <c r="E65" s="179">
        <f aca="true" t="shared" si="15" ref="E65:T65">SUM(E66:E67)</f>
        <v>12540</v>
      </c>
      <c r="F65" s="178">
        <f t="shared" si="15"/>
        <v>12588</v>
      </c>
      <c r="G65" s="179">
        <f t="shared" si="15"/>
        <v>12404</v>
      </c>
      <c r="H65" s="178">
        <f t="shared" si="15"/>
        <v>12436</v>
      </c>
      <c r="I65" s="179">
        <f t="shared" si="15"/>
        <v>16018</v>
      </c>
      <c r="J65" s="178">
        <f t="shared" si="15"/>
        <v>16663</v>
      </c>
      <c r="K65" s="179">
        <f t="shared" si="15"/>
        <v>16158</v>
      </c>
      <c r="L65" s="179">
        <f t="shared" si="15"/>
        <v>15249</v>
      </c>
      <c r="M65" s="179">
        <f t="shared" si="15"/>
        <v>14803</v>
      </c>
      <c r="N65" s="178">
        <f t="shared" si="15"/>
        <v>14699</v>
      </c>
      <c r="O65" s="179">
        <f t="shared" si="15"/>
        <v>15789</v>
      </c>
      <c r="P65" s="178">
        <f t="shared" si="15"/>
        <v>17713</v>
      </c>
      <c r="Q65" s="179">
        <f t="shared" si="15"/>
        <v>18832</v>
      </c>
      <c r="R65" s="178">
        <f t="shared" si="15"/>
        <v>21011</v>
      </c>
      <c r="S65" s="179">
        <f t="shared" si="15"/>
        <v>22941</v>
      </c>
      <c r="T65" s="178">
        <f t="shared" si="15"/>
        <v>24056</v>
      </c>
      <c r="U65" s="180">
        <f>SUM(U66:U67)</f>
        <v>24545</v>
      </c>
      <c r="V65" s="180">
        <v>24800</v>
      </c>
      <c r="W65" s="181" t="s">
        <v>112</v>
      </c>
    </row>
    <row r="66" spans="2:23" s="166" customFormat="1" ht="7.5" customHeight="1">
      <c r="B66" s="202"/>
      <c r="C66" s="205" t="s">
        <v>184</v>
      </c>
      <c r="D66" s="194">
        <v>5640</v>
      </c>
      <c r="E66" s="179">
        <v>6311</v>
      </c>
      <c r="F66" s="178">
        <v>6327</v>
      </c>
      <c r="G66" s="179">
        <v>6307</v>
      </c>
      <c r="H66" s="178">
        <v>6218</v>
      </c>
      <c r="I66" s="179">
        <v>7766</v>
      </c>
      <c r="J66" s="178">
        <v>8169</v>
      </c>
      <c r="K66" s="179">
        <v>7938</v>
      </c>
      <c r="L66" s="179">
        <v>7384</v>
      </c>
      <c r="M66" s="179">
        <v>7021</v>
      </c>
      <c r="N66" s="178">
        <v>6885</v>
      </c>
      <c r="O66" s="179">
        <v>7405</v>
      </c>
      <c r="P66" s="178">
        <v>8447</v>
      </c>
      <c r="Q66" s="179">
        <v>8936</v>
      </c>
      <c r="R66" s="178">
        <v>9926</v>
      </c>
      <c r="S66" s="179">
        <v>10951</v>
      </c>
      <c r="T66" s="178">
        <v>11351</v>
      </c>
      <c r="U66" s="180">
        <v>11499</v>
      </c>
      <c r="V66" s="180">
        <v>11497</v>
      </c>
      <c r="W66" s="181"/>
    </row>
    <row r="67" spans="2:23" s="166" customFormat="1" ht="7.5" customHeight="1">
      <c r="B67" s="202"/>
      <c r="C67" s="205" t="s">
        <v>185</v>
      </c>
      <c r="D67" s="194">
        <v>5617</v>
      </c>
      <c r="E67" s="179">
        <v>6229</v>
      </c>
      <c r="F67" s="178">
        <v>6261</v>
      </c>
      <c r="G67" s="179">
        <v>6097</v>
      </c>
      <c r="H67" s="178">
        <v>6218</v>
      </c>
      <c r="I67" s="179">
        <v>8252</v>
      </c>
      <c r="J67" s="178">
        <v>8494</v>
      </c>
      <c r="K67" s="179">
        <v>8220</v>
      </c>
      <c r="L67" s="179">
        <v>7865</v>
      </c>
      <c r="M67" s="179">
        <v>7782</v>
      </c>
      <c r="N67" s="178">
        <v>7814</v>
      </c>
      <c r="O67" s="179">
        <v>8384</v>
      </c>
      <c r="P67" s="178">
        <v>9266</v>
      </c>
      <c r="Q67" s="179">
        <v>9896</v>
      </c>
      <c r="R67" s="178">
        <v>11085</v>
      </c>
      <c r="S67" s="179">
        <v>11990</v>
      </c>
      <c r="T67" s="178">
        <v>12705</v>
      </c>
      <c r="U67" s="180">
        <v>13046</v>
      </c>
      <c r="V67" s="180">
        <v>13303</v>
      </c>
      <c r="W67" s="181"/>
    </row>
    <row r="68" spans="2:23" s="166" customFormat="1" ht="7.5" customHeight="1">
      <c r="B68" s="202"/>
      <c r="C68" s="173"/>
      <c r="D68" s="194"/>
      <c r="E68" s="179"/>
      <c r="F68" s="178"/>
      <c r="G68" s="179"/>
      <c r="H68" s="178"/>
      <c r="I68" s="179"/>
      <c r="J68" s="178"/>
      <c r="K68" s="179"/>
      <c r="L68" s="179"/>
      <c r="M68" s="179"/>
      <c r="N68" s="178"/>
      <c r="O68" s="179"/>
      <c r="P68" s="178"/>
      <c r="Q68" s="179"/>
      <c r="R68" s="178"/>
      <c r="S68" s="179"/>
      <c r="T68" s="178"/>
      <c r="U68" s="180"/>
      <c r="V68" s="180"/>
      <c r="W68" s="181"/>
    </row>
    <row r="69" spans="2:23" s="166" customFormat="1" ht="7.5" customHeight="1">
      <c r="B69" s="202"/>
      <c r="C69" s="173" t="s">
        <v>197</v>
      </c>
      <c r="D69" s="194">
        <f>SUM(D70:D71)</f>
        <v>5956</v>
      </c>
      <c r="E69" s="179">
        <f aca="true" t="shared" si="16" ref="E69:T69">SUM(E70:E71)</f>
        <v>6452</v>
      </c>
      <c r="F69" s="178">
        <f t="shared" si="16"/>
        <v>6638</v>
      </c>
      <c r="G69" s="179">
        <f t="shared" si="16"/>
        <v>6899</v>
      </c>
      <c r="H69" s="178">
        <f t="shared" si="16"/>
        <v>6911</v>
      </c>
      <c r="I69" s="179">
        <f t="shared" si="16"/>
        <v>9619</v>
      </c>
      <c r="J69" s="178">
        <f t="shared" si="16"/>
        <v>9854</v>
      </c>
      <c r="K69" s="179">
        <f t="shared" si="16"/>
        <v>9372</v>
      </c>
      <c r="L69" s="179">
        <f t="shared" si="16"/>
        <v>8656</v>
      </c>
      <c r="M69" s="179">
        <f t="shared" si="16"/>
        <v>7733</v>
      </c>
      <c r="N69" s="178">
        <f t="shared" si="16"/>
        <v>7072</v>
      </c>
      <c r="O69" s="179">
        <f t="shared" si="16"/>
        <v>7106</v>
      </c>
      <c r="P69" s="178">
        <f t="shared" si="16"/>
        <v>7773</v>
      </c>
      <c r="Q69" s="179">
        <f t="shared" si="16"/>
        <v>7743</v>
      </c>
      <c r="R69" s="178">
        <f t="shared" si="16"/>
        <v>7614</v>
      </c>
      <c r="S69" s="179">
        <f t="shared" si="16"/>
        <v>7561</v>
      </c>
      <c r="T69" s="178">
        <f t="shared" si="16"/>
        <v>7322</v>
      </c>
      <c r="U69" s="180">
        <f>SUM(U70:U71)</f>
        <v>6935</v>
      </c>
      <c r="V69" s="180">
        <v>6635</v>
      </c>
      <c r="W69" s="181" t="s">
        <v>198</v>
      </c>
    </row>
    <row r="70" spans="2:23" s="166" customFormat="1" ht="7.5" customHeight="1">
      <c r="B70" s="202"/>
      <c r="C70" s="205" t="s">
        <v>184</v>
      </c>
      <c r="D70" s="194">
        <v>2976</v>
      </c>
      <c r="E70" s="179">
        <v>3295</v>
      </c>
      <c r="F70" s="178">
        <v>3393</v>
      </c>
      <c r="G70" s="179">
        <v>3522</v>
      </c>
      <c r="H70" s="178">
        <v>3477</v>
      </c>
      <c r="I70" s="179">
        <v>4753</v>
      </c>
      <c r="J70" s="178">
        <v>4829</v>
      </c>
      <c r="K70" s="179">
        <v>4625</v>
      </c>
      <c r="L70" s="179">
        <v>4225</v>
      </c>
      <c r="M70" s="179">
        <v>3673</v>
      </c>
      <c r="N70" s="178">
        <v>3280</v>
      </c>
      <c r="O70" s="179">
        <v>3301</v>
      </c>
      <c r="P70" s="178">
        <v>3694</v>
      </c>
      <c r="Q70" s="179">
        <v>3610</v>
      </c>
      <c r="R70" s="178">
        <v>3568</v>
      </c>
      <c r="S70" s="179">
        <v>3525</v>
      </c>
      <c r="T70" s="178">
        <v>3409</v>
      </c>
      <c r="U70" s="180">
        <v>3244</v>
      </c>
      <c r="V70" s="180">
        <v>3092</v>
      </c>
      <c r="W70" s="181"/>
    </row>
    <row r="71" spans="2:23" s="166" customFormat="1" ht="7.5" customHeight="1">
      <c r="B71" s="202"/>
      <c r="C71" s="205" t="s">
        <v>185</v>
      </c>
      <c r="D71" s="194">
        <v>2980</v>
      </c>
      <c r="E71" s="179">
        <v>3157</v>
      </c>
      <c r="F71" s="178">
        <v>3245</v>
      </c>
      <c r="G71" s="179">
        <v>3377</v>
      </c>
      <c r="H71" s="178">
        <v>3434</v>
      </c>
      <c r="I71" s="179">
        <v>4866</v>
      </c>
      <c r="J71" s="178">
        <v>5025</v>
      </c>
      <c r="K71" s="179">
        <v>4747</v>
      </c>
      <c r="L71" s="179">
        <v>4431</v>
      </c>
      <c r="M71" s="179">
        <v>4060</v>
      </c>
      <c r="N71" s="178">
        <v>3792</v>
      </c>
      <c r="O71" s="179">
        <v>3805</v>
      </c>
      <c r="P71" s="178">
        <v>4079</v>
      </c>
      <c r="Q71" s="179">
        <v>4133</v>
      </c>
      <c r="R71" s="178">
        <v>4046</v>
      </c>
      <c r="S71" s="179">
        <v>4036</v>
      </c>
      <c r="T71" s="178">
        <v>3913</v>
      </c>
      <c r="U71" s="180">
        <v>3691</v>
      </c>
      <c r="V71" s="180">
        <v>3543</v>
      </c>
      <c r="W71" s="181"/>
    </row>
    <row r="72" spans="2:23" s="166" customFormat="1" ht="7.5" customHeight="1">
      <c r="B72" s="202"/>
      <c r="C72" s="173"/>
      <c r="D72" s="194"/>
      <c r="E72" s="179"/>
      <c r="F72" s="178"/>
      <c r="G72" s="179"/>
      <c r="H72" s="178"/>
      <c r="I72" s="179"/>
      <c r="J72" s="178"/>
      <c r="K72" s="179"/>
      <c r="L72" s="179"/>
      <c r="M72" s="179"/>
      <c r="N72" s="178"/>
      <c r="O72" s="179"/>
      <c r="P72" s="178"/>
      <c r="Q72" s="179"/>
      <c r="R72" s="178"/>
      <c r="S72" s="179"/>
      <c r="T72" s="178"/>
      <c r="U72" s="180"/>
      <c r="V72" s="180"/>
      <c r="W72" s="181"/>
    </row>
    <row r="73" spans="2:23" s="166" customFormat="1" ht="7.5" customHeight="1">
      <c r="B73" s="202"/>
      <c r="C73" s="173" t="s">
        <v>199</v>
      </c>
      <c r="D73" s="194">
        <f>SUM(D74:D75)</f>
        <v>9925</v>
      </c>
      <c r="E73" s="179">
        <f aca="true" t="shared" si="17" ref="E73:T73">SUM(E74:E75)</f>
        <v>10358</v>
      </c>
      <c r="F73" s="178">
        <f t="shared" si="17"/>
        <v>11552</v>
      </c>
      <c r="G73" s="179">
        <f t="shared" si="17"/>
        <v>12150</v>
      </c>
      <c r="H73" s="178">
        <f t="shared" si="17"/>
        <v>12468</v>
      </c>
      <c r="I73" s="179">
        <f t="shared" si="17"/>
        <v>16323</v>
      </c>
      <c r="J73" s="178">
        <f t="shared" si="17"/>
        <v>16930</v>
      </c>
      <c r="K73" s="179">
        <f t="shared" si="17"/>
        <v>17437</v>
      </c>
      <c r="L73" s="179">
        <f t="shared" si="17"/>
        <v>16633</v>
      </c>
      <c r="M73" s="179">
        <f t="shared" si="17"/>
        <v>14473</v>
      </c>
      <c r="N73" s="178">
        <f t="shared" si="17"/>
        <v>13064</v>
      </c>
      <c r="O73" s="179">
        <f t="shared" si="17"/>
        <v>12727</v>
      </c>
      <c r="P73" s="178">
        <f t="shared" si="17"/>
        <v>13591</v>
      </c>
      <c r="Q73" s="179">
        <f t="shared" si="17"/>
        <v>13804</v>
      </c>
      <c r="R73" s="178">
        <f t="shared" si="17"/>
        <v>13321</v>
      </c>
      <c r="S73" s="179">
        <f t="shared" si="17"/>
        <v>12915</v>
      </c>
      <c r="T73" s="178">
        <f t="shared" si="17"/>
        <v>12570</v>
      </c>
      <c r="U73" s="180">
        <f>SUM(U74:U75)</f>
        <v>11944</v>
      </c>
      <c r="V73" s="180">
        <v>11191</v>
      </c>
      <c r="W73" s="181" t="s">
        <v>200</v>
      </c>
    </row>
    <row r="74" spans="2:23" s="166" customFormat="1" ht="7.5" customHeight="1">
      <c r="B74" s="202"/>
      <c r="C74" s="205" t="s">
        <v>184</v>
      </c>
      <c r="D74" s="194">
        <v>4928</v>
      </c>
      <c r="E74" s="179">
        <v>5220</v>
      </c>
      <c r="F74" s="178">
        <v>5901</v>
      </c>
      <c r="G74" s="179">
        <v>6197</v>
      </c>
      <c r="H74" s="178">
        <v>6308</v>
      </c>
      <c r="I74" s="179">
        <v>8034</v>
      </c>
      <c r="J74" s="178">
        <v>8375</v>
      </c>
      <c r="K74" s="179">
        <v>8757</v>
      </c>
      <c r="L74" s="179">
        <v>8224</v>
      </c>
      <c r="M74" s="179">
        <v>6952</v>
      </c>
      <c r="N74" s="178">
        <v>6123</v>
      </c>
      <c r="O74" s="179">
        <v>6004</v>
      </c>
      <c r="P74" s="178">
        <v>6466</v>
      </c>
      <c r="Q74" s="179">
        <v>6503</v>
      </c>
      <c r="R74" s="178">
        <v>6239</v>
      </c>
      <c r="S74" s="179">
        <v>6013</v>
      </c>
      <c r="T74" s="178">
        <v>5812</v>
      </c>
      <c r="U74" s="180">
        <v>5536</v>
      </c>
      <c r="V74" s="180">
        <v>5174</v>
      </c>
      <c r="W74" s="181"/>
    </row>
    <row r="75" spans="2:23" s="166" customFormat="1" ht="7.5" customHeight="1">
      <c r="B75" s="202"/>
      <c r="C75" s="205" t="s">
        <v>185</v>
      </c>
      <c r="D75" s="194">
        <v>4997</v>
      </c>
      <c r="E75" s="179">
        <v>5138</v>
      </c>
      <c r="F75" s="178">
        <v>5651</v>
      </c>
      <c r="G75" s="179">
        <v>5953</v>
      </c>
      <c r="H75" s="178">
        <v>6160</v>
      </c>
      <c r="I75" s="179">
        <v>8289</v>
      </c>
      <c r="J75" s="178">
        <v>8555</v>
      </c>
      <c r="K75" s="179">
        <v>8680</v>
      </c>
      <c r="L75" s="179">
        <v>8409</v>
      </c>
      <c r="M75" s="179">
        <v>7521</v>
      </c>
      <c r="N75" s="178">
        <v>6941</v>
      </c>
      <c r="O75" s="179">
        <v>6723</v>
      </c>
      <c r="P75" s="178">
        <v>7125</v>
      </c>
      <c r="Q75" s="179">
        <v>7301</v>
      </c>
      <c r="R75" s="178">
        <v>7082</v>
      </c>
      <c r="S75" s="179">
        <v>6902</v>
      </c>
      <c r="T75" s="178">
        <v>6758</v>
      </c>
      <c r="U75" s="180">
        <v>6408</v>
      </c>
      <c r="V75" s="180">
        <v>6017</v>
      </c>
      <c r="W75" s="181"/>
    </row>
    <row r="76" spans="2:23" s="166" customFormat="1" ht="7.5" customHeight="1">
      <c r="B76" s="202"/>
      <c r="C76" s="173"/>
      <c r="D76" s="194"/>
      <c r="E76" s="179"/>
      <c r="F76" s="178"/>
      <c r="G76" s="179"/>
      <c r="H76" s="178"/>
      <c r="I76" s="179"/>
      <c r="J76" s="178"/>
      <c r="K76" s="179"/>
      <c r="L76" s="179"/>
      <c r="M76" s="179"/>
      <c r="N76" s="178"/>
      <c r="O76" s="179"/>
      <c r="P76" s="178"/>
      <c r="Q76" s="179"/>
      <c r="R76" s="178"/>
      <c r="S76" s="179"/>
      <c r="T76" s="178"/>
      <c r="U76" s="180"/>
      <c r="V76" s="180"/>
      <c r="W76" s="181"/>
    </row>
    <row r="77" spans="2:23" s="166" customFormat="1" ht="7.5" customHeight="1">
      <c r="B77" s="202"/>
      <c r="C77" s="173" t="s">
        <v>201</v>
      </c>
      <c r="D77" s="194">
        <f>SUM(D78:D79)</f>
        <v>7244</v>
      </c>
      <c r="E77" s="179">
        <f aca="true" t="shared" si="18" ref="E77:T77">SUM(E78:E79)</f>
        <v>8042</v>
      </c>
      <c r="F77" s="178">
        <f t="shared" si="18"/>
        <v>8805</v>
      </c>
      <c r="G77" s="179">
        <f t="shared" si="18"/>
        <v>9132</v>
      </c>
      <c r="H77" s="178">
        <f t="shared" si="18"/>
        <v>9234</v>
      </c>
      <c r="I77" s="179">
        <f t="shared" si="18"/>
        <v>11384</v>
      </c>
      <c r="J77" s="178">
        <f t="shared" si="18"/>
        <v>11618</v>
      </c>
      <c r="K77" s="179">
        <f t="shared" si="18"/>
        <v>12086</v>
      </c>
      <c r="L77" s="179">
        <f t="shared" si="18"/>
        <v>11306</v>
      </c>
      <c r="M77" s="179">
        <f t="shared" si="18"/>
        <v>10096</v>
      </c>
      <c r="N77" s="178">
        <f t="shared" si="18"/>
        <v>9040</v>
      </c>
      <c r="O77" s="179">
        <f t="shared" si="18"/>
        <v>8597</v>
      </c>
      <c r="P77" s="178">
        <f t="shared" si="18"/>
        <v>8997</v>
      </c>
      <c r="Q77" s="179">
        <f t="shared" si="18"/>
        <v>8932</v>
      </c>
      <c r="R77" s="178">
        <f t="shared" si="18"/>
        <v>8781</v>
      </c>
      <c r="S77" s="179">
        <f t="shared" si="18"/>
        <v>8811</v>
      </c>
      <c r="T77" s="178">
        <f t="shared" si="18"/>
        <v>8615</v>
      </c>
      <c r="U77" s="180">
        <f>SUM(U78:U79)</f>
        <v>8288</v>
      </c>
      <c r="V77" s="180">
        <v>7809</v>
      </c>
      <c r="W77" s="181" t="s">
        <v>202</v>
      </c>
    </row>
    <row r="78" spans="2:23" s="166" customFormat="1" ht="7.5" customHeight="1">
      <c r="B78" s="202"/>
      <c r="C78" s="205" t="s">
        <v>184</v>
      </c>
      <c r="D78" s="194">
        <v>3652</v>
      </c>
      <c r="E78" s="179">
        <v>4077</v>
      </c>
      <c r="F78" s="178">
        <v>4437</v>
      </c>
      <c r="G78" s="179">
        <v>4637</v>
      </c>
      <c r="H78" s="178">
        <v>4641</v>
      </c>
      <c r="I78" s="179">
        <v>5616</v>
      </c>
      <c r="J78" s="178">
        <v>5689</v>
      </c>
      <c r="K78" s="179">
        <v>5999</v>
      </c>
      <c r="L78" s="179">
        <v>5468</v>
      </c>
      <c r="M78" s="179">
        <v>4847</v>
      </c>
      <c r="N78" s="178">
        <v>4257</v>
      </c>
      <c r="O78" s="179">
        <v>4103</v>
      </c>
      <c r="P78" s="178">
        <v>4278</v>
      </c>
      <c r="Q78" s="179">
        <v>4277</v>
      </c>
      <c r="R78" s="178">
        <v>4173</v>
      </c>
      <c r="S78" s="179">
        <v>4145</v>
      </c>
      <c r="T78" s="178">
        <v>4062</v>
      </c>
      <c r="U78" s="180">
        <v>3878</v>
      </c>
      <c r="V78" s="180">
        <v>3655</v>
      </c>
      <c r="W78" s="181"/>
    </row>
    <row r="79" spans="2:23" s="166" customFormat="1" ht="7.5" customHeight="1">
      <c r="B79" s="202"/>
      <c r="C79" s="205" t="s">
        <v>185</v>
      </c>
      <c r="D79" s="194">
        <v>3592</v>
      </c>
      <c r="E79" s="179">
        <v>3965</v>
      </c>
      <c r="F79" s="178">
        <v>4368</v>
      </c>
      <c r="G79" s="179">
        <v>4495</v>
      </c>
      <c r="H79" s="178">
        <v>4593</v>
      </c>
      <c r="I79" s="179">
        <v>5768</v>
      </c>
      <c r="J79" s="178">
        <v>5929</v>
      </c>
      <c r="K79" s="179">
        <v>6087</v>
      </c>
      <c r="L79" s="179">
        <v>5838</v>
      </c>
      <c r="M79" s="179">
        <v>5249</v>
      </c>
      <c r="N79" s="178">
        <v>4783</v>
      </c>
      <c r="O79" s="179">
        <v>4494</v>
      </c>
      <c r="P79" s="178">
        <v>4719</v>
      </c>
      <c r="Q79" s="179">
        <v>4655</v>
      </c>
      <c r="R79" s="178">
        <v>4608</v>
      </c>
      <c r="S79" s="179">
        <v>4666</v>
      </c>
      <c r="T79" s="178">
        <v>4553</v>
      </c>
      <c r="U79" s="180">
        <v>4410</v>
      </c>
      <c r="V79" s="180">
        <v>4154</v>
      </c>
      <c r="W79" s="181"/>
    </row>
    <row r="80" spans="2:23" s="166" customFormat="1" ht="7.5" customHeight="1">
      <c r="B80" s="202"/>
      <c r="C80" s="173"/>
      <c r="D80" s="194"/>
      <c r="E80" s="179"/>
      <c r="F80" s="178"/>
      <c r="G80" s="179"/>
      <c r="H80" s="178"/>
      <c r="I80" s="179"/>
      <c r="J80" s="178"/>
      <c r="K80" s="179"/>
      <c r="L80" s="179"/>
      <c r="M80" s="179"/>
      <c r="N80" s="178"/>
      <c r="O80" s="179"/>
      <c r="P80" s="178"/>
      <c r="Q80" s="179"/>
      <c r="R80" s="178"/>
      <c r="S80" s="179"/>
      <c r="T80" s="178"/>
      <c r="U80" s="180"/>
      <c r="V80" s="180"/>
      <c r="W80" s="181"/>
    </row>
    <row r="81" spans="2:23" s="166" customFormat="1" ht="7.5" customHeight="1">
      <c r="B81" s="202"/>
      <c r="C81" s="182" t="s">
        <v>203</v>
      </c>
      <c r="D81" s="194">
        <f>SUM(D82:D83)</f>
        <v>10555</v>
      </c>
      <c r="E81" s="179">
        <f aca="true" t="shared" si="19" ref="E81:T81">SUM(E82:E83)</f>
        <v>11518</v>
      </c>
      <c r="F81" s="178">
        <f t="shared" si="19"/>
        <v>12189</v>
      </c>
      <c r="G81" s="179">
        <f t="shared" si="19"/>
        <v>12514</v>
      </c>
      <c r="H81" s="178">
        <f t="shared" si="19"/>
        <v>12866</v>
      </c>
      <c r="I81" s="179">
        <f t="shared" si="19"/>
        <v>17045</v>
      </c>
      <c r="J81" s="178">
        <f t="shared" si="19"/>
        <v>17779</v>
      </c>
      <c r="K81" s="179">
        <f t="shared" si="19"/>
        <v>17984</v>
      </c>
      <c r="L81" s="179">
        <f t="shared" si="19"/>
        <v>17616</v>
      </c>
      <c r="M81" s="179">
        <f t="shared" si="19"/>
        <v>15353</v>
      </c>
      <c r="N81" s="178">
        <f t="shared" si="19"/>
        <v>13614</v>
      </c>
      <c r="O81" s="179">
        <f t="shared" si="19"/>
        <v>12902</v>
      </c>
      <c r="P81" s="178">
        <f t="shared" si="19"/>
        <v>13285</v>
      </c>
      <c r="Q81" s="179">
        <f t="shared" si="19"/>
        <v>13151</v>
      </c>
      <c r="R81" s="178">
        <f t="shared" si="19"/>
        <v>12724</v>
      </c>
      <c r="S81" s="179">
        <f t="shared" si="19"/>
        <v>12053</v>
      </c>
      <c r="T81" s="178">
        <f t="shared" si="19"/>
        <v>11383</v>
      </c>
      <c r="U81" s="180">
        <f>SUM(U82:U83)</f>
        <v>10726</v>
      </c>
      <c r="V81" s="180">
        <v>9917</v>
      </c>
      <c r="W81" s="181" t="s">
        <v>204</v>
      </c>
    </row>
    <row r="82" spans="2:23" s="166" customFormat="1" ht="7.5" customHeight="1">
      <c r="B82" s="202"/>
      <c r="C82" s="206" t="s">
        <v>184</v>
      </c>
      <c r="D82" s="194">
        <v>5444</v>
      </c>
      <c r="E82" s="179">
        <v>5903</v>
      </c>
      <c r="F82" s="178">
        <v>6159</v>
      </c>
      <c r="G82" s="179">
        <v>6319</v>
      </c>
      <c r="H82" s="178">
        <v>6383</v>
      </c>
      <c r="I82" s="179">
        <v>8389</v>
      </c>
      <c r="J82" s="178">
        <v>8654</v>
      </c>
      <c r="K82" s="179">
        <v>8843</v>
      </c>
      <c r="L82" s="179">
        <v>8578</v>
      </c>
      <c r="M82" s="179">
        <v>7295</v>
      </c>
      <c r="N82" s="178">
        <v>6476</v>
      </c>
      <c r="O82" s="179">
        <v>6066</v>
      </c>
      <c r="P82" s="178">
        <v>6408</v>
      </c>
      <c r="Q82" s="179">
        <v>6246</v>
      </c>
      <c r="R82" s="178">
        <v>5975</v>
      </c>
      <c r="S82" s="179">
        <v>5597</v>
      </c>
      <c r="T82" s="178">
        <v>5360</v>
      </c>
      <c r="U82" s="180">
        <v>5017</v>
      </c>
      <c r="V82" s="180">
        <v>4653</v>
      </c>
      <c r="W82" s="181"/>
    </row>
    <row r="83" spans="2:23" s="166" customFormat="1" ht="7.5" customHeight="1">
      <c r="B83" s="202"/>
      <c r="C83" s="206" t="s">
        <v>185</v>
      </c>
      <c r="D83" s="194">
        <v>5111</v>
      </c>
      <c r="E83" s="179">
        <v>5615</v>
      </c>
      <c r="F83" s="178">
        <v>6030</v>
      </c>
      <c r="G83" s="179">
        <v>6195</v>
      </c>
      <c r="H83" s="178">
        <v>6483</v>
      </c>
      <c r="I83" s="179">
        <v>8656</v>
      </c>
      <c r="J83" s="178">
        <v>9125</v>
      </c>
      <c r="K83" s="179">
        <v>9141</v>
      </c>
      <c r="L83" s="179">
        <v>9038</v>
      </c>
      <c r="M83" s="179">
        <v>8058</v>
      </c>
      <c r="N83" s="178">
        <v>7138</v>
      </c>
      <c r="O83" s="179">
        <v>6836</v>
      </c>
      <c r="P83" s="178">
        <v>6877</v>
      </c>
      <c r="Q83" s="179">
        <v>6905</v>
      </c>
      <c r="R83" s="178">
        <v>6749</v>
      </c>
      <c r="S83" s="179">
        <v>6456</v>
      </c>
      <c r="T83" s="178">
        <v>6023</v>
      </c>
      <c r="U83" s="180">
        <v>5709</v>
      </c>
      <c r="V83" s="180">
        <v>5264</v>
      </c>
      <c r="W83" s="181"/>
    </row>
    <row r="84" spans="2:23" s="166" customFormat="1" ht="7.5" customHeight="1">
      <c r="B84" s="204"/>
      <c r="C84" s="207"/>
      <c r="D84" s="197"/>
      <c r="E84" s="198"/>
      <c r="F84" s="199"/>
      <c r="G84" s="198"/>
      <c r="H84" s="199"/>
      <c r="I84" s="198"/>
      <c r="J84" s="199"/>
      <c r="K84" s="198"/>
      <c r="L84" s="198"/>
      <c r="M84" s="198"/>
      <c r="N84" s="199"/>
      <c r="O84" s="198"/>
      <c r="P84" s="199"/>
      <c r="Q84" s="198"/>
      <c r="R84" s="199"/>
      <c r="S84" s="198"/>
      <c r="T84" s="199"/>
      <c r="U84" s="200"/>
      <c r="V84" s="200"/>
      <c r="W84" s="188"/>
    </row>
    <row r="85" spans="2:23" s="166" customFormat="1" ht="13.5" customHeight="1">
      <c r="B85" s="201" t="s">
        <v>205</v>
      </c>
      <c r="C85" s="173" t="s">
        <v>206</v>
      </c>
      <c r="D85" s="194">
        <f>SUM(D86:D87)</f>
        <v>9014</v>
      </c>
      <c r="E85" s="179">
        <f aca="true" t="shared" si="20" ref="E85:T85">SUM(E86:E87)</f>
        <v>9709</v>
      </c>
      <c r="F85" s="178">
        <f t="shared" si="20"/>
        <v>10700</v>
      </c>
      <c r="G85" s="179">
        <f t="shared" si="20"/>
        <v>11423</v>
      </c>
      <c r="H85" s="178">
        <f t="shared" si="20"/>
        <v>11848</v>
      </c>
      <c r="I85" s="179">
        <f t="shared" si="20"/>
        <v>15420</v>
      </c>
      <c r="J85" s="178">
        <f t="shared" si="20"/>
        <v>16159</v>
      </c>
      <c r="K85" s="179">
        <f t="shared" si="20"/>
        <v>16583</v>
      </c>
      <c r="L85" s="179">
        <f t="shared" si="20"/>
        <v>15767</v>
      </c>
      <c r="M85" s="179">
        <f t="shared" si="20"/>
        <v>14435</v>
      </c>
      <c r="N85" s="178">
        <f t="shared" si="20"/>
        <v>12798</v>
      </c>
      <c r="O85" s="179">
        <f t="shared" si="20"/>
        <v>12476</v>
      </c>
      <c r="P85" s="178">
        <f t="shared" si="20"/>
        <v>12579</v>
      </c>
      <c r="Q85" s="179">
        <f t="shared" si="20"/>
        <v>12455</v>
      </c>
      <c r="R85" s="178">
        <f t="shared" si="20"/>
        <v>11984</v>
      </c>
      <c r="S85" s="179">
        <f t="shared" si="20"/>
        <v>11619</v>
      </c>
      <c r="T85" s="178">
        <f t="shared" si="20"/>
        <v>11254</v>
      </c>
      <c r="U85" s="180">
        <f>SUM(U86:U87)</f>
        <v>10623</v>
      </c>
      <c r="V85" s="180">
        <v>10000</v>
      </c>
      <c r="W85" s="181" t="s">
        <v>114</v>
      </c>
    </row>
    <row r="86" spans="2:23" s="166" customFormat="1" ht="7.5" customHeight="1">
      <c r="B86" s="202"/>
      <c r="C86" s="205" t="s">
        <v>184</v>
      </c>
      <c r="D86" s="194">
        <v>4498</v>
      </c>
      <c r="E86" s="179">
        <v>4861</v>
      </c>
      <c r="F86" s="178">
        <v>5362</v>
      </c>
      <c r="G86" s="179">
        <v>5735</v>
      </c>
      <c r="H86" s="178">
        <v>5840</v>
      </c>
      <c r="I86" s="179">
        <v>7425</v>
      </c>
      <c r="J86" s="178">
        <v>7812</v>
      </c>
      <c r="K86" s="179">
        <v>8064</v>
      </c>
      <c r="L86" s="179">
        <v>7588</v>
      </c>
      <c r="M86" s="179">
        <v>6923</v>
      </c>
      <c r="N86" s="178">
        <v>6003</v>
      </c>
      <c r="O86" s="179">
        <v>5877</v>
      </c>
      <c r="P86" s="178">
        <v>5924</v>
      </c>
      <c r="Q86" s="179">
        <v>5862</v>
      </c>
      <c r="R86" s="178">
        <v>5653</v>
      </c>
      <c r="S86" s="179">
        <v>5491</v>
      </c>
      <c r="T86" s="178">
        <v>5361</v>
      </c>
      <c r="U86" s="180">
        <v>5049</v>
      </c>
      <c r="V86" s="180">
        <v>4743</v>
      </c>
      <c r="W86" s="181"/>
    </row>
    <row r="87" spans="2:23" s="166" customFormat="1" ht="7.5" customHeight="1">
      <c r="B87" s="202"/>
      <c r="C87" s="205" t="s">
        <v>185</v>
      </c>
      <c r="D87" s="194">
        <v>4516</v>
      </c>
      <c r="E87" s="179">
        <v>4848</v>
      </c>
      <c r="F87" s="178">
        <v>5338</v>
      </c>
      <c r="G87" s="179">
        <v>5688</v>
      </c>
      <c r="H87" s="178">
        <v>6008</v>
      </c>
      <c r="I87" s="179">
        <v>7995</v>
      </c>
      <c r="J87" s="178">
        <v>8347</v>
      </c>
      <c r="K87" s="179">
        <v>8519</v>
      </c>
      <c r="L87" s="179">
        <v>8179</v>
      </c>
      <c r="M87" s="179">
        <v>7512</v>
      </c>
      <c r="N87" s="178">
        <v>6795</v>
      </c>
      <c r="O87" s="179">
        <v>6599</v>
      </c>
      <c r="P87" s="178">
        <v>6655</v>
      </c>
      <c r="Q87" s="179">
        <v>6593</v>
      </c>
      <c r="R87" s="178">
        <v>6331</v>
      </c>
      <c r="S87" s="179">
        <v>6128</v>
      </c>
      <c r="T87" s="178">
        <v>5893</v>
      </c>
      <c r="U87" s="180">
        <v>5574</v>
      </c>
      <c r="V87" s="180">
        <v>5257</v>
      </c>
      <c r="W87" s="181"/>
    </row>
    <row r="88" spans="2:23" s="166" customFormat="1" ht="7.5" customHeight="1">
      <c r="B88" s="202"/>
      <c r="C88" s="173"/>
      <c r="D88" s="194"/>
      <c r="E88" s="179"/>
      <c r="F88" s="178"/>
      <c r="G88" s="179"/>
      <c r="H88" s="178"/>
      <c r="I88" s="179"/>
      <c r="J88" s="178"/>
      <c r="K88" s="179"/>
      <c r="L88" s="179"/>
      <c r="M88" s="179"/>
      <c r="N88" s="178"/>
      <c r="O88" s="179"/>
      <c r="P88" s="178"/>
      <c r="Q88" s="179"/>
      <c r="R88" s="178"/>
      <c r="S88" s="179"/>
      <c r="T88" s="178"/>
      <c r="U88" s="180"/>
      <c r="V88" s="180"/>
      <c r="W88" s="181"/>
    </row>
    <row r="89" spans="2:23" s="166" customFormat="1" ht="7.5" customHeight="1">
      <c r="B89" s="202"/>
      <c r="C89" s="173" t="s">
        <v>207</v>
      </c>
      <c r="D89" s="194">
        <f>SUM(D90:D91)</f>
        <v>6924</v>
      </c>
      <c r="E89" s="179">
        <f aca="true" t="shared" si="21" ref="E89:T89">SUM(E90:E91)</f>
        <v>7161</v>
      </c>
      <c r="F89" s="178">
        <f t="shared" si="21"/>
        <v>8011</v>
      </c>
      <c r="G89" s="179">
        <f t="shared" si="21"/>
        <v>8482</v>
      </c>
      <c r="H89" s="178">
        <f t="shared" si="21"/>
        <v>8720</v>
      </c>
      <c r="I89" s="179">
        <f t="shared" si="21"/>
        <v>12205</v>
      </c>
      <c r="J89" s="178">
        <f t="shared" si="21"/>
        <v>13030</v>
      </c>
      <c r="K89" s="179">
        <f t="shared" si="21"/>
        <v>13535</v>
      </c>
      <c r="L89" s="179">
        <f t="shared" si="21"/>
        <v>12944</v>
      </c>
      <c r="M89" s="179">
        <f t="shared" si="21"/>
        <v>11553</v>
      </c>
      <c r="N89" s="178">
        <f t="shared" si="21"/>
        <v>9719</v>
      </c>
      <c r="O89" s="179">
        <f t="shared" si="21"/>
        <v>9306</v>
      </c>
      <c r="P89" s="178">
        <f t="shared" si="21"/>
        <v>9595</v>
      </c>
      <c r="Q89" s="179">
        <f t="shared" si="21"/>
        <v>9722</v>
      </c>
      <c r="R89" s="178">
        <f t="shared" si="21"/>
        <v>9526</v>
      </c>
      <c r="S89" s="179">
        <f t="shared" si="21"/>
        <v>9202</v>
      </c>
      <c r="T89" s="178">
        <f t="shared" si="21"/>
        <v>8920</v>
      </c>
      <c r="U89" s="180">
        <f>SUM(U90:U91)</f>
        <v>8670</v>
      </c>
      <c r="V89" s="180">
        <v>8075</v>
      </c>
      <c r="W89" s="181" t="s">
        <v>208</v>
      </c>
    </row>
    <row r="90" spans="2:23" s="166" customFormat="1" ht="7.5" customHeight="1">
      <c r="B90" s="202"/>
      <c r="C90" s="205" t="s">
        <v>184</v>
      </c>
      <c r="D90" s="194">
        <v>3479</v>
      </c>
      <c r="E90" s="179">
        <v>3650</v>
      </c>
      <c r="F90" s="178">
        <v>4080</v>
      </c>
      <c r="G90" s="179">
        <v>4331</v>
      </c>
      <c r="H90" s="178">
        <v>4392</v>
      </c>
      <c r="I90" s="179">
        <v>5955</v>
      </c>
      <c r="J90" s="178">
        <v>6385</v>
      </c>
      <c r="K90" s="179">
        <v>6624</v>
      </c>
      <c r="L90" s="179">
        <v>6282</v>
      </c>
      <c r="M90" s="179">
        <v>5620</v>
      </c>
      <c r="N90" s="178">
        <v>4654</v>
      </c>
      <c r="O90" s="179">
        <v>4471</v>
      </c>
      <c r="P90" s="178">
        <v>4608</v>
      </c>
      <c r="Q90" s="179">
        <v>4667</v>
      </c>
      <c r="R90" s="178">
        <v>4507</v>
      </c>
      <c r="S90" s="179">
        <v>4342</v>
      </c>
      <c r="T90" s="178">
        <v>4199</v>
      </c>
      <c r="U90" s="180">
        <v>4062</v>
      </c>
      <c r="V90" s="180">
        <v>3754</v>
      </c>
      <c r="W90" s="181"/>
    </row>
    <row r="91" spans="2:23" s="166" customFormat="1" ht="7.5" customHeight="1">
      <c r="B91" s="202"/>
      <c r="C91" s="205" t="s">
        <v>185</v>
      </c>
      <c r="D91" s="194">
        <v>3445</v>
      </c>
      <c r="E91" s="179">
        <v>3511</v>
      </c>
      <c r="F91" s="178">
        <v>3931</v>
      </c>
      <c r="G91" s="179">
        <v>4151</v>
      </c>
      <c r="H91" s="178">
        <v>4328</v>
      </c>
      <c r="I91" s="179">
        <v>6250</v>
      </c>
      <c r="J91" s="178">
        <v>6645</v>
      </c>
      <c r="K91" s="179">
        <v>6911</v>
      </c>
      <c r="L91" s="179">
        <v>6662</v>
      </c>
      <c r="M91" s="179">
        <v>5933</v>
      </c>
      <c r="N91" s="178">
        <v>5065</v>
      </c>
      <c r="O91" s="179">
        <v>4835</v>
      </c>
      <c r="P91" s="178">
        <v>4987</v>
      </c>
      <c r="Q91" s="179">
        <v>5055</v>
      </c>
      <c r="R91" s="178">
        <v>5019</v>
      </c>
      <c r="S91" s="179">
        <v>4860</v>
      </c>
      <c r="T91" s="178">
        <v>4721</v>
      </c>
      <c r="U91" s="180">
        <v>4608</v>
      </c>
      <c r="V91" s="180">
        <v>4321</v>
      </c>
      <c r="W91" s="181"/>
    </row>
    <row r="92" spans="2:23" s="166" customFormat="1" ht="7.5" customHeight="1">
      <c r="B92" s="202"/>
      <c r="C92" s="173"/>
      <c r="D92" s="194"/>
      <c r="E92" s="179"/>
      <c r="F92" s="178"/>
      <c r="G92" s="179"/>
      <c r="H92" s="178"/>
      <c r="I92" s="179"/>
      <c r="J92" s="178"/>
      <c r="K92" s="179"/>
      <c r="L92" s="179"/>
      <c r="M92" s="179"/>
      <c r="N92" s="178"/>
      <c r="O92" s="179"/>
      <c r="P92" s="178"/>
      <c r="Q92" s="179"/>
      <c r="R92" s="178"/>
      <c r="S92" s="179"/>
      <c r="T92" s="178"/>
      <c r="U92" s="180"/>
      <c r="V92" s="180"/>
      <c r="W92" s="181"/>
    </row>
    <row r="93" spans="2:23" s="166" customFormat="1" ht="7.5" customHeight="1">
      <c r="B93" s="202"/>
      <c r="C93" s="173" t="s">
        <v>209</v>
      </c>
      <c r="D93" s="194">
        <f>SUM(D94:D95)</f>
        <v>3181</v>
      </c>
      <c r="E93" s="179">
        <f aca="true" t="shared" si="22" ref="E93:T93">SUM(E94:E95)</f>
        <v>3187</v>
      </c>
      <c r="F93" s="178">
        <f t="shared" si="22"/>
        <v>3584</v>
      </c>
      <c r="G93" s="179">
        <f t="shared" si="22"/>
        <v>3534</v>
      </c>
      <c r="H93" s="178">
        <f t="shared" si="22"/>
        <v>4361</v>
      </c>
      <c r="I93" s="179">
        <f t="shared" si="22"/>
        <v>4992</v>
      </c>
      <c r="J93" s="178">
        <f t="shared" si="22"/>
        <v>5224</v>
      </c>
      <c r="K93" s="179">
        <f t="shared" si="22"/>
        <v>5821</v>
      </c>
      <c r="L93" s="179">
        <f t="shared" si="22"/>
        <v>5683</v>
      </c>
      <c r="M93" s="179">
        <f t="shared" si="22"/>
        <v>4823</v>
      </c>
      <c r="N93" s="178">
        <f t="shared" si="22"/>
        <v>4022</v>
      </c>
      <c r="O93" s="179">
        <f t="shared" si="22"/>
        <v>3406</v>
      </c>
      <c r="P93" s="178">
        <f t="shared" si="22"/>
        <v>3134</v>
      </c>
      <c r="Q93" s="179">
        <f t="shared" si="22"/>
        <v>3055</v>
      </c>
      <c r="R93" s="178">
        <f t="shared" si="22"/>
        <v>2906</v>
      </c>
      <c r="S93" s="179">
        <f t="shared" si="22"/>
        <v>2786</v>
      </c>
      <c r="T93" s="178">
        <f t="shared" si="22"/>
        <v>2431</v>
      </c>
      <c r="U93" s="180">
        <f>SUM(U94:U95)</f>
        <v>2227</v>
      </c>
      <c r="V93" s="180">
        <v>1982</v>
      </c>
      <c r="W93" s="181" t="s">
        <v>210</v>
      </c>
    </row>
    <row r="94" spans="2:23" s="166" customFormat="1" ht="7.5" customHeight="1">
      <c r="B94" s="202"/>
      <c r="C94" s="205" t="s">
        <v>184</v>
      </c>
      <c r="D94" s="194">
        <v>1727</v>
      </c>
      <c r="E94" s="179">
        <v>1682</v>
      </c>
      <c r="F94" s="178">
        <v>1881</v>
      </c>
      <c r="G94" s="179">
        <v>1873</v>
      </c>
      <c r="H94" s="178">
        <v>2354</v>
      </c>
      <c r="I94" s="179">
        <v>2545</v>
      </c>
      <c r="J94" s="178">
        <v>2631</v>
      </c>
      <c r="K94" s="179">
        <v>3018</v>
      </c>
      <c r="L94" s="179">
        <v>2933</v>
      </c>
      <c r="M94" s="179">
        <v>2415</v>
      </c>
      <c r="N94" s="178">
        <v>1969</v>
      </c>
      <c r="O94" s="179">
        <v>1651</v>
      </c>
      <c r="P94" s="178">
        <v>1512</v>
      </c>
      <c r="Q94" s="179">
        <v>1478</v>
      </c>
      <c r="R94" s="178">
        <v>1368</v>
      </c>
      <c r="S94" s="179">
        <v>1359</v>
      </c>
      <c r="T94" s="178">
        <v>1136</v>
      </c>
      <c r="U94" s="180">
        <v>1046</v>
      </c>
      <c r="V94" s="180">
        <v>961</v>
      </c>
      <c r="W94" s="181"/>
    </row>
    <row r="95" spans="2:23" s="166" customFormat="1" ht="7.5" customHeight="1">
      <c r="B95" s="202"/>
      <c r="C95" s="206" t="s">
        <v>185</v>
      </c>
      <c r="D95" s="194">
        <v>1454</v>
      </c>
      <c r="E95" s="179">
        <v>1505</v>
      </c>
      <c r="F95" s="178">
        <v>1703</v>
      </c>
      <c r="G95" s="179">
        <v>1661</v>
      </c>
      <c r="H95" s="178">
        <v>2007</v>
      </c>
      <c r="I95" s="179">
        <v>2447</v>
      </c>
      <c r="J95" s="178">
        <v>2593</v>
      </c>
      <c r="K95" s="179">
        <v>2803</v>
      </c>
      <c r="L95" s="179">
        <v>2750</v>
      </c>
      <c r="M95" s="179">
        <v>2408</v>
      </c>
      <c r="N95" s="178">
        <v>2053</v>
      </c>
      <c r="O95" s="179">
        <v>1755</v>
      </c>
      <c r="P95" s="178">
        <v>1622</v>
      </c>
      <c r="Q95" s="179">
        <v>1577</v>
      </c>
      <c r="R95" s="178">
        <v>1538</v>
      </c>
      <c r="S95" s="179">
        <v>1427</v>
      </c>
      <c r="T95" s="178">
        <v>1295</v>
      </c>
      <c r="U95" s="180">
        <v>1181</v>
      </c>
      <c r="V95" s="180">
        <v>1021</v>
      </c>
      <c r="W95" s="181"/>
    </row>
    <row r="96" spans="2:23" s="166" customFormat="1" ht="7.5" customHeight="1">
      <c r="B96" s="204"/>
      <c r="C96" s="207"/>
      <c r="D96" s="197"/>
      <c r="E96" s="198"/>
      <c r="F96" s="199"/>
      <c r="G96" s="198"/>
      <c r="H96" s="199"/>
      <c r="I96" s="198"/>
      <c r="J96" s="199"/>
      <c r="K96" s="198"/>
      <c r="L96" s="198"/>
      <c r="M96" s="198"/>
      <c r="N96" s="199"/>
      <c r="O96" s="198"/>
      <c r="P96" s="199"/>
      <c r="Q96" s="198"/>
      <c r="R96" s="199"/>
      <c r="S96" s="198"/>
      <c r="T96" s="199"/>
      <c r="U96" s="200"/>
      <c r="V96" s="200"/>
      <c r="W96" s="188"/>
    </row>
    <row r="97" spans="2:23" s="166" customFormat="1" ht="11.25" customHeight="1">
      <c r="B97" s="208" t="s">
        <v>115</v>
      </c>
      <c r="C97" s="173" t="s">
        <v>211</v>
      </c>
      <c r="D97" s="194">
        <f>SUM(D98:D99)</f>
        <v>11698</v>
      </c>
      <c r="E97" s="179">
        <f aca="true" t="shared" si="23" ref="E97:T97">SUM(E98:E99)</f>
        <v>11711</v>
      </c>
      <c r="F97" s="178">
        <f t="shared" si="23"/>
        <v>15614</v>
      </c>
      <c r="G97" s="179">
        <f t="shared" si="23"/>
        <v>13093</v>
      </c>
      <c r="H97" s="178">
        <f t="shared" si="23"/>
        <v>12994</v>
      </c>
      <c r="I97" s="179">
        <f t="shared" si="23"/>
        <v>16836</v>
      </c>
      <c r="J97" s="178">
        <f t="shared" si="23"/>
        <v>17528</v>
      </c>
      <c r="K97" s="179">
        <f t="shared" si="23"/>
        <v>17106</v>
      </c>
      <c r="L97" s="179">
        <f t="shared" si="23"/>
        <v>15855</v>
      </c>
      <c r="M97" s="179">
        <f t="shared" si="23"/>
        <v>13928</v>
      </c>
      <c r="N97" s="178">
        <f t="shared" si="23"/>
        <v>12828</v>
      </c>
      <c r="O97" s="179">
        <f t="shared" si="23"/>
        <v>12474</v>
      </c>
      <c r="P97" s="178">
        <f t="shared" si="23"/>
        <v>12630</v>
      </c>
      <c r="Q97" s="179">
        <f t="shared" si="23"/>
        <v>12698</v>
      </c>
      <c r="R97" s="178">
        <f t="shared" si="23"/>
        <v>12818</v>
      </c>
      <c r="S97" s="179">
        <f t="shared" si="23"/>
        <v>12941</v>
      </c>
      <c r="T97" s="178">
        <f t="shared" si="23"/>
        <v>12848</v>
      </c>
      <c r="U97" s="180">
        <f>SUM(U98:U99)</f>
        <v>12213</v>
      </c>
      <c r="V97" s="180">
        <v>11528</v>
      </c>
      <c r="W97" s="181" t="s">
        <v>212</v>
      </c>
    </row>
    <row r="98" spans="2:23" s="166" customFormat="1" ht="7.5" customHeight="1">
      <c r="B98" s="209"/>
      <c r="C98" s="205" t="s">
        <v>184</v>
      </c>
      <c r="D98" s="194">
        <v>5858</v>
      </c>
      <c r="E98" s="179">
        <v>5842</v>
      </c>
      <c r="F98" s="178">
        <v>8371</v>
      </c>
      <c r="G98" s="179">
        <v>6536</v>
      </c>
      <c r="H98" s="178">
        <v>6447</v>
      </c>
      <c r="I98" s="179">
        <v>8235</v>
      </c>
      <c r="J98" s="178">
        <v>8651</v>
      </c>
      <c r="K98" s="179">
        <v>8462</v>
      </c>
      <c r="L98" s="179">
        <v>7770</v>
      </c>
      <c r="M98" s="179">
        <v>6703</v>
      </c>
      <c r="N98" s="178">
        <v>6078</v>
      </c>
      <c r="O98" s="179">
        <v>5913</v>
      </c>
      <c r="P98" s="178">
        <v>6019</v>
      </c>
      <c r="Q98" s="179">
        <v>6021</v>
      </c>
      <c r="R98" s="178">
        <v>6043</v>
      </c>
      <c r="S98" s="179">
        <v>6124</v>
      </c>
      <c r="T98" s="178">
        <v>6017</v>
      </c>
      <c r="U98" s="180">
        <v>5713</v>
      </c>
      <c r="V98" s="180">
        <v>5361</v>
      </c>
      <c r="W98" s="181"/>
    </row>
    <row r="99" spans="2:23" s="166" customFormat="1" ht="7.5" customHeight="1">
      <c r="B99" s="209"/>
      <c r="C99" s="205" t="s">
        <v>185</v>
      </c>
      <c r="D99" s="194">
        <v>5840</v>
      </c>
      <c r="E99" s="179">
        <v>5869</v>
      </c>
      <c r="F99" s="178">
        <v>7243</v>
      </c>
      <c r="G99" s="179">
        <v>6557</v>
      </c>
      <c r="H99" s="178">
        <v>6547</v>
      </c>
      <c r="I99" s="179">
        <v>8601</v>
      </c>
      <c r="J99" s="178">
        <v>8877</v>
      </c>
      <c r="K99" s="179">
        <v>8644</v>
      </c>
      <c r="L99" s="179">
        <v>8085</v>
      </c>
      <c r="M99" s="179">
        <v>7225</v>
      </c>
      <c r="N99" s="178">
        <v>6750</v>
      </c>
      <c r="O99" s="179">
        <v>6561</v>
      </c>
      <c r="P99" s="178">
        <v>6611</v>
      </c>
      <c r="Q99" s="179">
        <v>6677</v>
      </c>
      <c r="R99" s="178">
        <v>6775</v>
      </c>
      <c r="S99" s="179">
        <v>6817</v>
      </c>
      <c r="T99" s="178">
        <v>6831</v>
      </c>
      <c r="U99" s="180">
        <v>6500</v>
      </c>
      <c r="V99" s="180">
        <v>6167</v>
      </c>
      <c r="W99" s="181"/>
    </row>
    <row r="100" spans="2:23" s="166" customFormat="1" ht="7.5" customHeight="1">
      <c r="B100" s="209"/>
      <c r="C100" s="173"/>
      <c r="D100" s="194"/>
      <c r="E100" s="179"/>
      <c r="F100" s="178"/>
      <c r="G100" s="179"/>
      <c r="H100" s="178"/>
      <c r="I100" s="179"/>
      <c r="J100" s="178"/>
      <c r="K100" s="179"/>
      <c r="L100" s="179"/>
      <c r="M100" s="179"/>
      <c r="N100" s="178"/>
      <c r="O100" s="179"/>
      <c r="P100" s="178"/>
      <c r="Q100" s="179"/>
      <c r="R100" s="178"/>
      <c r="S100" s="179"/>
      <c r="T100" s="178"/>
      <c r="U100" s="180"/>
      <c r="V100" s="180"/>
      <c r="W100" s="181"/>
    </row>
    <row r="101" spans="2:23" s="166" customFormat="1" ht="7.5" customHeight="1">
      <c r="B101" s="209"/>
      <c r="C101" s="173" t="s">
        <v>213</v>
      </c>
      <c r="D101" s="194">
        <f>SUM(D102:D103)</f>
        <v>16067</v>
      </c>
      <c r="E101" s="179">
        <f aca="true" t="shared" si="24" ref="E101:T101">SUM(E102:E103)</f>
        <v>16452</v>
      </c>
      <c r="F101" s="178">
        <f t="shared" si="24"/>
        <v>17499</v>
      </c>
      <c r="G101" s="179">
        <f t="shared" si="24"/>
        <v>18227</v>
      </c>
      <c r="H101" s="178">
        <f t="shared" si="24"/>
        <v>18024</v>
      </c>
      <c r="I101" s="179">
        <f t="shared" si="24"/>
        <v>23606</v>
      </c>
      <c r="J101" s="178">
        <f t="shared" si="24"/>
        <v>24608</v>
      </c>
      <c r="K101" s="179">
        <f t="shared" si="24"/>
        <v>24307</v>
      </c>
      <c r="L101" s="179">
        <f t="shared" si="24"/>
        <v>23368</v>
      </c>
      <c r="M101" s="179">
        <f t="shared" si="24"/>
        <v>20558</v>
      </c>
      <c r="N101" s="178">
        <f t="shared" si="24"/>
        <v>19037</v>
      </c>
      <c r="O101" s="179">
        <f t="shared" si="24"/>
        <v>19050</v>
      </c>
      <c r="P101" s="178">
        <f t="shared" si="24"/>
        <v>19864</v>
      </c>
      <c r="Q101" s="179">
        <f t="shared" si="24"/>
        <v>21161</v>
      </c>
      <c r="R101" s="178">
        <f t="shared" si="24"/>
        <v>21339</v>
      </c>
      <c r="S101" s="179">
        <f t="shared" si="24"/>
        <v>22130</v>
      </c>
      <c r="T101" s="178">
        <f t="shared" si="24"/>
        <v>22367</v>
      </c>
      <c r="U101" s="180">
        <f>SUM(U102:U103)</f>
        <v>21692</v>
      </c>
      <c r="V101" s="180">
        <v>20909</v>
      </c>
      <c r="W101" s="181" t="s">
        <v>116</v>
      </c>
    </row>
    <row r="102" spans="2:23" s="166" customFormat="1" ht="7.5" customHeight="1">
      <c r="B102" s="209"/>
      <c r="C102" s="205" t="s">
        <v>184</v>
      </c>
      <c r="D102" s="194">
        <v>8019</v>
      </c>
      <c r="E102" s="179">
        <v>8222</v>
      </c>
      <c r="F102" s="178">
        <v>8718</v>
      </c>
      <c r="G102" s="179">
        <v>9164</v>
      </c>
      <c r="H102" s="178">
        <v>8888</v>
      </c>
      <c r="I102" s="179">
        <v>11591</v>
      </c>
      <c r="J102" s="178">
        <v>12011</v>
      </c>
      <c r="K102" s="179">
        <v>11816</v>
      </c>
      <c r="L102" s="179">
        <v>11294</v>
      </c>
      <c r="M102" s="179">
        <v>9818</v>
      </c>
      <c r="N102" s="178">
        <v>9058</v>
      </c>
      <c r="O102" s="179">
        <v>9058</v>
      </c>
      <c r="P102" s="178">
        <v>9487</v>
      </c>
      <c r="Q102" s="179">
        <v>10140</v>
      </c>
      <c r="R102" s="178">
        <v>10144</v>
      </c>
      <c r="S102" s="179">
        <v>10459</v>
      </c>
      <c r="T102" s="178">
        <v>10569</v>
      </c>
      <c r="U102" s="180">
        <v>10224</v>
      </c>
      <c r="V102" s="180">
        <v>9776</v>
      </c>
      <c r="W102" s="181"/>
    </row>
    <row r="103" spans="2:23" s="166" customFormat="1" ht="7.5" customHeight="1">
      <c r="B103" s="209"/>
      <c r="C103" s="205" t="s">
        <v>185</v>
      </c>
      <c r="D103" s="194">
        <v>8048</v>
      </c>
      <c r="E103" s="179">
        <v>8230</v>
      </c>
      <c r="F103" s="178">
        <v>8781</v>
      </c>
      <c r="G103" s="179">
        <v>9063</v>
      </c>
      <c r="H103" s="178">
        <v>9136</v>
      </c>
      <c r="I103" s="179">
        <v>12015</v>
      </c>
      <c r="J103" s="178">
        <v>12597</v>
      </c>
      <c r="K103" s="179">
        <v>12491</v>
      </c>
      <c r="L103" s="179">
        <v>12074</v>
      </c>
      <c r="M103" s="179">
        <v>10740</v>
      </c>
      <c r="N103" s="178">
        <v>9979</v>
      </c>
      <c r="O103" s="179">
        <v>9992</v>
      </c>
      <c r="P103" s="178">
        <v>10377</v>
      </c>
      <c r="Q103" s="179">
        <v>11021</v>
      </c>
      <c r="R103" s="178">
        <v>11195</v>
      </c>
      <c r="S103" s="179">
        <v>11671</v>
      </c>
      <c r="T103" s="178">
        <v>11798</v>
      </c>
      <c r="U103" s="180">
        <v>11468</v>
      </c>
      <c r="V103" s="180">
        <v>11133</v>
      </c>
      <c r="W103" s="181"/>
    </row>
    <row r="104" spans="2:23" s="166" customFormat="1" ht="7.5" customHeight="1">
      <c r="B104" s="209"/>
      <c r="C104" s="173"/>
      <c r="D104" s="194"/>
      <c r="E104" s="179"/>
      <c r="F104" s="178"/>
      <c r="G104" s="179"/>
      <c r="H104" s="178"/>
      <c r="I104" s="179"/>
      <c r="J104" s="178"/>
      <c r="K104" s="179"/>
      <c r="L104" s="179"/>
      <c r="M104" s="179"/>
      <c r="N104" s="178"/>
      <c r="O104" s="179"/>
      <c r="P104" s="178"/>
      <c r="Q104" s="179"/>
      <c r="R104" s="178"/>
      <c r="S104" s="179"/>
      <c r="T104" s="178"/>
      <c r="U104" s="180"/>
      <c r="V104" s="180"/>
      <c r="W104" s="181"/>
    </row>
    <row r="105" spans="2:23" s="166" customFormat="1" ht="7.5" customHeight="1">
      <c r="B105" s="209"/>
      <c r="C105" s="173" t="s">
        <v>214</v>
      </c>
      <c r="D105" s="194">
        <f>SUM(D106:D107)</f>
        <v>6762</v>
      </c>
      <c r="E105" s="179">
        <f aca="true" t="shared" si="25" ref="E105:T105">SUM(E106:E107)</f>
        <v>6166</v>
      </c>
      <c r="F105" s="178">
        <f t="shared" si="25"/>
        <v>6440</v>
      </c>
      <c r="G105" s="179">
        <f t="shared" si="25"/>
        <v>6908</v>
      </c>
      <c r="H105" s="178">
        <f t="shared" si="25"/>
        <v>6126</v>
      </c>
      <c r="I105" s="179">
        <f t="shared" si="25"/>
        <v>8558</v>
      </c>
      <c r="J105" s="178">
        <f t="shared" si="25"/>
        <v>9137</v>
      </c>
      <c r="K105" s="179">
        <f t="shared" si="25"/>
        <v>9895</v>
      </c>
      <c r="L105" s="179">
        <f t="shared" si="25"/>
        <v>10068</v>
      </c>
      <c r="M105" s="179">
        <f t="shared" si="25"/>
        <v>8419</v>
      </c>
      <c r="N105" s="178">
        <f t="shared" si="25"/>
        <v>7748</v>
      </c>
      <c r="O105" s="179">
        <f t="shared" si="25"/>
        <v>7339</v>
      </c>
      <c r="P105" s="178">
        <f t="shared" si="25"/>
        <v>7261</v>
      </c>
      <c r="Q105" s="179">
        <f t="shared" si="25"/>
        <v>7309</v>
      </c>
      <c r="R105" s="178">
        <f t="shared" si="25"/>
        <v>7385</v>
      </c>
      <c r="S105" s="179">
        <f t="shared" si="25"/>
        <v>7419</v>
      </c>
      <c r="T105" s="178">
        <f t="shared" si="25"/>
        <v>7596</v>
      </c>
      <c r="U105" s="180">
        <f>SUM(U106:U107)</f>
        <v>7478</v>
      </c>
      <c r="V105" s="180">
        <v>7224</v>
      </c>
      <c r="W105" s="181" t="s">
        <v>117</v>
      </c>
    </row>
    <row r="106" spans="2:23" s="166" customFormat="1" ht="7.5" customHeight="1">
      <c r="B106" s="209"/>
      <c r="C106" s="205" t="s">
        <v>184</v>
      </c>
      <c r="D106" s="194">
        <v>3542</v>
      </c>
      <c r="E106" s="179">
        <v>3105</v>
      </c>
      <c r="F106" s="178">
        <v>3281</v>
      </c>
      <c r="G106" s="179">
        <v>3546</v>
      </c>
      <c r="H106" s="178">
        <v>3092</v>
      </c>
      <c r="I106" s="179">
        <v>4254</v>
      </c>
      <c r="J106" s="178">
        <v>4526</v>
      </c>
      <c r="K106" s="179">
        <v>4956</v>
      </c>
      <c r="L106" s="179">
        <v>5068</v>
      </c>
      <c r="M106" s="179">
        <v>4074</v>
      </c>
      <c r="N106" s="178">
        <v>3723</v>
      </c>
      <c r="O106" s="179">
        <v>3490</v>
      </c>
      <c r="P106" s="178">
        <v>3436</v>
      </c>
      <c r="Q106" s="179">
        <v>3439</v>
      </c>
      <c r="R106" s="178">
        <v>3502</v>
      </c>
      <c r="S106" s="179">
        <v>3517</v>
      </c>
      <c r="T106" s="178">
        <v>3567</v>
      </c>
      <c r="U106" s="180">
        <v>3502</v>
      </c>
      <c r="V106" s="180">
        <v>3370</v>
      </c>
      <c r="W106" s="181"/>
    </row>
    <row r="107" spans="2:23" s="166" customFormat="1" ht="7.5" customHeight="1">
      <c r="B107" s="209"/>
      <c r="C107" s="206" t="s">
        <v>185</v>
      </c>
      <c r="D107" s="194">
        <v>3220</v>
      </c>
      <c r="E107" s="179">
        <v>3061</v>
      </c>
      <c r="F107" s="178">
        <v>3159</v>
      </c>
      <c r="G107" s="179">
        <v>3362</v>
      </c>
      <c r="H107" s="178">
        <v>3034</v>
      </c>
      <c r="I107" s="179">
        <v>4304</v>
      </c>
      <c r="J107" s="178">
        <v>4611</v>
      </c>
      <c r="K107" s="179">
        <v>4939</v>
      </c>
      <c r="L107" s="179">
        <v>5000</v>
      </c>
      <c r="M107" s="179">
        <v>4345</v>
      </c>
      <c r="N107" s="178">
        <v>4025</v>
      </c>
      <c r="O107" s="179">
        <v>3849</v>
      </c>
      <c r="P107" s="178">
        <v>3825</v>
      </c>
      <c r="Q107" s="179">
        <v>3870</v>
      </c>
      <c r="R107" s="178">
        <v>3883</v>
      </c>
      <c r="S107" s="179">
        <v>3902</v>
      </c>
      <c r="T107" s="178">
        <v>4029</v>
      </c>
      <c r="U107" s="180">
        <v>3976</v>
      </c>
      <c r="V107" s="180">
        <v>3854</v>
      </c>
      <c r="W107" s="181"/>
    </row>
    <row r="108" spans="2:23" s="166" customFormat="1" ht="7.5" customHeight="1">
      <c r="B108" s="210"/>
      <c r="C108" s="207"/>
      <c r="D108" s="197"/>
      <c r="E108" s="198"/>
      <c r="F108" s="199"/>
      <c r="G108" s="198"/>
      <c r="H108" s="199"/>
      <c r="I108" s="198"/>
      <c r="J108" s="199"/>
      <c r="K108" s="198"/>
      <c r="L108" s="198"/>
      <c r="M108" s="198"/>
      <c r="N108" s="199"/>
      <c r="O108" s="198"/>
      <c r="P108" s="199"/>
      <c r="Q108" s="198"/>
      <c r="R108" s="199"/>
      <c r="S108" s="198"/>
      <c r="T108" s="199"/>
      <c r="U108" s="200"/>
      <c r="V108" s="200"/>
      <c r="W108" s="188"/>
    </row>
    <row r="109" spans="2:23" s="166" customFormat="1" ht="7.5" customHeight="1">
      <c r="B109" s="211"/>
      <c r="C109" s="173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73"/>
    </row>
    <row r="110" spans="2:23" s="212" customFormat="1" ht="7.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2:23" s="212" customFormat="1" ht="7.5" customHeight="1">
      <c r="B111" s="211"/>
      <c r="C111" s="17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78" t="s">
        <v>139</v>
      </c>
      <c r="V111" s="178"/>
      <c r="W111" s="173"/>
    </row>
    <row r="112" spans="2:23" s="166" customFormat="1" ht="22.5" customHeight="1">
      <c r="B112" s="167"/>
      <c r="C112" s="213"/>
      <c r="D112" s="169" t="s">
        <v>0</v>
      </c>
      <c r="E112" s="214" t="s">
        <v>140</v>
      </c>
      <c r="F112" s="169" t="s">
        <v>1</v>
      </c>
      <c r="G112" s="214" t="s">
        <v>141</v>
      </c>
      <c r="H112" s="169" t="s">
        <v>142</v>
      </c>
      <c r="I112" s="214" t="s">
        <v>143</v>
      </c>
      <c r="J112" s="169" t="s">
        <v>144</v>
      </c>
      <c r="K112" s="215" t="s">
        <v>145</v>
      </c>
      <c r="L112" s="169" t="s">
        <v>146</v>
      </c>
      <c r="M112" s="169" t="s">
        <v>147</v>
      </c>
      <c r="N112" s="214" t="s">
        <v>148</v>
      </c>
      <c r="O112" s="169" t="s">
        <v>149</v>
      </c>
      <c r="P112" s="214" t="s">
        <v>150</v>
      </c>
      <c r="Q112" s="169" t="s">
        <v>151</v>
      </c>
      <c r="R112" s="214" t="s">
        <v>2</v>
      </c>
      <c r="S112" s="169" t="s">
        <v>152</v>
      </c>
      <c r="T112" s="214" t="s">
        <v>153</v>
      </c>
      <c r="U112" s="169" t="s">
        <v>154</v>
      </c>
      <c r="V112" s="214" t="s">
        <v>143</v>
      </c>
      <c r="W112" s="170"/>
    </row>
    <row r="113" spans="2:23" s="166" customFormat="1" ht="10.5" customHeight="1">
      <c r="B113" s="216" t="s">
        <v>215</v>
      </c>
      <c r="C113" s="189" t="s">
        <v>216</v>
      </c>
      <c r="D113" s="217">
        <f>SUM(D114:D115)</f>
        <v>12336</v>
      </c>
      <c r="E113" s="218">
        <f aca="true" t="shared" si="26" ref="E113:T113">SUM(E114:E115)</f>
        <v>12602</v>
      </c>
      <c r="F113" s="217">
        <f t="shared" si="26"/>
        <v>13812</v>
      </c>
      <c r="G113" s="218">
        <f t="shared" si="26"/>
        <v>13952</v>
      </c>
      <c r="H113" s="217">
        <f t="shared" si="26"/>
        <v>14434</v>
      </c>
      <c r="I113" s="218">
        <f t="shared" si="26"/>
        <v>20278</v>
      </c>
      <c r="J113" s="217">
        <f t="shared" si="26"/>
        <v>20106</v>
      </c>
      <c r="K113" s="219">
        <f t="shared" si="26"/>
        <v>19906</v>
      </c>
      <c r="L113" s="217">
        <f t="shared" si="26"/>
        <v>20041</v>
      </c>
      <c r="M113" s="217">
        <f t="shared" si="26"/>
        <v>19894</v>
      </c>
      <c r="N113" s="218">
        <f t="shared" si="26"/>
        <v>19777</v>
      </c>
      <c r="O113" s="217">
        <f t="shared" si="26"/>
        <v>21494</v>
      </c>
      <c r="P113" s="218">
        <f t="shared" si="26"/>
        <v>22950</v>
      </c>
      <c r="Q113" s="217">
        <f t="shared" si="26"/>
        <v>23239</v>
      </c>
      <c r="R113" s="218">
        <f t="shared" si="26"/>
        <v>22970</v>
      </c>
      <c r="S113" s="217">
        <f t="shared" si="26"/>
        <v>22886</v>
      </c>
      <c r="T113" s="218">
        <f t="shared" si="26"/>
        <v>22748</v>
      </c>
      <c r="U113" s="220">
        <f>SUM(U114:U115)</f>
        <v>22522</v>
      </c>
      <c r="V113" s="221">
        <v>21733</v>
      </c>
      <c r="W113" s="174" t="s">
        <v>119</v>
      </c>
    </row>
    <row r="114" spans="2:23" s="166" customFormat="1" ht="7.5" customHeight="1">
      <c r="B114" s="222"/>
      <c r="C114" s="206" t="s">
        <v>184</v>
      </c>
      <c r="D114" s="179">
        <v>5969</v>
      </c>
      <c r="E114" s="178">
        <v>6205</v>
      </c>
      <c r="F114" s="179">
        <v>6649</v>
      </c>
      <c r="G114" s="178">
        <v>6702</v>
      </c>
      <c r="H114" s="179">
        <v>6931</v>
      </c>
      <c r="I114" s="178">
        <v>9797</v>
      </c>
      <c r="J114" s="179">
        <v>9652</v>
      </c>
      <c r="K114" s="223">
        <v>9485</v>
      </c>
      <c r="L114" s="179">
        <v>9397</v>
      </c>
      <c r="M114" s="179">
        <v>9424</v>
      </c>
      <c r="N114" s="178">
        <v>9488</v>
      </c>
      <c r="O114" s="179">
        <v>10689</v>
      </c>
      <c r="P114" s="178">
        <v>11444</v>
      </c>
      <c r="Q114" s="179">
        <v>11356</v>
      </c>
      <c r="R114" s="178">
        <v>11433</v>
      </c>
      <c r="S114" s="179">
        <v>11349</v>
      </c>
      <c r="T114" s="178">
        <v>11032</v>
      </c>
      <c r="U114" s="180">
        <v>10893</v>
      </c>
      <c r="V114" s="224">
        <v>10324</v>
      </c>
      <c r="W114" s="181"/>
    </row>
    <row r="115" spans="2:23" s="166" customFormat="1" ht="7.5" customHeight="1">
      <c r="B115" s="222"/>
      <c r="C115" s="206" t="s">
        <v>185</v>
      </c>
      <c r="D115" s="179">
        <v>6367</v>
      </c>
      <c r="E115" s="178">
        <v>6397</v>
      </c>
      <c r="F115" s="179">
        <v>7163</v>
      </c>
      <c r="G115" s="178">
        <v>7250</v>
      </c>
      <c r="H115" s="179">
        <v>7503</v>
      </c>
      <c r="I115" s="178">
        <v>10481</v>
      </c>
      <c r="J115" s="179">
        <v>10454</v>
      </c>
      <c r="K115" s="223">
        <v>10421</v>
      </c>
      <c r="L115" s="179">
        <v>10644</v>
      </c>
      <c r="M115" s="179">
        <v>10470</v>
      </c>
      <c r="N115" s="178">
        <v>10289</v>
      </c>
      <c r="O115" s="179">
        <v>10805</v>
      </c>
      <c r="P115" s="178">
        <v>11506</v>
      </c>
      <c r="Q115" s="179">
        <v>11883</v>
      </c>
      <c r="R115" s="178">
        <v>11537</v>
      </c>
      <c r="S115" s="179">
        <v>11537</v>
      </c>
      <c r="T115" s="178">
        <v>11716</v>
      </c>
      <c r="U115" s="180">
        <v>11629</v>
      </c>
      <c r="V115" s="224">
        <v>11409</v>
      </c>
      <c r="W115" s="181"/>
    </row>
    <row r="116" spans="2:23" s="166" customFormat="1" ht="7.5" customHeight="1">
      <c r="B116" s="222"/>
      <c r="C116" s="182"/>
      <c r="D116" s="179"/>
      <c r="E116" s="178"/>
      <c r="F116" s="179"/>
      <c r="G116" s="178"/>
      <c r="H116" s="179"/>
      <c r="I116" s="178"/>
      <c r="J116" s="179"/>
      <c r="K116" s="223"/>
      <c r="L116" s="179"/>
      <c r="M116" s="179"/>
      <c r="N116" s="178"/>
      <c r="O116" s="179"/>
      <c r="P116" s="178"/>
      <c r="Q116" s="179"/>
      <c r="R116" s="178"/>
      <c r="S116" s="179"/>
      <c r="T116" s="178"/>
      <c r="U116" s="180"/>
      <c r="V116" s="224"/>
      <c r="W116" s="181"/>
    </row>
    <row r="117" spans="2:23" s="166" customFormat="1" ht="7.5" customHeight="1">
      <c r="B117" s="222"/>
      <c r="C117" s="182" t="s">
        <v>217</v>
      </c>
      <c r="D117" s="179">
        <f>SUM(D118:D119)</f>
        <v>9864</v>
      </c>
      <c r="E117" s="178">
        <f aca="true" t="shared" si="27" ref="E117:T117">SUM(E118:E119)</f>
        <v>10318</v>
      </c>
      <c r="F117" s="179">
        <f t="shared" si="27"/>
        <v>10858</v>
      </c>
      <c r="G117" s="178">
        <f t="shared" si="27"/>
        <v>11080</v>
      </c>
      <c r="H117" s="179">
        <f t="shared" si="27"/>
        <v>12106</v>
      </c>
      <c r="I117" s="178">
        <f t="shared" si="27"/>
        <v>16067</v>
      </c>
      <c r="J117" s="179">
        <f t="shared" si="27"/>
        <v>16463</v>
      </c>
      <c r="K117" s="223">
        <f t="shared" si="27"/>
        <v>16316</v>
      </c>
      <c r="L117" s="179">
        <f t="shared" si="27"/>
        <v>17123</v>
      </c>
      <c r="M117" s="179">
        <f t="shared" si="27"/>
        <v>16572</v>
      </c>
      <c r="N117" s="178">
        <f t="shared" si="27"/>
        <v>16514</v>
      </c>
      <c r="O117" s="179">
        <f t="shared" si="27"/>
        <v>16625</v>
      </c>
      <c r="P117" s="178">
        <f t="shared" si="27"/>
        <v>17220</v>
      </c>
      <c r="Q117" s="179">
        <f t="shared" si="27"/>
        <v>18053</v>
      </c>
      <c r="R117" s="178">
        <f t="shared" si="27"/>
        <v>18085</v>
      </c>
      <c r="S117" s="179">
        <f t="shared" si="27"/>
        <v>18037</v>
      </c>
      <c r="T117" s="178">
        <f t="shared" si="27"/>
        <v>19058</v>
      </c>
      <c r="U117" s="180">
        <f>SUM(U118:U119)</f>
        <v>18608</v>
      </c>
      <c r="V117" s="224">
        <v>18092</v>
      </c>
      <c r="W117" s="181" t="s">
        <v>218</v>
      </c>
    </row>
    <row r="118" spans="2:23" s="166" customFormat="1" ht="7.5" customHeight="1">
      <c r="B118" s="222"/>
      <c r="C118" s="206" t="s">
        <v>184</v>
      </c>
      <c r="D118" s="179">
        <v>4861</v>
      </c>
      <c r="E118" s="178">
        <v>5007</v>
      </c>
      <c r="F118" s="179">
        <v>5341</v>
      </c>
      <c r="G118" s="178">
        <v>5485</v>
      </c>
      <c r="H118" s="179">
        <v>6117</v>
      </c>
      <c r="I118" s="178">
        <v>7834</v>
      </c>
      <c r="J118" s="179">
        <v>8051</v>
      </c>
      <c r="K118" s="223">
        <v>8017</v>
      </c>
      <c r="L118" s="179">
        <v>8894</v>
      </c>
      <c r="M118" s="179">
        <v>8532</v>
      </c>
      <c r="N118" s="178">
        <v>8340</v>
      </c>
      <c r="O118" s="179">
        <v>8305</v>
      </c>
      <c r="P118" s="178">
        <v>8629</v>
      </c>
      <c r="Q118" s="179">
        <v>9000</v>
      </c>
      <c r="R118" s="178">
        <v>8980</v>
      </c>
      <c r="S118" s="179">
        <v>8922</v>
      </c>
      <c r="T118" s="178">
        <v>9416</v>
      </c>
      <c r="U118" s="180">
        <v>9130</v>
      </c>
      <c r="V118" s="224">
        <v>8916</v>
      </c>
      <c r="W118" s="181"/>
    </row>
    <row r="119" spans="2:23" s="166" customFormat="1" ht="7.5" customHeight="1">
      <c r="B119" s="222"/>
      <c r="C119" s="206" t="s">
        <v>185</v>
      </c>
      <c r="D119" s="179">
        <v>5003</v>
      </c>
      <c r="E119" s="178">
        <v>5311</v>
      </c>
      <c r="F119" s="179">
        <v>5517</v>
      </c>
      <c r="G119" s="178">
        <v>5595</v>
      </c>
      <c r="H119" s="179">
        <v>5989</v>
      </c>
      <c r="I119" s="178">
        <v>8233</v>
      </c>
      <c r="J119" s="179">
        <v>8412</v>
      </c>
      <c r="K119" s="223">
        <v>8299</v>
      </c>
      <c r="L119" s="179">
        <v>8229</v>
      </c>
      <c r="M119" s="179">
        <v>8040</v>
      </c>
      <c r="N119" s="178">
        <v>8174</v>
      </c>
      <c r="O119" s="179">
        <v>8320</v>
      </c>
      <c r="P119" s="178">
        <v>8591</v>
      </c>
      <c r="Q119" s="179">
        <v>9053</v>
      </c>
      <c r="R119" s="178">
        <v>9105</v>
      </c>
      <c r="S119" s="179">
        <v>9115</v>
      </c>
      <c r="T119" s="178">
        <v>9642</v>
      </c>
      <c r="U119" s="180">
        <v>9478</v>
      </c>
      <c r="V119" s="224">
        <v>9176</v>
      </c>
      <c r="W119" s="181"/>
    </row>
    <row r="120" spans="2:23" s="166" customFormat="1" ht="7.5" customHeight="1">
      <c r="B120" s="222"/>
      <c r="C120" s="182"/>
      <c r="D120" s="179"/>
      <c r="E120" s="178"/>
      <c r="F120" s="179"/>
      <c r="G120" s="178"/>
      <c r="H120" s="179"/>
      <c r="I120" s="178"/>
      <c r="J120" s="179"/>
      <c r="K120" s="223"/>
      <c r="L120" s="179"/>
      <c r="M120" s="179"/>
      <c r="N120" s="178"/>
      <c r="O120" s="179"/>
      <c r="P120" s="178"/>
      <c r="Q120" s="179"/>
      <c r="R120" s="178"/>
      <c r="S120" s="179"/>
      <c r="T120" s="178"/>
      <c r="U120" s="180"/>
      <c r="V120" s="224"/>
      <c r="W120" s="181"/>
    </row>
    <row r="121" spans="2:23" s="166" customFormat="1" ht="7.5" customHeight="1">
      <c r="B121" s="222"/>
      <c r="C121" s="182" t="s">
        <v>219</v>
      </c>
      <c r="D121" s="179">
        <f>SUM(D122:D123)</f>
        <v>4909</v>
      </c>
      <c r="E121" s="178">
        <f aca="true" t="shared" si="28" ref="E121:T121">SUM(E122:E123)</f>
        <v>4754</v>
      </c>
      <c r="F121" s="179">
        <f t="shared" si="28"/>
        <v>4762</v>
      </c>
      <c r="G121" s="178">
        <f t="shared" si="28"/>
        <v>5259</v>
      </c>
      <c r="H121" s="179">
        <f t="shared" si="28"/>
        <v>7583</v>
      </c>
      <c r="I121" s="178">
        <f t="shared" si="28"/>
        <v>5134</v>
      </c>
      <c r="J121" s="179">
        <f t="shared" si="28"/>
        <v>5195</v>
      </c>
      <c r="K121" s="223">
        <f t="shared" si="28"/>
        <v>5839</v>
      </c>
      <c r="L121" s="179">
        <f t="shared" si="28"/>
        <v>5586</v>
      </c>
      <c r="M121" s="179">
        <f t="shared" si="28"/>
        <v>4107</v>
      </c>
      <c r="N121" s="178">
        <f t="shared" si="28"/>
        <v>3422</v>
      </c>
      <c r="O121" s="179">
        <f t="shared" si="28"/>
        <v>2624</v>
      </c>
      <c r="P121" s="178">
        <f t="shared" si="28"/>
        <v>2153</v>
      </c>
      <c r="Q121" s="179">
        <f t="shared" si="28"/>
        <v>1989</v>
      </c>
      <c r="R121" s="178">
        <f t="shared" si="28"/>
        <v>1694</v>
      </c>
      <c r="S121" s="179">
        <f t="shared" si="28"/>
        <v>1543</v>
      </c>
      <c r="T121" s="178">
        <f t="shared" si="28"/>
        <v>1480</v>
      </c>
      <c r="U121" s="180">
        <f>SUM(U122:U123)</f>
        <v>1307</v>
      </c>
      <c r="V121" s="224">
        <v>1241</v>
      </c>
      <c r="W121" s="181" t="s">
        <v>220</v>
      </c>
    </row>
    <row r="122" spans="2:23" s="166" customFormat="1" ht="7.5" customHeight="1">
      <c r="B122" s="222"/>
      <c r="C122" s="206" t="s">
        <v>184</v>
      </c>
      <c r="D122" s="179">
        <v>2689</v>
      </c>
      <c r="E122" s="178">
        <v>2571</v>
      </c>
      <c r="F122" s="179">
        <v>2504</v>
      </c>
      <c r="G122" s="178">
        <v>2848</v>
      </c>
      <c r="H122" s="179">
        <v>4354</v>
      </c>
      <c r="I122" s="178">
        <v>2637</v>
      </c>
      <c r="J122" s="179">
        <v>2664</v>
      </c>
      <c r="K122" s="223">
        <v>3047</v>
      </c>
      <c r="L122" s="179">
        <v>2855</v>
      </c>
      <c r="M122" s="179">
        <v>2042</v>
      </c>
      <c r="N122" s="178">
        <v>1730</v>
      </c>
      <c r="O122" s="179">
        <v>1304</v>
      </c>
      <c r="P122" s="178">
        <v>1041</v>
      </c>
      <c r="Q122" s="179">
        <v>977</v>
      </c>
      <c r="R122" s="178">
        <v>817</v>
      </c>
      <c r="S122" s="179">
        <v>753</v>
      </c>
      <c r="T122" s="178">
        <v>708</v>
      </c>
      <c r="U122" s="180">
        <v>616</v>
      </c>
      <c r="V122" s="224">
        <v>599</v>
      </c>
      <c r="W122" s="181"/>
    </row>
    <row r="123" spans="2:23" s="166" customFormat="1" ht="7.5" customHeight="1">
      <c r="B123" s="222"/>
      <c r="C123" s="206" t="s">
        <v>185</v>
      </c>
      <c r="D123" s="179">
        <v>2220</v>
      </c>
      <c r="E123" s="178">
        <v>2183</v>
      </c>
      <c r="F123" s="179">
        <v>2258</v>
      </c>
      <c r="G123" s="178">
        <v>2411</v>
      </c>
      <c r="H123" s="179">
        <v>3229</v>
      </c>
      <c r="I123" s="178">
        <v>2497</v>
      </c>
      <c r="J123" s="179">
        <v>2531</v>
      </c>
      <c r="K123" s="223">
        <v>2792</v>
      </c>
      <c r="L123" s="179">
        <v>2731</v>
      </c>
      <c r="M123" s="179">
        <v>2065</v>
      </c>
      <c r="N123" s="178">
        <v>1692</v>
      </c>
      <c r="O123" s="179">
        <v>1320</v>
      </c>
      <c r="P123" s="178">
        <v>1112</v>
      </c>
      <c r="Q123" s="179">
        <v>1012</v>
      </c>
      <c r="R123" s="178">
        <v>877</v>
      </c>
      <c r="S123" s="179">
        <v>790</v>
      </c>
      <c r="T123" s="178">
        <v>772</v>
      </c>
      <c r="U123" s="180">
        <v>691</v>
      </c>
      <c r="V123" s="224">
        <v>642</v>
      </c>
      <c r="W123" s="181"/>
    </row>
    <row r="124" spans="2:23" s="166" customFormat="1" ht="7.5" customHeight="1">
      <c r="B124" s="222"/>
      <c r="C124" s="182"/>
      <c r="D124" s="179"/>
      <c r="E124" s="178"/>
      <c r="F124" s="179"/>
      <c r="G124" s="178"/>
      <c r="H124" s="179"/>
      <c r="I124" s="178"/>
      <c r="J124" s="179"/>
      <c r="K124" s="223"/>
      <c r="L124" s="179"/>
      <c r="M124" s="179"/>
      <c r="N124" s="178"/>
      <c r="O124" s="179"/>
      <c r="P124" s="178"/>
      <c r="Q124" s="179"/>
      <c r="R124" s="178"/>
      <c r="S124" s="179"/>
      <c r="T124" s="178"/>
      <c r="U124" s="180"/>
      <c r="V124" s="224"/>
      <c r="W124" s="181"/>
    </row>
    <row r="125" spans="2:23" s="166" customFormat="1" ht="7.5" customHeight="1">
      <c r="B125" s="222"/>
      <c r="C125" s="182" t="s">
        <v>221</v>
      </c>
      <c r="D125" s="179">
        <f>SUM(D126:D127)</f>
        <v>5302</v>
      </c>
      <c r="E125" s="178">
        <f aca="true" t="shared" si="29" ref="E125:T125">SUM(E126:E127)</f>
        <v>5860</v>
      </c>
      <c r="F125" s="179">
        <f t="shared" si="29"/>
        <v>6023</v>
      </c>
      <c r="G125" s="178">
        <f t="shared" si="29"/>
        <v>5738</v>
      </c>
      <c r="H125" s="179">
        <f t="shared" si="29"/>
        <v>7102</v>
      </c>
      <c r="I125" s="178">
        <f t="shared" si="29"/>
        <v>8850</v>
      </c>
      <c r="J125" s="179">
        <f t="shared" si="29"/>
        <v>9290</v>
      </c>
      <c r="K125" s="223">
        <f t="shared" si="29"/>
        <v>8740</v>
      </c>
      <c r="L125" s="179">
        <f t="shared" si="29"/>
        <v>8063</v>
      </c>
      <c r="M125" s="179">
        <f t="shared" si="29"/>
        <v>6907</v>
      </c>
      <c r="N125" s="178">
        <f t="shared" si="29"/>
        <v>6031</v>
      </c>
      <c r="O125" s="179">
        <f t="shared" si="29"/>
        <v>5575</v>
      </c>
      <c r="P125" s="178">
        <f t="shared" si="29"/>
        <v>5857</v>
      </c>
      <c r="Q125" s="179">
        <f t="shared" si="29"/>
        <v>6101</v>
      </c>
      <c r="R125" s="178">
        <f t="shared" si="29"/>
        <v>5871</v>
      </c>
      <c r="S125" s="179">
        <f t="shared" si="29"/>
        <v>5727</v>
      </c>
      <c r="T125" s="178">
        <f t="shared" si="29"/>
        <v>5759</v>
      </c>
      <c r="U125" s="180">
        <f>SUM(U126:U127)</f>
        <v>5531</v>
      </c>
      <c r="V125" s="224">
        <v>5177</v>
      </c>
      <c r="W125" s="181" t="s">
        <v>222</v>
      </c>
    </row>
    <row r="126" spans="2:23" s="166" customFormat="1" ht="7.5" customHeight="1">
      <c r="B126" s="222"/>
      <c r="C126" s="206" t="s">
        <v>184</v>
      </c>
      <c r="D126" s="179">
        <v>2711</v>
      </c>
      <c r="E126" s="178">
        <v>3029</v>
      </c>
      <c r="F126" s="179">
        <v>3111</v>
      </c>
      <c r="G126" s="178">
        <v>2945</v>
      </c>
      <c r="H126" s="179">
        <v>3775</v>
      </c>
      <c r="I126" s="178">
        <v>4572</v>
      </c>
      <c r="J126" s="179">
        <v>4792</v>
      </c>
      <c r="K126" s="223">
        <v>4441</v>
      </c>
      <c r="L126" s="179">
        <v>4056</v>
      </c>
      <c r="M126" s="179">
        <v>3324</v>
      </c>
      <c r="N126" s="178">
        <v>2884</v>
      </c>
      <c r="O126" s="179">
        <v>2644</v>
      </c>
      <c r="P126" s="178">
        <v>2818</v>
      </c>
      <c r="Q126" s="179">
        <v>2922</v>
      </c>
      <c r="R126" s="178">
        <v>2802</v>
      </c>
      <c r="S126" s="179">
        <v>2715</v>
      </c>
      <c r="T126" s="178">
        <v>2819</v>
      </c>
      <c r="U126" s="180">
        <v>2674</v>
      </c>
      <c r="V126" s="224">
        <v>2422</v>
      </c>
      <c r="W126" s="181"/>
    </row>
    <row r="127" spans="2:23" s="166" customFormat="1" ht="7.5" customHeight="1">
      <c r="B127" s="222"/>
      <c r="C127" s="206" t="s">
        <v>185</v>
      </c>
      <c r="D127" s="179">
        <v>2591</v>
      </c>
      <c r="E127" s="178">
        <v>2831</v>
      </c>
      <c r="F127" s="179">
        <v>2912</v>
      </c>
      <c r="G127" s="178">
        <v>2793</v>
      </c>
      <c r="H127" s="179">
        <v>3327</v>
      </c>
      <c r="I127" s="178">
        <v>4278</v>
      </c>
      <c r="J127" s="179">
        <v>4498</v>
      </c>
      <c r="K127" s="223">
        <v>4299</v>
      </c>
      <c r="L127" s="179">
        <v>4007</v>
      </c>
      <c r="M127" s="179">
        <v>3583</v>
      </c>
      <c r="N127" s="178">
        <v>3147</v>
      </c>
      <c r="O127" s="179">
        <v>2931</v>
      </c>
      <c r="P127" s="178">
        <v>3039</v>
      </c>
      <c r="Q127" s="179">
        <v>3179</v>
      </c>
      <c r="R127" s="178">
        <v>3069</v>
      </c>
      <c r="S127" s="179">
        <v>3012</v>
      </c>
      <c r="T127" s="178">
        <v>2940</v>
      </c>
      <c r="U127" s="180">
        <v>2857</v>
      </c>
      <c r="V127" s="224">
        <v>2755</v>
      </c>
      <c r="W127" s="181"/>
    </row>
    <row r="128" spans="2:23" s="166" customFormat="1" ht="7.5" customHeight="1">
      <c r="B128" s="222"/>
      <c r="C128" s="182"/>
      <c r="D128" s="179"/>
      <c r="E128" s="178"/>
      <c r="F128" s="179"/>
      <c r="G128" s="178"/>
      <c r="H128" s="179"/>
      <c r="I128" s="178"/>
      <c r="J128" s="179"/>
      <c r="K128" s="223"/>
      <c r="L128" s="179"/>
      <c r="M128" s="179"/>
      <c r="N128" s="178"/>
      <c r="O128" s="179"/>
      <c r="P128" s="178"/>
      <c r="Q128" s="179"/>
      <c r="R128" s="178"/>
      <c r="S128" s="179"/>
      <c r="T128" s="178"/>
      <c r="U128" s="180"/>
      <c r="V128" s="224"/>
      <c r="W128" s="181"/>
    </row>
    <row r="129" spans="2:23" s="166" customFormat="1" ht="7.5" customHeight="1">
      <c r="B129" s="222"/>
      <c r="C129" s="182" t="s">
        <v>223</v>
      </c>
      <c r="D129" s="179">
        <f>SUM(D130:D131)</f>
        <v>8438</v>
      </c>
      <c r="E129" s="178">
        <f aca="true" t="shared" si="30" ref="E129:T129">SUM(E130:E131)</f>
        <v>8770</v>
      </c>
      <c r="F129" s="179">
        <f t="shared" si="30"/>
        <v>9714</v>
      </c>
      <c r="G129" s="178">
        <f t="shared" si="30"/>
        <v>10271</v>
      </c>
      <c r="H129" s="179">
        <f t="shared" si="30"/>
        <v>10404</v>
      </c>
      <c r="I129" s="178">
        <f t="shared" si="30"/>
        <v>18424</v>
      </c>
      <c r="J129" s="179">
        <f t="shared" si="30"/>
        <v>19567</v>
      </c>
      <c r="K129" s="223">
        <f t="shared" si="30"/>
        <v>20179</v>
      </c>
      <c r="L129" s="179">
        <f t="shared" si="30"/>
        <v>19294</v>
      </c>
      <c r="M129" s="179">
        <f t="shared" si="30"/>
        <v>17664</v>
      </c>
      <c r="N129" s="178">
        <f t="shared" si="30"/>
        <v>16707</v>
      </c>
      <c r="O129" s="179">
        <f t="shared" si="30"/>
        <v>16940</v>
      </c>
      <c r="P129" s="178">
        <f t="shared" si="30"/>
        <v>18026</v>
      </c>
      <c r="Q129" s="179">
        <f t="shared" si="30"/>
        <v>18480</v>
      </c>
      <c r="R129" s="178">
        <f t="shared" si="30"/>
        <v>18371</v>
      </c>
      <c r="S129" s="179">
        <f t="shared" si="30"/>
        <v>18053</v>
      </c>
      <c r="T129" s="178">
        <f t="shared" si="30"/>
        <v>17630</v>
      </c>
      <c r="U129" s="180">
        <f>SUM(U130:U131)</f>
        <v>17323</v>
      </c>
      <c r="V129" s="224">
        <v>17009</v>
      </c>
      <c r="W129" s="181" t="s">
        <v>224</v>
      </c>
    </row>
    <row r="130" spans="2:23" s="166" customFormat="1" ht="7.5" customHeight="1">
      <c r="B130" s="222"/>
      <c r="C130" s="206" t="s">
        <v>184</v>
      </c>
      <c r="D130" s="179">
        <v>4204</v>
      </c>
      <c r="E130" s="178">
        <v>4360</v>
      </c>
      <c r="F130" s="179">
        <v>4889</v>
      </c>
      <c r="G130" s="178">
        <v>5260</v>
      </c>
      <c r="H130" s="179">
        <v>5274</v>
      </c>
      <c r="I130" s="178">
        <v>9435</v>
      </c>
      <c r="J130" s="179">
        <v>9979</v>
      </c>
      <c r="K130" s="223">
        <v>10146</v>
      </c>
      <c r="L130" s="179">
        <v>9601</v>
      </c>
      <c r="M130" s="179">
        <v>8721</v>
      </c>
      <c r="N130" s="178">
        <v>8150</v>
      </c>
      <c r="O130" s="179">
        <v>8210</v>
      </c>
      <c r="P130" s="178">
        <v>8723</v>
      </c>
      <c r="Q130" s="179">
        <v>8826</v>
      </c>
      <c r="R130" s="178">
        <v>8682</v>
      </c>
      <c r="S130" s="179">
        <v>8477</v>
      </c>
      <c r="T130" s="178">
        <v>8265</v>
      </c>
      <c r="U130" s="180">
        <v>8226</v>
      </c>
      <c r="V130" s="224">
        <v>8084</v>
      </c>
      <c r="W130" s="181"/>
    </row>
    <row r="131" spans="2:23" s="166" customFormat="1" ht="7.5" customHeight="1">
      <c r="B131" s="222"/>
      <c r="C131" s="206" t="s">
        <v>185</v>
      </c>
      <c r="D131" s="179">
        <v>4234</v>
      </c>
      <c r="E131" s="178">
        <v>4410</v>
      </c>
      <c r="F131" s="179">
        <v>4825</v>
      </c>
      <c r="G131" s="178">
        <v>5011</v>
      </c>
      <c r="H131" s="179">
        <v>5130</v>
      </c>
      <c r="I131" s="178">
        <v>8989</v>
      </c>
      <c r="J131" s="179">
        <v>9588</v>
      </c>
      <c r="K131" s="223">
        <v>10033</v>
      </c>
      <c r="L131" s="179">
        <v>9693</v>
      </c>
      <c r="M131" s="179">
        <v>8943</v>
      </c>
      <c r="N131" s="178">
        <v>8557</v>
      </c>
      <c r="O131" s="179">
        <v>8730</v>
      </c>
      <c r="P131" s="178">
        <v>9303</v>
      </c>
      <c r="Q131" s="179">
        <v>9654</v>
      </c>
      <c r="R131" s="178">
        <v>9689</v>
      </c>
      <c r="S131" s="179">
        <v>9576</v>
      </c>
      <c r="T131" s="178">
        <v>9365</v>
      </c>
      <c r="U131" s="180">
        <v>9097</v>
      </c>
      <c r="V131" s="224">
        <v>8925</v>
      </c>
      <c r="W131" s="181"/>
    </row>
    <row r="132" spans="2:23" s="166" customFormat="1" ht="7.5" customHeight="1">
      <c r="B132" s="222"/>
      <c r="C132" s="182"/>
      <c r="D132" s="179"/>
      <c r="E132" s="178"/>
      <c r="F132" s="179"/>
      <c r="G132" s="178"/>
      <c r="H132" s="179"/>
      <c r="I132" s="178"/>
      <c r="J132" s="179"/>
      <c r="K132" s="223"/>
      <c r="L132" s="179"/>
      <c r="M132" s="179"/>
      <c r="N132" s="178"/>
      <c r="O132" s="179"/>
      <c r="P132" s="178"/>
      <c r="Q132" s="179"/>
      <c r="R132" s="178"/>
      <c r="S132" s="179"/>
      <c r="T132" s="178"/>
      <c r="U132" s="180"/>
      <c r="V132" s="224"/>
      <c r="W132" s="181"/>
    </row>
    <row r="133" spans="2:23" s="166" customFormat="1" ht="7.5" customHeight="1">
      <c r="B133" s="222"/>
      <c r="C133" s="182" t="s">
        <v>225</v>
      </c>
      <c r="D133" s="179">
        <f>SUM(D134:D135)</f>
        <v>8269</v>
      </c>
      <c r="E133" s="178">
        <f aca="true" t="shared" si="31" ref="E133:T133">SUM(E134:E135)</f>
        <v>9267</v>
      </c>
      <c r="F133" s="179">
        <f t="shared" si="31"/>
        <v>10482</v>
      </c>
      <c r="G133" s="178">
        <f t="shared" si="31"/>
        <v>10957</v>
      </c>
      <c r="H133" s="179">
        <f t="shared" si="31"/>
        <v>11067</v>
      </c>
      <c r="I133" s="178">
        <f t="shared" si="31"/>
        <v>15171</v>
      </c>
      <c r="J133" s="179">
        <f t="shared" si="31"/>
        <v>15670</v>
      </c>
      <c r="K133" s="223">
        <f t="shared" si="31"/>
        <v>15480</v>
      </c>
      <c r="L133" s="179">
        <f t="shared" si="31"/>
        <v>14524</v>
      </c>
      <c r="M133" s="179">
        <f t="shared" si="31"/>
        <v>13332</v>
      </c>
      <c r="N133" s="178">
        <f t="shared" si="31"/>
        <v>12479</v>
      </c>
      <c r="O133" s="179">
        <f t="shared" si="31"/>
        <v>12675</v>
      </c>
      <c r="P133" s="178">
        <f t="shared" si="31"/>
        <v>13486</v>
      </c>
      <c r="Q133" s="179">
        <f t="shared" si="31"/>
        <v>13859</v>
      </c>
      <c r="R133" s="178">
        <f t="shared" si="31"/>
        <v>13229</v>
      </c>
      <c r="S133" s="179">
        <f t="shared" si="31"/>
        <v>12618</v>
      </c>
      <c r="T133" s="178">
        <f t="shared" si="31"/>
        <v>12321</v>
      </c>
      <c r="U133" s="180">
        <f>SUM(U134:U135)</f>
        <v>11811</v>
      </c>
      <c r="V133" s="224">
        <v>11137</v>
      </c>
      <c r="W133" s="181" t="s">
        <v>124</v>
      </c>
    </row>
    <row r="134" spans="2:23" s="166" customFormat="1" ht="7.5" customHeight="1">
      <c r="B134" s="222"/>
      <c r="C134" s="206" t="s">
        <v>184</v>
      </c>
      <c r="D134" s="179">
        <v>4094</v>
      </c>
      <c r="E134" s="178">
        <v>4671</v>
      </c>
      <c r="F134" s="179">
        <v>5272</v>
      </c>
      <c r="G134" s="178">
        <v>5559</v>
      </c>
      <c r="H134" s="179">
        <v>5523</v>
      </c>
      <c r="I134" s="178">
        <v>7470</v>
      </c>
      <c r="J134" s="179">
        <v>7711</v>
      </c>
      <c r="K134" s="223">
        <v>7609</v>
      </c>
      <c r="L134" s="179">
        <v>7036</v>
      </c>
      <c r="M134" s="179">
        <v>6398</v>
      </c>
      <c r="N134" s="178">
        <v>5951</v>
      </c>
      <c r="O134" s="179">
        <v>6025</v>
      </c>
      <c r="P134" s="178">
        <v>6397</v>
      </c>
      <c r="Q134" s="179">
        <v>6520</v>
      </c>
      <c r="R134" s="178">
        <v>6160</v>
      </c>
      <c r="S134" s="179">
        <v>5840</v>
      </c>
      <c r="T134" s="178">
        <v>5757</v>
      </c>
      <c r="U134" s="180">
        <v>5565</v>
      </c>
      <c r="V134" s="224">
        <v>5223</v>
      </c>
      <c r="W134" s="181"/>
    </row>
    <row r="135" spans="2:23" s="166" customFormat="1" ht="7.5" customHeight="1">
      <c r="B135" s="222"/>
      <c r="C135" s="206" t="s">
        <v>185</v>
      </c>
      <c r="D135" s="179">
        <v>4175</v>
      </c>
      <c r="E135" s="178">
        <v>4596</v>
      </c>
      <c r="F135" s="179">
        <v>5210</v>
      </c>
      <c r="G135" s="178">
        <v>5398</v>
      </c>
      <c r="H135" s="179">
        <v>5544</v>
      </c>
      <c r="I135" s="178">
        <v>7701</v>
      </c>
      <c r="J135" s="179">
        <v>7959</v>
      </c>
      <c r="K135" s="223">
        <v>7871</v>
      </c>
      <c r="L135" s="179">
        <v>7488</v>
      </c>
      <c r="M135" s="179">
        <v>6934</v>
      </c>
      <c r="N135" s="178">
        <v>6528</v>
      </c>
      <c r="O135" s="179">
        <v>6650</v>
      </c>
      <c r="P135" s="178">
        <v>7089</v>
      </c>
      <c r="Q135" s="179">
        <v>7339</v>
      </c>
      <c r="R135" s="178">
        <v>7069</v>
      </c>
      <c r="S135" s="179">
        <v>6778</v>
      </c>
      <c r="T135" s="178">
        <v>6564</v>
      </c>
      <c r="U135" s="180">
        <v>6246</v>
      </c>
      <c r="V135" s="224">
        <v>5914</v>
      </c>
      <c r="W135" s="181"/>
    </row>
    <row r="136" spans="2:23" s="166" customFormat="1" ht="7.5" customHeight="1">
      <c r="B136" s="222"/>
      <c r="C136" s="207"/>
      <c r="D136" s="198"/>
      <c r="E136" s="199"/>
      <c r="F136" s="198"/>
      <c r="G136" s="199"/>
      <c r="H136" s="198"/>
      <c r="I136" s="199"/>
      <c r="J136" s="198"/>
      <c r="K136" s="225"/>
      <c r="L136" s="198"/>
      <c r="M136" s="198"/>
      <c r="N136" s="199"/>
      <c r="O136" s="198"/>
      <c r="P136" s="199"/>
      <c r="Q136" s="198"/>
      <c r="R136" s="199"/>
      <c r="S136" s="198"/>
      <c r="T136" s="199"/>
      <c r="U136" s="200"/>
      <c r="V136" s="226"/>
      <c r="W136" s="188"/>
    </row>
    <row r="137" spans="2:23" s="166" customFormat="1" ht="12" customHeight="1">
      <c r="B137" s="227" t="s">
        <v>226</v>
      </c>
      <c r="C137" s="189" t="s">
        <v>227</v>
      </c>
      <c r="D137" s="217">
        <f>SUM(D138:D139)</f>
        <v>9245</v>
      </c>
      <c r="E137" s="218">
        <f aca="true" t="shared" si="32" ref="E137:T137">SUM(E138:E139)</f>
        <v>10013</v>
      </c>
      <c r="F137" s="217">
        <f t="shared" si="32"/>
        <v>11117</v>
      </c>
      <c r="G137" s="218">
        <f t="shared" si="32"/>
        <v>11689</v>
      </c>
      <c r="H137" s="217">
        <f t="shared" si="32"/>
        <v>12178</v>
      </c>
      <c r="I137" s="218">
        <f t="shared" si="32"/>
        <v>14862</v>
      </c>
      <c r="J137" s="217">
        <f t="shared" si="32"/>
        <v>15743</v>
      </c>
      <c r="K137" s="219">
        <f t="shared" si="32"/>
        <v>16327</v>
      </c>
      <c r="L137" s="217">
        <f t="shared" si="32"/>
        <v>15764</v>
      </c>
      <c r="M137" s="217">
        <f t="shared" si="32"/>
        <v>15157</v>
      </c>
      <c r="N137" s="218">
        <f t="shared" si="32"/>
        <v>15540</v>
      </c>
      <c r="O137" s="217">
        <f t="shared" si="32"/>
        <v>16708</v>
      </c>
      <c r="P137" s="218">
        <f t="shared" si="32"/>
        <v>18533</v>
      </c>
      <c r="Q137" s="217">
        <f t="shared" si="32"/>
        <v>18941</v>
      </c>
      <c r="R137" s="218">
        <f t="shared" si="32"/>
        <v>18894</v>
      </c>
      <c r="S137" s="217">
        <f t="shared" si="32"/>
        <v>19155</v>
      </c>
      <c r="T137" s="218">
        <f t="shared" si="32"/>
        <v>19287</v>
      </c>
      <c r="U137" s="220">
        <f>SUM(U138:U139)</f>
        <v>19207</v>
      </c>
      <c r="V137" s="221">
        <v>18854</v>
      </c>
      <c r="W137" s="174" t="s">
        <v>228</v>
      </c>
    </row>
    <row r="138" spans="2:23" s="166" customFormat="1" ht="7.5" customHeight="1">
      <c r="B138" s="222"/>
      <c r="C138" s="206" t="s">
        <v>184</v>
      </c>
      <c r="D138" s="179">
        <v>4421</v>
      </c>
      <c r="E138" s="178">
        <v>5094</v>
      </c>
      <c r="F138" s="179">
        <v>5600</v>
      </c>
      <c r="G138" s="178">
        <v>5896</v>
      </c>
      <c r="H138" s="179">
        <v>6049</v>
      </c>
      <c r="I138" s="178">
        <v>7148</v>
      </c>
      <c r="J138" s="179">
        <v>7642</v>
      </c>
      <c r="K138" s="223">
        <v>8045</v>
      </c>
      <c r="L138" s="179">
        <v>7642</v>
      </c>
      <c r="M138" s="179">
        <v>7261</v>
      </c>
      <c r="N138" s="178">
        <v>7398</v>
      </c>
      <c r="O138" s="179">
        <v>7977</v>
      </c>
      <c r="P138" s="178">
        <v>8891</v>
      </c>
      <c r="Q138" s="179">
        <v>9005</v>
      </c>
      <c r="R138" s="178">
        <v>8839</v>
      </c>
      <c r="S138" s="179">
        <v>9046</v>
      </c>
      <c r="T138" s="178">
        <v>9098</v>
      </c>
      <c r="U138" s="180">
        <v>9033</v>
      </c>
      <c r="V138" s="224">
        <v>8912</v>
      </c>
      <c r="W138" s="181"/>
    </row>
    <row r="139" spans="2:23" s="166" customFormat="1" ht="7.5" customHeight="1">
      <c r="B139" s="222"/>
      <c r="C139" s="206" t="s">
        <v>185</v>
      </c>
      <c r="D139" s="179">
        <v>4824</v>
      </c>
      <c r="E139" s="178">
        <v>4919</v>
      </c>
      <c r="F139" s="179">
        <v>5517</v>
      </c>
      <c r="G139" s="178">
        <v>5793</v>
      </c>
      <c r="H139" s="179">
        <v>6129</v>
      </c>
      <c r="I139" s="178">
        <v>7714</v>
      </c>
      <c r="J139" s="179">
        <v>8101</v>
      </c>
      <c r="K139" s="223">
        <v>8282</v>
      </c>
      <c r="L139" s="179">
        <v>8122</v>
      </c>
      <c r="M139" s="179">
        <v>7896</v>
      </c>
      <c r="N139" s="178">
        <v>8142</v>
      </c>
      <c r="O139" s="179">
        <v>8731</v>
      </c>
      <c r="P139" s="178">
        <v>9642</v>
      </c>
      <c r="Q139" s="179">
        <v>9936</v>
      </c>
      <c r="R139" s="178">
        <v>10055</v>
      </c>
      <c r="S139" s="179">
        <v>10109</v>
      </c>
      <c r="T139" s="178">
        <v>10189</v>
      </c>
      <c r="U139" s="180">
        <v>10174</v>
      </c>
      <c r="V139" s="224">
        <v>9942</v>
      </c>
      <c r="W139" s="181"/>
    </row>
    <row r="140" spans="2:23" s="166" customFormat="1" ht="7.5" customHeight="1">
      <c r="B140" s="222"/>
      <c r="C140" s="182"/>
      <c r="D140" s="179"/>
      <c r="E140" s="178"/>
      <c r="F140" s="179"/>
      <c r="G140" s="178"/>
      <c r="H140" s="179"/>
      <c r="I140" s="178"/>
      <c r="J140" s="179"/>
      <c r="K140" s="223"/>
      <c r="L140" s="179"/>
      <c r="M140" s="179"/>
      <c r="N140" s="178"/>
      <c r="O140" s="179"/>
      <c r="P140" s="178"/>
      <c r="Q140" s="179"/>
      <c r="R140" s="178"/>
      <c r="S140" s="179"/>
      <c r="T140" s="178"/>
      <c r="U140" s="180"/>
      <c r="V140" s="224"/>
      <c r="W140" s="181"/>
    </row>
    <row r="141" spans="2:23" s="166" customFormat="1" ht="7.5" customHeight="1">
      <c r="B141" s="222"/>
      <c r="C141" s="182" t="s">
        <v>229</v>
      </c>
      <c r="D141" s="179">
        <f>SUM(D142:D143)</f>
        <v>7561</v>
      </c>
      <c r="E141" s="178">
        <f aca="true" t="shared" si="33" ref="E141:T141">SUM(E142:E143)</f>
        <v>8062</v>
      </c>
      <c r="F141" s="179">
        <f t="shared" si="33"/>
        <v>8097</v>
      </c>
      <c r="G141" s="178">
        <f t="shared" si="33"/>
        <v>8334</v>
      </c>
      <c r="H141" s="179">
        <f t="shared" si="33"/>
        <v>8226</v>
      </c>
      <c r="I141" s="178">
        <f t="shared" si="33"/>
        <v>10116</v>
      </c>
      <c r="J141" s="179">
        <f t="shared" si="33"/>
        <v>11042</v>
      </c>
      <c r="K141" s="223">
        <f t="shared" si="33"/>
        <v>11032</v>
      </c>
      <c r="L141" s="179">
        <f t="shared" si="33"/>
        <v>10058</v>
      </c>
      <c r="M141" s="179">
        <f t="shared" si="33"/>
        <v>8380</v>
      </c>
      <c r="N141" s="178">
        <f t="shared" si="33"/>
        <v>7115</v>
      </c>
      <c r="O141" s="179">
        <f t="shared" si="33"/>
        <v>6804</v>
      </c>
      <c r="P141" s="178">
        <f t="shared" si="33"/>
        <v>6601</v>
      </c>
      <c r="Q141" s="179">
        <f t="shared" si="33"/>
        <v>6384</v>
      </c>
      <c r="R141" s="178">
        <f t="shared" si="33"/>
        <v>5989</v>
      </c>
      <c r="S141" s="179">
        <f t="shared" si="33"/>
        <v>5539</v>
      </c>
      <c r="T141" s="178">
        <f t="shared" si="33"/>
        <v>5190</v>
      </c>
      <c r="U141" s="180">
        <f>SUM(U142:U143)</f>
        <v>4889</v>
      </c>
      <c r="V141" s="224">
        <v>4456</v>
      </c>
      <c r="W141" s="181" t="s">
        <v>230</v>
      </c>
    </row>
    <row r="142" spans="2:23" s="166" customFormat="1" ht="7.5" customHeight="1">
      <c r="B142" s="222"/>
      <c r="C142" s="206" t="s">
        <v>184</v>
      </c>
      <c r="D142" s="179">
        <v>3780</v>
      </c>
      <c r="E142" s="178">
        <v>4120</v>
      </c>
      <c r="F142" s="179">
        <v>4120</v>
      </c>
      <c r="G142" s="178">
        <v>4254</v>
      </c>
      <c r="H142" s="179">
        <v>4126</v>
      </c>
      <c r="I142" s="178">
        <v>4968</v>
      </c>
      <c r="J142" s="179">
        <v>5486</v>
      </c>
      <c r="K142" s="223">
        <v>5433</v>
      </c>
      <c r="L142" s="179">
        <v>4851</v>
      </c>
      <c r="M142" s="179">
        <v>4038</v>
      </c>
      <c r="N142" s="178">
        <v>3396</v>
      </c>
      <c r="O142" s="179">
        <v>3299</v>
      </c>
      <c r="P142" s="178">
        <v>3196</v>
      </c>
      <c r="Q142" s="179">
        <v>3070</v>
      </c>
      <c r="R142" s="178">
        <v>2883</v>
      </c>
      <c r="S142" s="179">
        <v>2638</v>
      </c>
      <c r="T142" s="178">
        <v>2451</v>
      </c>
      <c r="U142" s="180">
        <v>2268</v>
      </c>
      <c r="V142" s="224">
        <v>2065</v>
      </c>
      <c r="W142" s="181"/>
    </row>
    <row r="143" spans="2:23" s="166" customFormat="1" ht="7.5" customHeight="1">
      <c r="B143" s="222"/>
      <c r="C143" s="206" t="s">
        <v>185</v>
      </c>
      <c r="D143" s="179">
        <v>3781</v>
      </c>
      <c r="E143" s="178">
        <v>3942</v>
      </c>
      <c r="F143" s="179">
        <v>3977</v>
      </c>
      <c r="G143" s="178">
        <v>4080</v>
      </c>
      <c r="H143" s="179">
        <v>4100</v>
      </c>
      <c r="I143" s="178">
        <v>5148</v>
      </c>
      <c r="J143" s="179">
        <v>5556</v>
      </c>
      <c r="K143" s="223">
        <v>5599</v>
      </c>
      <c r="L143" s="179">
        <v>5207</v>
      </c>
      <c r="M143" s="179">
        <v>4342</v>
      </c>
      <c r="N143" s="178">
        <v>3719</v>
      </c>
      <c r="O143" s="179">
        <v>3505</v>
      </c>
      <c r="P143" s="178">
        <v>3405</v>
      </c>
      <c r="Q143" s="179">
        <v>3314</v>
      </c>
      <c r="R143" s="178">
        <v>3106</v>
      </c>
      <c r="S143" s="179">
        <v>2901</v>
      </c>
      <c r="T143" s="178">
        <v>2739</v>
      </c>
      <c r="U143" s="180">
        <v>2621</v>
      </c>
      <c r="V143" s="224">
        <v>2391</v>
      </c>
      <c r="W143" s="181"/>
    </row>
    <row r="144" spans="2:23" s="166" customFormat="1" ht="7.5" customHeight="1">
      <c r="B144" s="222"/>
      <c r="C144" s="182"/>
      <c r="D144" s="179"/>
      <c r="E144" s="178"/>
      <c r="F144" s="179"/>
      <c r="G144" s="178"/>
      <c r="H144" s="179"/>
      <c r="I144" s="178"/>
      <c r="J144" s="179"/>
      <c r="K144" s="223"/>
      <c r="L144" s="179"/>
      <c r="M144" s="179"/>
      <c r="N144" s="178"/>
      <c r="O144" s="179"/>
      <c r="P144" s="178"/>
      <c r="Q144" s="179"/>
      <c r="R144" s="178"/>
      <c r="S144" s="179"/>
      <c r="T144" s="178"/>
      <c r="U144" s="180"/>
      <c r="V144" s="224"/>
      <c r="W144" s="181"/>
    </row>
    <row r="145" spans="2:23" s="166" customFormat="1" ht="7.5" customHeight="1">
      <c r="B145" s="222"/>
      <c r="C145" s="182" t="s">
        <v>231</v>
      </c>
      <c r="D145" s="179">
        <f>SUM(D146:D147)</f>
        <v>5691</v>
      </c>
      <c r="E145" s="178">
        <f aca="true" t="shared" si="34" ref="E145:T145">SUM(E146:E147)</f>
        <v>6004</v>
      </c>
      <c r="F145" s="179">
        <f t="shared" si="34"/>
        <v>6186</v>
      </c>
      <c r="G145" s="178">
        <f t="shared" si="34"/>
        <v>6179</v>
      </c>
      <c r="H145" s="179">
        <f t="shared" si="34"/>
        <v>6322</v>
      </c>
      <c r="I145" s="178">
        <f t="shared" si="34"/>
        <v>6688</v>
      </c>
      <c r="J145" s="179">
        <f t="shared" si="34"/>
        <v>6972</v>
      </c>
      <c r="K145" s="223">
        <f t="shared" si="34"/>
        <v>7393</v>
      </c>
      <c r="L145" s="179">
        <f t="shared" si="34"/>
        <v>7126</v>
      </c>
      <c r="M145" s="179">
        <f t="shared" si="34"/>
        <v>5965</v>
      </c>
      <c r="N145" s="178">
        <f t="shared" si="34"/>
        <v>4782</v>
      </c>
      <c r="O145" s="179">
        <f t="shared" si="34"/>
        <v>4131</v>
      </c>
      <c r="P145" s="178">
        <f t="shared" si="34"/>
        <v>3754</v>
      </c>
      <c r="Q145" s="179">
        <f t="shared" si="34"/>
        <v>3418</v>
      </c>
      <c r="R145" s="178">
        <f t="shared" si="34"/>
        <v>3055</v>
      </c>
      <c r="S145" s="179">
        <f t="shared" si="34"/>
        <v>2788</v>
      </c>
      <c r="T145" s="178">
        <f t="shared" si="34"/>
        <v>2604</v>
      </c>
      <c r="U145" s="180">
        <f>SUM(U146:U147)</f>
        <v>2342</v>
      </c>
      <c r="V145" s="224">
        <v>2046</v>
      </c>
      <c r="W145" s="181" t="s">
        <v>232</v>
      </c>
    </row>
    <row r="146" spans="2:23" s="166" customFormat="1" ht="7.5" customHeight="1">
      <c r="B146" s="222"/>
      <c r="C146" s="206" t="s">
        <v>184</v>
      </c>
      <c r="D146" s="179">
        <v>2922</v>
      </c>
      <c r="E146" s="178">
        <v>3162</v>
      </c>
      <c r="F146" s="179">
        <v>3188</v>
      </c>
      <c r="G146" s="178">
        <v>3187</v>
      </c>
      <c r="H146" s="179">
        <v>3215</v>
      </c>
      <c r="I146" s="178">
        <v>3244</v>
      </c>
      <c r="J146" s="179">
        <v>3403</v>
      </c>
      <c r="K146" s="223">
        <v>3774</v>
      </c>
      <c r="L146" s="179">
        <v>3662</v>
      </c>
      <c r="M146" s="179">
        <v>2989</v>
      </c>
      <c r="N146" s="178">
        <v>2344</v>
      </c>
      <c r="O146" s="179">
        <v>1969</v>
      </c>
      <c r="P146" s="178">
        <v>1799</v>
      </c>
      <c r="Q146" s="179">
        <v>1631</v>
      </c>
      <c r="R146" s="178">
        <v>1466</v>
      </c>
      <c r="S146" s="179">
        <v>1325</v>
      </c>
      <c r="T146" s="178">
        <v>1223</v>
      </c>
      <c r="U146" s="180">
        <v>1111</v>
      </c>
      <c r="V146" s="224">
        <v>987</v>
      </c>
      <c r="W146" s="181"/>
    </row>
    <row r="147" spans="2:23" s="166" customFormat="1" ht="7.5" customHeight="1">
      <c r="B147" s="222"/>
      <c r="C147" s="206" t="s">
        <v>185</v>
      </c>
      <c r="D147" s="179">
        <v>2769</v>
      </c>
      <c r="E147" s="178">
        <v>2842</v>
      </c>
      <c r="F147" s="179">
        <v>2998</v>
      </c>
      <c r="G147" s="178">
        <v>2992</v>
      </c>
      <c r="H147" s="179">
        <v>3107</v>
      </c>
      <c r="I147" s="178">
        <v>3444</v>
      </c>
      <c r="J147" s="179">
        <v>3569</v>
      </c>
      <c r="K147" s="223">
        <v>3619</v>
      </c>
      <c r="L147" s="179">
        <v>3464</v>
      </c>
      <c r="M147" s="179">
        <v>2976</v>
      </c>
      <c r="N147" s="178">
        <v>2438</v>
      </c>
      <c r="O147" s="179">
        <v>2162</v>
      </c>
      <c r="P147" s="178">
        <v>1955</v>
      </c>
      <c r="Q147" s="179">
        <v>1787</v>
      </c>
      <c r="R147" s="178">
        <v>1589</v>
      </c>
      <c r="S147" s="179">
        <v>1463</v>
      </c>
      <c r="T147" s="178">
        <v>1381</v>
      </c>
      <c r="U147" s="180">
        <v>1231</v>
      </c>
      <c r="V147" s="224">
        <v>1059</v>
      </c>
      <c r="W147" s="181"/>
    </row>
    <row r="148" spans="2:23" s="166" customFormat="1" ht="7.5" customHeight="1">
      <c r="B148" s="222"/>
      <c r="C148" s="182"/>
      <c r="D148" s="179"/>
      <c r="E148" s="178"/>
      <c r="F148" s="179"/>
      <c r="G148" s="178"/>
      <c r="H148" s="179"/>
      <c r="I148" s="178"/>
      <c r="J148" s="179"/>
      <c r="K148" s="223"/>
      <c r="L148" s="179"/>
      <c r="M148" s="179"/>
      <c r="N148" s="178"/>
      <c r="O148" s="179"/>
      <c r="P148" s="178"/>
      <c r="Q148" s="179"/>
      <c r="R148" s="178"/>
      <c r="S148" s="179"/>
      <c r="T148" s="178"/>
      <c r="U148" s="180"/>
      <c r="V148" s="224"/>
      <c r="W148" s="181"/>
    </row>
    <row r="149" spans="2:23" s="166" customFormat="1" ht="7.5" customHeight="1">
      <c r="B149" s="222"/>
      <c r="C149" s="182" t="s">
        <v>233</v>
      </c>
      <c r="D149" s="179">
        <f>SUM(D150:D151)</f>
        <v>5528</v>
      </c>
      <c r="E149" s="178">
        <f aca="true" t="shared" si="35" ref="E149:T149">SUM(E150:E151)</f>
        <v>5671</v>
      </c>
      <c r="F149" s="179">
        <f t="shared" si="35"/>
        <v>7633</v>
      </c>
      <c r="G149" s="178">
        <f t="shared" si="35"/>
        <v>6472</v>
      </c>
      <c r="H149" s="179">
        <f t="shared" si="35"/>
        <v>6137</v>
      </c>
      <c r="I149" s="178">
        <f t="shared" si="35"/>
        <v>6763</v>
      </c>
      <c r="J149" s="179">
        <f t="shared" si="35"/>
        <v>7216</v>
      </c>
      <c r="K149" s="223">
        <f t="shared" si="35"/>
        <v>8221</v>
      </c>
      <c r="L149" s="179">
        <f t="shared" si="35"/>
        <v>7097</v>
      </c>
      <c r="M149" s="179">
        <f t="shared" si="35"/>
        <v>5900</v>
      </c>
      <c r="N149" s="178">
        <f t="shared" si="35"/>
        <v>4898</v>
      </c>
      <c r="O149" s="179">
        <f t="shared" si="35"/>
        <v>4346</v>
      </c>
      <c r="P149" s="178">
        <f t="shared" si="35"/>
        <v>4181</v>
      </c>
      <c r="Q149" s="179">
        <f t="shared" si="35"/>
        <v>3802</v>
      </c>
      <c r="R149" s="178">
        <f t="shared" si="35"/>
        <v>3435</v>
      </c>
      <c r="S149" s="179">
        <f t="shared" si="35"/>
        <v>3160</v>
      </c>
      <c r="T149" s="178">
        <f t="shared" si="35"/>
        <v>2836</v>
      </c>
      <c r="U149" s="180">
        <f>SUM(U150:U151)</f>
        <v>2574</v>
      </c>
      <c r="V149" s="224">
        <v>2348</v>
      </c>
      <c r="W149" s="181" t="s">
        <v>234</v>
      </c>
    </row>
    <row r="150" spans="2:23" s="166" customFormat="1" ht="7.5" customHeight="1">
      <c r="B150" s="222"/>
      <c r="C150" s="206" t="s">
        <v>184</v>
      </c>
      <c r="D150" s="179">
        <v>2768</v>
      </c>
      <c r="E150" s="178">
        <v>2842</v>
      </c>
      <c r="F150" s="179">
        <v>4125</v>
      </c>
      <c r="G150" s="178">
        <v>3269</v>
      </c>
      <c r="H150" s="179">
        <v>3049</v>
      </c>
      <c r="I150" s="178">
        <v>3276</v>
      </c>
      <c r="J150" s="179">
        <v>3483</v>
      </c>
      <c r="K150" s="223">
        <v>4203</v>
      </c>
      <c r="L150" s="179">
        <v>3450</v>
      </c>
      <c r="M150" s="179">
        <v>2835</v>
      </c>
      <c r="N150" s="178">
        <v>2314</v>
      </c>
      <c r="O150" s="179">
        <v>2070</v>
      </c>
      <c r="P150" s="178">
        <v>2027</v>
      </c>
      <c r="Q150" s="179">
        <v>1831</v>
      </c>
      <c r="R150" s="178">
        <v>1662</v>
      </c>
      <c r="S150" s="179">
        <v>1520</v>
      </c>
      <c r="T150" s="178">
        <v>1338</v>
      </c>
      <c r="U150" s="180">
        <v>1225</v>
      </c>
      <c r="V150" s="224">
        <v>1102</v>
      </c>
      <c r="W150" s="181"/>
    </row>
    <row r="151" spans="2:23" s="166" customFormat="1" ht="7.5" customHeight="1">
      <c r="B151" s="222"/>
      <c r="C151" s="206" t="s">
        <v>185</v>
      </c>
      <c r="D151" s="179">
        <v>2760</v>
      </c>
      <c r="E151" s="178">
        <v>2829</v>
      </c>
      <c r="F151" s="179">
        <v>3508</v>
      </c>
      <c r="G151" s="178">
        <v>3203</v>
      </c>
      <c r="H151" s="179">
        <v>3088</v>
      </c>
      <c r="I151" s="178">
        <v>3487</v>
      </c>
      <c r="J151" s="179">
        <v>3733</v>
      </c>
      <c r="K151" s="223">
        <v>4018</v>
      </c>
      <c r="L151" s="179">
        <v>3647</v>
      </c>
      <c r="M151" s="179">
        <v>3065</v>
      </c>
      <c r="N151" s="178">
        <v>2584</v>
      </c>
      <c r="O151" s="179">
        <v>2276</v>
      </c>
      <c r="P151" s="178">
        <v>2154</v>
      </c>
      <c r="Q151" s="179">
        <v>1971</v>
      </c>
      <c r="R151" s="178">
        <v>1773</v>
      </c>
      <c r="S151" s="179">
        <v>1640</v>
      </c>
      <c r="T151" s="178">
        <v>1498</v>
      </c>
      <c r="U151" s="180">
        <v>1349</v>
      </c>
      <c r="V151" s="224">
        <v>1246</v>
      </c>
      <c r="W151" s="181"/>
    </row>
    <row r="152" spans="2:23" s="166" customFormat="1" ht="7.5" customHeight="1">
      <c r="B152" s="222"/>
      <c r="C152" s="182"/>
      <c r="D152" s="179"/>
      <c r="E152" s="178"/>
      <c r="F152" s="179"/>
      <c r="G152" s="178"/>
      <c r="H152" s="179"/>
      <c r="I152" s="178"/>
      <c r="J152" s="179"/>
      <c r="K152" s="223"/>
      <c r="L152" s="179"/>
      <c r="M152" s="179"/>
      <c r="N152" s="178"/>
      <c r="O152" s="179"/>
      <c r="P152" s="178"/>
      <c r="Q152" s="179"/>
      <c r="R152" s="178"/>
      <c r="S152" s="179"/>
      <c r="T152" s="178"/>
      <c r="U152" s="180"/>
      <c r="V152" s="224"/>
      <c r="W152" s="181"/>
    </row>
    <row r="153" spans="2:23" s="166" customFormat="1" ht="7.5" customHeight="1">
      <c r="B153" s="222"/>
      <c r="C153" s="182" t="s">
        <v>235</v>
      </c>
      <c r="D153" s="179">
        <f aca="true" t="shared" si="36" ref="D153:T153">SUM(D154:D155)</f>
        <v>4354</v>
      </c>
      <c r="E153" s="178">
        <f t="shared" si="36"/>
        <v>4522</v>
      </c>
      <c r="F153" s="179">
        <f t="shared" si="36"/>
        <v>4792</v>
      </c>
      <c r="G153" s="178">
        <f t="shared" si="36"/>
        <v>4865</v>
      </c>
      <c r="H153" s="179">
        <f t="shared" si="36"/>
        <v>4981</v>
      </c>
      <c r="I153" s="178">
        <f t="shared" si="36"/>
        <v>5352</v>
      </c>
      <c r="J153" s="179">
        <f t="shared" si="36"/>
        <v>5692</v>
      </c>
      <c r="K153" s="223">
        <f t="shared" si="36"/>
        <v>5768</v>
      </c>
      <c r="L153" s="179">
        <f t="shared" si="36"/>
        <v>5187</v>
      </c>
      <c r="M153" s="179">
        <f t="shared" si="36"/>
        <v>4236</v>
      </c>
      <c r="N153" s="178">
        <f t="shared" si="36"/>
        <v>3539</v>
      </c>
      <c r="O153" s="179">
        <f t="shared" si="36"/>
        <v>2959</v>
      </c>
      <c r="P153" s="178">
        <f t="shared" si="36"/>
        <v>2774</v>
      </c>
      <c r="Q153" s="179">
        <f t="shared" si="36"/>
        <v>2635</v>
      </c>
      <c r="R153" s="178">
        <f t="shared" si="36"/>
        <v>2494</v>
      </c>
      <c r="S153" s="179">
        <f t="shared" si="36"/>
        <v>2303</v>
      </c>
      <c r="T153" s="178">
        <f t="shared" si="36"/>
        <v>2069</v>
      </c>
      <c r="U153" s="180">
        <f>SUM(U154:U155)</f>
        <v>1958</v>
      </c>
      <c r="V153" s="224">
        <v>1854</v>
      </c>
      <c r="W153" s="181" t="s">
        <v>236</v>
      </c>
    </row>
    <row r="154" spans="2:23" s="166" customFormat="1" ht="7.5" customHeight="1">
      <c r="B154" s="222"/>
      <c r="C154" s="206" t="s">
        <v>184</v>
      </c>
      <c r="D154" s="179">
        <v>2133</v>
      </c>
      <c r="E154" s="178">
        <v>2249</v>
      </c>
      <c r="F154" s="179">
        <v>2377</v>
      </c>
      <c r="G154" s="178">
        <v>2416</v>
      </c>
      <c r="H154" s="179">
        <v>2502</v>
      </c>
      <c r="I154" s="178">
        <v>2560</v>
      </c>
      <c r="J154" s="179">
        <v>2762</v>
      </c>
      <c r="K154" s="223">
        <v>2826</v>
      </c>
      <c r="L154" s="179">
        <v>2540</v>
      </c>
      <c r="M154" s="179">
        <v>2043</v>
      </c>
      <c r="N154" s="178">
        <v>1720</v>
      </c>
      <c r="O154" s="179">
        <v>1434</v>
      </c>
      <c r="P154" s="178">
        <v>1336</v>
      </c>
      <c r="Q154" s="179">
        <v>1266</v>
      </c>
      <c r="R154" s="178">
        <v>1199</v>
      </c>
      <c r="S154" s="179">
        <v>1114</v>
      </c>
      <c r="T154" s="178">
        <v>994</v>
      </c>
      <c r="U154" s="180">
        <v>932</v>
      </c>
      <c r="V154" s="224">
        <v>890</v>
      </c>
      <c r="W154" s="181"/>
    </row>
    <row r="155" spans="2:23" s="166" customFormat="1" ht="7.5" customHeight="1">
      <c r="B155" s="222"/>
      <c r="C155" s="206" t="s">
        <v>185</v>
      </c>
      <c r="D155" s="179">
        <v>2221</v>
      </c>
      <c r="E155" s="178">
        <v>2273</v>
      </c>
      <c r="F155" s="179">
        <v>2415</v>
      </c>
      <c r="G155" s="178">
        <v>2449</v>
      </c>
      <c r="H155" s="179">
        <v>2479</v>
      </c>
      <c r="I155" s="178">
        <v>2792</v>
      </c>
      <c r="J155" s="179">
        <v>2930</v>
      </c>
      <c r="K155" s="223">
        <v>2942</v>
      </c>
      <c r="L155" s="179">
        <v>2647</v>
      </c>
      <c r="M155" s="179">
        <v>2193</v>
      </c>
      <c r="N155" s="178">
        <v>1819</v>
      </c>
      <c r="O155" s="179">
        <v>1525</v>
      </c>
      <c r="P155" s="178">
        <v>1438</v>
      </c>
      <c r="Q155" s="179">
        <v>1369</v>
      </c>
      <c r="R155" s="178">
        <v>1295</v>
      </c>
      <c r="S155" s="179">
        <v>1189</v>
      </c>
      <c r="T155" s="178">
        <v>1075</v>
      </c>
      <c r="U155" s="180">
        <v>1026</v>
      </c>
      <c r="V155" s="224">
        <v>964</v>
      </c>
      <c r="W155" s="181"/>
    </row>
    <row r="156" spans="2:23" s="166" customFormat="1" ht="7.5" customHeight="1">
      <c r="B156" s="222"/>
      <c r="C156" s="182"/>
      <c r="D156" s="179"/>
      <c r="E156" s="178"/>
      <c r="F156" s="179"/>
      <c r="G156" s="178"/>
      <c r="H156" s="179"/>
      <c r="I156" s="178"/>
      <c r="J156" s="179"/>
      <c r="K156" s="223"/>
      <c r="L156" s="179"/>
      <c r="M156" s="179"/>
      <c r="N156" s="178"/>
      <c r="O156" s="179"/>
      <c r="P156" s="178"/>
      <c r="Q156" s="179"/>
      <c r="R156" s="178"/>
      <c r="S156" s="179"/>
      <c r="T156" s="178"/>
      <c r="U156" s="180"/>
      <c r="V156" s="224"/>
      <c r="W156" s="181"/>
    </row>
    <row r="157" spans="2:23" s="166" customFormat="1" ht="7.5" customHeight="1">
      <c r="B157" s="222"/>
      <c r="C157" s="182" t="s">
        <v>237</v>
      </c>
      <c r="D157" s="179">
        <f>SUM(D158:D159)</f>
        <v>9813</v>
      </c>
      <c r="E157" s="178">
        <f aca="true" t="shared" si="37" ref="E157:T157">SUM(E158:E159)</f>
        <v>8804</v>
      </c>
      <c r="F157" s="179">
        <f t="shared" si="37"/>
        <v>9610</v>
      </c>
      <c r="G157" s="178">
        <f t="shared" si="37"/>
        <v>11175</v>
      </c>
      <c r="H157" s="179">
        <f t="shared" si="37"/>
        <v>10551</v>
      </c>
      <c r="I157" s="178">
        <f t="shared" si="37"/>
        <v>11429</v>
      </c>
      <c r="J157" s="179">
        <f t="shared" si="37"/>
        <v>12032</v>
      </c>
      <c r="K157" s="223">
        <f t="shared" si="37"/>
        <v>11932</v>
      </c>
      <c r="L157" s="179">
        <f t="shared" si="37"/>
        <v>11425</v>
      </c>
      <c r="M157" s="179">
        <f t="shared" si="37"/>
        <v>9549</v>
      </c>
      <c r="N157" s="178">
        <f t="shared" si="37"/>
        <v>7700</v>
      </c>
      <c r="O157" s="179">
        <f t="shared" si="37"/>
        <v>6877</v>
      </c>
      <c r="P157" s="178">
        <f t="shared" si="37"/>
        <v>6609</v>
      </c>
      <c r="Q157" s="179">
        <f t="shared" si="37"/>
        <v>6238</v>
      </c>
      <c r="R157" s="178">
        <f t="shared" si="37"/>
        <v>5805</v>
      </c>
      <c r="S157" s="179">
        <f t="shared" si="37"/>
        <v>5339</v>
      </c>
      <c r="T157" s="178">
        <f t="shared" si="37"/>
        <v>4987</v>
      </c>
      <c r="U157" s="180">
        <f>SUM(U158:U159)</f>
        <v>4680</v>
      </c>
      <c r="V157" s="224">
        <v>4244</v>
      </c>
      <c r="W157" s="181" t="s">
        <v>238</v>
      </c>
    </row>
    <row r="158" spans="2:23" s="166" customFormat="1" ht="7.5" customHeight="1">
      <c r="B158" s="222"/>
      <c r="C158" s="206" t="s">
        <v>184</v>
      </c>
      <c r="D158" s="179">
        <v>5137</v>
      </c>
      <c r="E158" s="178">
        <v>4489</v>
      </c>
      <c r="F158" s="179">
        <v>4874</v>
      </c>
      <c r="G158" s="178">
        <v>5946</v>
      </c>
      <c r="H158" s="179">
        <v>5466</v>
      </c>
      <c r="I158" s="178">
        <v>5633</v>
      </c>
      <c r="J158" s="179">
        <v>5946</v>
      </c>
      <c r="K158" s="223">
        <v>5890</v>
      </c>
      <c r="L158" s="179">
        <v>5612</v>
      </c>
      <c r="M158" s="179">
        <v>4658</v>
      </c>
      <c r="N158" s="178">
        <v>3748</v>
      </c>
      <c r="O158" s="179">
        <v>3306</v>
      </c>
      <c r="P158" s="178">
        <v>3188</v>
      </c>
      <c r="Q158" s="179">
        <v>3042</v>
      </c>
      <c r="R158" s="178">
        <v>2812</v>
      </c>
      <c r="S158" s="179">
        <v>2562</v>
      </c>
      <c r="T158" s="178">
        <v>2410</v>
      </c>
      <c r="U158" s="180">
        <v>2228</v>
      </c>
      <c r="V158" s="224">
        <v>2027</v>
      </c>
      <c r="W158" s="181"/>
    </row>
    <row r="159" spans="2:23" s="166" customFormat="1" ht="7.5" customHeight="1">
      <c r="B159" s="222"/>
      <c r="C159" s="206" t="s">
        <v>185</v>
      </c>
      <c r="D159" s="179">
        <v>4676</v>
      </c>
      <c r="E159" s="178">
        <v>4315</v>
      </c>
      <c r="F159" s="179">
        <v>4736</v>
      </c>
      <c r="G159" s="178">
        <v>5229</v>
      </c>
      <c r="H159" s="179">
        <v>5085</v>
      </c>
      <c r="I159" s="178">
        <v>5796</v>
      </c>
      <c r="J159" s="179">
        <v>6086</v>
      </c>
      <c r="K159" s="223">
        <v>6042</v>
      </c>
      <c r="L159" s="179">
        <v>5813</v>
      </c>
      <c r="M159" s="179">
        <v>4891</v>
      </c>
      <c r="N159" s="178">
        <v>3952</v>
      </c>
      <c r="O159" s="179">
        <v>3571</v>
      </c>
      <c r="P159" s="178">
        <v>3421</v>
      </c>
      <c r="Q159" s="179">
        <v>3196</v>
      </c>
      <c r="R159" s="178">
        <v>2993</v>
      </c>
      <c r="S159" s="179">
        <v>2777</v>
      </c>
      <c r="T159" s="178">
        <v>2577</v>
      </c>
      <c r="U159" s="180">
        <v>2452</v>
      </c>
      <c r="V159" s="224">
        <v>2217</v>
      </c>
      <c r="W159" s="181"/>
    </row>
    <row r="160" spans="2:23" s="166" customFormat="1" ht="7.5" customHeight="1">
      <c r="B160" s="222"/>
      <c r="C160" s="182"/>
      <c r="D160" s="179"/>
      <c r="E160" s="178"/>
      <c r="F160" s="179"/>
      <c r="G160" s="178"/>
      <c r="H160" s="179"/>
      <c r="I160" s="178"/>
      <c r="J160" s="179"/>
      <c r="K160" s="223"/>
      <c r="L160" s="179"/>
      <c r="M160" s="179"/>
      <c r="N160" s="178"/>
      <c r="O160" s="179"/>
      <c r="P160" s="178"/>
      <c r="Q160" s="179"/>
      <c r="R160" s="178"/>
      <c r="S160" s="179"/>
      <c r="T160" s="178"/>
      <c r="U160" s="180"/>
      <c r="V160" s="224"/>
      <c r="W160" s="181"/>
    </row>
    <row r="161" spans="2:23" s="166" customFormat="1" ht="7.5" customHeight="1">
      <c r="B161" s="222"/>
      <c r="C161" s="182" t="s">
        <v>239</v>
      </c>
      <c r="D161" s="179">
        <f>SUM(D162:D163)</f>
        <v>8536</v>
      </c>
      <c r="E161" s="178">
        <f aca="true" t="shared" si="38" ref="E161:T161">SUM(E162:E163)</f>
        <v>7411</v>
      </c>
      <c r="F161" s="179">
        <f t="shared" si="38"/>
        <v>7556</v>
      </c>
      <c r="G161" s="178">
        <f t="shared" si="38"/>
        <v>8067</v>
      </c>
      <c r="H161" s="179">
        <f t="shared" si="38"/>
        <v>7828</v>
      </c>
      <c r="I161" s="178">
        <f t="shared" si="38"/>
        <v>8402</v>
      </c>
      <c r="J161" s="179">
        <f t="shared" si="38"/>
        <v>9016</v>
      </c>
      <c r="K161" s="223">
        <f t="shared" si="38"/>
        <v>9934</v>
      </c>
      <c r="L161" s="179">
        <f t="shared" si="38"/>
        <v>9932</v>
      </c>
      <c r="M161" s="179">
        <f t="shared" si="38"/>
        <v>8402</v>
      </c>
      <c r="N161" s="178">
        <f t="shared" si="38"/>
        <v>7505</v>
      </c>
      <c r="O161" s="179">
        <f t="shared" si="38"/>
        <v>6401</v>
      </c>
      <c r="P161" s="178">
        <f t="shared" si="38"/>
        <v>6088</v>
      </c>
      <c r="Q161" s="179">
        <f t="shared" si="38"/>
        <v>5788</v>
      </c>
      <c r="R161" s="178">
        <f t="shared" si="38"/>
        <v>5439</v>
      </c>
      <c r="S161" s="179">
        <f t="shared" si="38"/>
        <v>5019</v>
      </c>
      <c r="T161" s="178">
        <f t="shared" si="38"/>
        <v>4824</v>
      </c>
      <c r="U161" s="180">
        <f>SUM(U162:U163)</f>
        <v>4478</v>
      </c>
      <c r="V161" s="224">
        <v>4002</v>
      </c>
      <c r="W161" s="181" t="s">
        <v>240</v>
      </c>
    </row>
    <row r="162" spans="2:23" s="166" customFormat="1" ht="7.5" customHeight="1">
      <c r="B162" s="222"/>
      <c r="C162" s="206" t="s">
        <v>184</v>
      </c>
      <c r="D162" s="179">
        <v>4572</v>
      </c>
      <c r="E162" s="178">
        <v>3856</v>
      </c>
      <c r="F162" s="179">
        <v>3831</v>
      </c>
      <c r="G162" s="178">
        <v>4151</v>
      </c>
      <c r="H162" s="179">
        <v>3936</v>
      </c>
      <c r="I162" s="178">
        <v>4059</v>
      </c>
      <c r="J162" s="179">
        <v>4397</v>
      </c>
      <c r="K162" s="223">
        <v>4936</v>
      </c>
      <c r="L162" s="179">
        <v>4961</v>
      </c>
      <c r="M162" s="179">
        <v>4145</v>
      </c>
      <c r="N162" s="178">
        <v>3621</v>
      </c>
      <c r="O162" s="179">
        <v>3012</v>
      </c>
      <c r="P162" s="178">
        <v>2876</v>
      </c>
      <c r="Q162" s="179">
        <v>2756</v>
      </c>
      <c r="R162" s="178">
        <v>2577</v>
      </c>
      <c r="S162" s="179">
        <v>2329</v>
      </c>
      <c r="T162" s="178">
        <v>2224</v>
      </c>
      <c r="U162" s="180">
        <v>2078</v>
      </c>
      <c r="V162" s="224">
        <v>1862</v>
      </c>
      <c r="W162" s="181"/>
    </row>
    <row r="163" spans="2:23" s="166" customFormat="1" ht="7.5" customHeight="1">
      <c r="B163" s="222"/>
      <c r="C163" s="206" t="s">
        <v>185</v>
      </c>
      <c r="D163" s="179">
        <v>3964</v>
      </c>
      <c r="E163" s="178">
        <v>3555</v>
      </c>
      <c r="F163" s="179">
        <v>3725</v>
      </c>
      <c r="G163" s="178">
        <v>3916</v>
      </c>
      <c r="H163" s="179">
        <v>3892</v>
      </c>
      <c r="I163" s="178">
        <v>4343</v>
      </c>
      <c r="J163" s="179">
        <v>4619</v>
      </c>
      <c r="K163" s="223">
        <v>4998</v>
      </c>
      <c r="L163" s="179">
        <v>4971</v>
      </c>
      <c r="M163" s="179">
        <v>4257</v>
      </c>
      <c r="N163" s="178">
        <v>3884</v>
      </c>
      <c r="O163" s="179">
        <v>3389</v>
      </c>
      <c r="P163" s="178">
        <v>3212</v>
      </c>
      <c r="Q163" s="179">
        <v>3032</v>
      </c>
      <c r="R163" s="178">
        <v>2862</v>
      </c>
      <c r="S163" s="179">
        <v>2690</v>
      </c>
      <c r="T163" s="178">
        <v>2600</v>
      </c>
      <c r="U163" s="180">
        <v>2400</v>
      </c>
      <c r="V163" s="224">
        <v>2140</v>
      </c>
      <c r="W163" s="181"/>
    </row>
    <row r="164" spans="2:23" s="166" customFormat="1" ht="7.5" customHeight="1">
      <c r="B164" s="222"/>
      <c r="C164" s="182"/>
      <c r="D164" s="179"/>
      <c r="E164" s="178"/>
      <c r="F164" s="179"/>
      <c r="G164" s="178"/>
      <c r="H164" s="179"/>
      <c r="I164" s="178"/>
      <c r="J164" s="179"/>
      <c r="K164" s="223"/>
      <c r="L164" s="179"/>
      <c r="M164" s="179"/>
      <c r="N164" s="178"/>
      <c r="O164" s="179"/>
      <c r="P164" s="178"/>
      <c r="Q164" s="179"/>
      <c r="R164" s="178"/>
      <c r="S164" s="179"/>
      <c r="T164" s="178"/>
      <c r="U164" s="180"/>
      <c r="V164" s="224"/>
      <c r="W164" s="181"/>
    </row>
    <row r="165" spans="2:23" s="166" customFormat="1" ht="7.5" customHeight="1">
      <c r="B165" s="222"/>
      <c r="C165" s="182" t="s">
        <v>241</v>
      </c>
      <c r="D165" s="179">
        <f>SUM(D166:D167)</f>
        <v>5287</v>
      </c>
      <c r="E165" s="178">
        <f aca="true" t="shared" si="39" ref="E165:T165">SUM(E166:E167)</f>
        <v>5504</v>
      </c>
      <c r="F165" s="179">
        <f t="shared" si="39"/>
        <v>5732</v>
      </c>
      <c r="G165" s="178">
        <f t="shared" si="39"/>
        <v>5830</v>
      </c>
      <c r="H165" s="179">
        <f t="shared" si="39"/>
        <v>6167</v>
      </c>
      <c r="I165" s="178">
        <f t="shared" si="39"/>
        <v>7397</v>
      </c>
      <c r="J165" s="179">
        <f t="shared" si="39"/>
        <v>7825</v>
      </c>
      <c r="K165" s="223">
        <f t="shared" si="39"/>
        <v>8088</v>
      </c>
      <c r="L165" s="179">
        <f t="shared" si="39"/>
        <v>7916</v>
      </c>
      <c r="M165" s="179">
        <f t="shared" si="39"/>
        <v>6711</v>
      </c>
      <c r="N165" s="178">
        <f t="shared" si="39"/>
        <v>6070</v>
      </c>
      <c r="O165" s="179">
        <f t="shared" si="39"/>
        <v>5633</v>
      </c>
      <c r="P165" s="178">
        <f t="shared" si="39"/>
        <v>5586</v>
      </c>
      <c r="Q165" s="179">
        <f t="shared" si="39"/>
        <v>5428</v>
      </c>
      <c r="R165" s="178">
        <f t="shared" si="39"/>
        <v>5121</v>
      </c>
      <c r="S165" s="179">
        <f t="shared" si="39"/>
        <v>4764</v>
      </c>
      <c r="T165" s="178">
        <f t="shared" si="39"/>
        <v>4604</v>
      </c>
      <c r="U165" s="180">
        <f>SUM(U166:U167)</f>
        <v>4389</v>
      </c>
      <c r="V165" s="224">
        <v>3898</v>
      </c>
      <c r="W165" s="181" t="s">
        <v>242</v>
      </c>
    </row>
    <row r="166" spans="2:23" s="166" customFormat="1" ht="7.5" customHeight="1">
      <c r="B166" s="222"/>
      <c r="C166" s="206" t="s">
        <v>184</v>
      </c>
      <c r="D166" s="179">
        <v>2657</v>
      </c>
      <c r="E166" s="178">
        <v>2863</v>
      </c>
      <c r="F166" s="179">
        <v>2928</v>
      </c>
      <c r="G166" s="178">
        <v>2987</v>
      </c>
      <c r="H166" s="179">
        <v>3228</v>
      </c>
      <c r="I166" s="178">
        <v>3645</v>
      </c>
      <c r="J166" s="179">
        <v>3848</v>
      </c>
      <c r="K166" s="223">
        <v>3959</v>
      </c>
      <c r="L166" s="179">
        <v>3935</v>
      </c>
      <c r="M166" s="179">
        <v>3283</v>
      </c>
      <c r="N166" s="178">
        <v>2936</v>
      </c>
      <c r="O166" s="179">
        <v>2733</v>
      </c>
      <c r="P166" s="178">
        <v>2698</v>
      </c>
      <c r="Q166" s="179">
        <v>2610</v>
      </c>
      <c r="R166" s="178">
        <v>2461</v>
      </c>
      <c r="S166" s="179">
        <v>2255</v>
      </c>
      <c r="T166" s="178">
        <v>2192</v>
      </c>
      <c r="U166" s="180">
        <v>2092</v>
      </c>
      <c r="V166" s="224">
        <v>1829</v>
      </c>
      <c r="W166" s="181"/>
    </row>
    <row r="167" spans="2:23" s="166" customFormat="1" ht="7.5" customHeight="1">
      <c r="B167" s="222"/>
      <c r="C167" s="206" t="s">
        <v>185</v>
      </c>
      <c r="D167" s="179">
        <v>2630</v>
      </c>
      <c r="E167" s="178">
        <v>2641</v>
      </c>
      <c r="F167" s="179">
        <v>2804</v>
      </c>
      <c r="G167" s="178">
        <v>2843</v>
      </c>
      <c r="H167" s="179">
        <v>2939</v>
      </c>
      <c r="I167" s="178">
        <v>3752</v>
      </c>
      <c r="J167" s="179">
        <v>3977</v>
      </c>
      <c r="K167" s="223">
        <v>4129</v>
      </c>
      <c r="L167" s="179">
        <v>3981</v>
      </c>
      <c r="M167" s="179">
        <v>3428</v>
      </c>
      <c r="N167" s="178">
        <v>3134</v>
      </c>
      <c r="O167" s="179">
        <v>2900</v>
      </c>
      <c r="P167" s="178">
        <v>2888</v>
      </c>
      <c r="Q167" s="179">
        <v>2818</v>
      </c>
      <c r="R167" s="178">
        <v>2660</v>
      </c>
      <c r="S167" s="179">
        <v>2509</v>
      </c>
      <c r="T167" s="178">
        <v>2412</v>
      </c>
      <c r="U167" s="180">
        <v>2297</v>
      </c>
      <c r="V167" s="224">
        <v>2069</v>
      </c>
      <c r="W167" s="181"/>
    </row>
    <row r="168" spans="2:23" s="166" customFormat="1" ht="7.5" customHeight="1">
      <c r="B168" s="222"/>
      <c r="C168" s="182"/>
      <c r="D168" s="179"/>
      <c r="E168" s="178"/>
      <c r="F168" s="179"/>
      <c r="G168" s="178"/>
      <c r="H168" s="179"/>
      <c r="I168" s="178"/>
      <c r="J168" s="179"/>
      <c r="K168" s="223"/>
      <c r="L168" s="179"/>
      <c r="M168" s="179"/>
      <c r="N168" s="178"/>
      <c r="O168" s="179"/>
      <c r="P168" s="178"/>
      <c r="Q168" s="179"/>
      <c r="R168" s="178"/>
      <c r="S168" s="179"/>
      <c r="T168" s="178"/>
      <c r="U168" s="180"/>
      <c r="V168" s="224"/>
      <c r="W168" s="181"/>
    </row>
    <row r="169" spans="2:23" s="166" customFormat="1" ht="7.5" customHeight="1">
      <c r="B169" s="222"/>
      <c r="C169" s="182" t="s">
        <v>243</v>
      </c>
      <c r="D169" s="179">
        <f>SUM(D170:D171)</f>
        <v>5327</v>
      </c>
      <c r="E169" s="178">
        <f aca="true" t="shared" si="40" ref="E169:T169">SUM(E170:E171)</f>
        <v>5398</v>
      </c>
      <c r="F169" s="179">
        <f t="shared" si="40"/>
        <v>5780</v>
      </c>
      <c r="G169" s="178">
        <f t="shared" si="40"/>
        <v>7058</v>
      </c>
      <c r="H169" s="179">
        <f t="shared" si="40"/>
        <v>6018</v>
      </c>
      <c r="I169" s="178">
        <f t="shared" si="40"/>
        <v>6079</v>
      </c>
      <c r="J169" s="179">
        <f t="shared" si="40"/>
        <v>6336</v>
      </c>
      <c r="K169" s="223">
        <f t="shared" si="40"/>
        <v>7141</v>
      </c>
      <c r="L169" s="179">
        <f t="shared" si="40"/>
        <v>8048</v>
      </c>
      <c r="M169" s="179">
        <f t="shared" si="40"/>
        <v>5636</v>
      </c>
      <c r="N169" s="178">
        <f t="shared" si="40"/>
        <v>4582</v>
      </c>
      <c r="O169" s="179">
        <f t="shared" si="40"/>
        <v>3872</v>
      </c>
      <c r="P169" s="178">
        <f t="shared" si="40"/>
        <v>3470</v>
      </c>
      <c r="Q169" s="179">
        <f t="shared" si="40"/>
        <v>3212</v>
      </c>
      <c r="R169" s="178">
        <f t="shared" si="40"/>
        <v>2917</v>
      </c>
      <c r="S169" s="179">
        <f t="shared" si="40"/>
        <v>2687</v>
      </c>
      <c r="T169" s="178">
        <f t="shared" si="40"/>
        <v>2402</v>
      </c>
      <c r="U169" s="180">
        <f>SUM(U170:U171)</f>
        <v>2119</v>
      </c>
      <c r="V169" s="224">
        <v>1882</v>
      </c>
      <c r="W169" s="181" t="s">
        <v>244</v>
      </c>
    </row>
    <row r="170" spans="2:23" s="166" customFormat="1" ht="7.5" customHeight="1">
      <c r="B170" s="222"/>
      <c r="C170" s="206" t="s">
        <v>184</v>
      </c>
      <c r="D170" s="179">
        <v>2743</v>
      </c>
      <c r="E170" s="178">
        <v>2813</v>
      </c>
      <c r="F170" s="179">
        <v>3100</v>
      </c>
      <c r="G170" s="178">
        <v>3867</v>
      </c>
      <c r="H170" s="179">
        <v>3107</v>
      </c>
      <c r="I170" s="178">
        <v>2993</v>
      </c>
      <c r="J170" s="179">
        <v>3141</v>
      </c>
      <c r="K170" s="223">
        <v>3608</v>
      </c>
      <c r="L170" s="179">
        <v>4202</v>
      </c>
      <c r="M170" s="179">
        <v>2777</v>
      </c>
      <c r="N170" s="178">
        <v>2230</v>
      </c>
      <c r="O170" s="179">
        <v>1883</v>
      </c>
      <c r="P170" s="178">
        <v>1728</v>
      </c>
      <c r="Q170" s="179">
        <v>1575</v>
      </c>
      <c r="R170" s="178">
        <v>1413</v>
      </c>
      <c r="S170" s="179">
        <v>1281</v>
      </c>
      <c r="T170" s="178">
        <v>1148</v>
      </c>
      <c r="U170" s="180">
        <v>1013</v>
      </c>
      <c r="V170" s="224">
        <v>924</v>
      </c>
      <c r="W170" s="181"/>
    </row>
    <row r="171" spans="2:23" s="166" customFormat="1" ht="7.5" customHeight="1">
      <c r="B171" s="222"/>
      <c r="C171" s="206" t="s">
        <v>185</v>
      </c>
      <c r="D171" s="179">
        <v>2584</v>
      </c>
      <c r="E171" s="178">
        <v>2585</v>
      </c>
      <c r="F171" s="179">
        <v>2680</v>
      </c>
      <c r="G171" s="178">
        <v>3191</v>
      </c>
      <c r="H171" s="179">
        <v>2911</v>
      </c>
      <c r="I171" s="178">
        <v>3086</v>
      </c>
      <c r="J171" s="179">
        <v>3195</v>
      </c>
      <c r="K171" s="223">
        <v>3533</v>
      </c>
      <c r="L171" s="179">
        <v>3846</v>
      </c>
      <c r="M171" s="179">
        <v>2859</v>
      </c>
      <c r="N171" s="178">
        <v>2352</v>
      </c>
      <c r="O171" s="179">
        <v>1989</v>
      </c>
      <c r="P171" s="178">
        <v>1742</v>
      </c>
      <c r="Q171" s="179">
        <v>1637</v>
      </c>
      <c r="R171" s="178">
        <v>1504</v>
      </c>
      <c r="S171" s="179">
        <v>1406</v>
      </c>
      <c r="T171" s="178">
        <v>1254</v>
      </c>
      <c r="U171" s="180">
        <v>1106</v>
      </c>
      <c r="V171" s="224">
        <v>958</v>
      </c>
      <c r="W171" s="181"/>
    </row>
    <row r="172" spans="2:23" s="166" customFormat="1" ht="7.5" customHeight="1">
      <c r="B172" s="222"/>
      <c r="C172" s="182"/>
      <c r="D172" s="179"/>
      <c r="E172" s="178"/>
      <c r="F172" s="179"/>
      <c r="G172" s="178"/>
      <c r="H172" s="179"/>
      <c r="I172" s="178"/>
      <c r="J172" s="179"/>
      <c r="K172" s="223"/>
      <c r="L172" s="179"/>
      <c r="M172" s="179"/>
      <c r="N172" s="178"/>
      <c r="O172" s="179"/>
      <c r="P172" s="178"/>
      <c r="Q172" s="179"/>
      <c r="R172" s="178"/>
      <c r="S172" s="179"/>
      <c r="T172" s="178"/>
      <c r="U172" s="180"/>
      <c r="V172" s="224"/>
      <c r="W172" s="181"/>
    </row>
    <row r="173" spans="2:23" s="166" customFormat="1" ht="7.5" customHeight="1">
      <c r="B173" s="222"/>
      <c r="C173" s="182" t="s">
        <v>245</v>
      </c>
      <c r="D173" s="179">
        <f>SUM(D174:D175)</f>
        <v>9495</v>
      </c>
      <c r="E173" s="178">
        <f aca="true" t="shared" si="41" ref="E173:T173">SUM(E174:E175)</f>
        <v>8954</v>
      </c>
      <c r="F173" s="179">
        <f t="shared" si="41"/>
        <v>8795</v>
      </c>
      <c r="G173" s="178">
        <f t="shared" si="41"/>
        <v>10165</v>
      </c>
      <c r="H173" s="179">
        <f t="shared" si="41"/>
        <v>11463</v>
      </c>
      <c r="I173" s="178">
        <f t="shared" si="41"/>
        <v>8697</v>
      </c>
      <c r="J173" s="179">
        <f t="shared" si="41"/>
        <v>9310</v>
      </c>
      <c r="K173" s="223">
        <f t="shared" si="41"/>
        <v>10683</v>
      </c>
      <c r="L173" s="179">
        <f t="shared" si="41"/>
        <v>10879</v>
      </c>
      <c r="M173" s="179">
        <f t="shared" si="41"/>
        <v>8854</v>
      </c>
      <c r="N173" s="178">
        <f t="shared" si="41"/>
        <v>7616</v>
      </c>
      <c r="O173" s="179">
        <f t="shared" si="41"/>
        <v>6267</v>
      </c>
      <c r="P173" s="178">
        <f t="shared" si="41"/>
        <v>5478</v>
      </c>
      <c r="Q173" s="179">
        <f t="shared" si="41"/>
        <v>5131</v>
      </c>
      <c r="R173" s="178">
        <f t="shared" si="41"/>
        <v>4611</v>
      </c>
      <c r="S173" s="179">
        <f t="shared" si="41"/>
        <v>4160</v>
      </c>
      <c r="T173" s="178">
        <f t="shared" si="41"/>
        <v>3769</v>
      </c>
      <c r="U173" s="180">
        <f>SUM(U174:U175)</f>
        <v>3478</v>
      </c>
      <c r="V173" s="224">
        <v>3092</v>
      </c>
      <c r="W173" s="181" t="s">
        <v>246</v>
      </c>
    </row>
    <row r="174" spans="2:23" s="166" customFormat="1" ht="7.5" customHeight="1">
      <c r="B174" s="222"/>
      <c r="C174" s="206" t="s">
        <v>184</v>
      </c>
      <c r="D174" s="179">
        <v>5155</v>
      </c>
      <c r="E174" s="178">
        <v>4693</v>
      </c>
      <c r="F174" s="179">
        <v>4504</v>
      </c>
      <c r="G174" s="178">
        <v>5307</v>
      </c>
      <c r="H174" s="179">
        <v>6190</v>
      </c>
      <c r="I174" s="178">
        <v>4281</v>
      </c>
      <c r="J174" s="179">
        <v>4594</v>
      </c>
      <c r="K174" s="223">
        <v>5596</v>
      </c>
      <c r="L174" s="179">
        <v>5789</v>
      </c>
      <c r="M174" s="179">
        <v>4461</v>
      </c>
      <c r="N174" s="178">
        <v>3783</v>
      </c>
      <c r="O174" s="179">
        <v>3080</v>
      </c>
      <c r="P174" s="178">
        <v>2744</v>
      </c>
      <c r="Q174" s="179">
        <v>2589</v>
      </c>
      <c r="R174" s="178">
        <v>2282</v>
      </c>
      <c r="S174" s="179">
        <v>2041</v>
      </c>
      <c r="T174" s="178">
        <v>1841</v>
      </c>
      <c r="U174" s="180">
        <v>1734</v>
      </c>
      <c r="V174" s="224">
        <v>1537</v>
      </c>
      <c r="W174" s="181"/>
    </row>
    <row r="175" spans="2:23" s="166" customFormat="1" ht="7.5" customHeight="1">
      <c r="B175" s="222"/>
      <c r="C175" s="206" t="s">
        <v>185</v>
      </c>
      <c r="D175" s="179">
        <v>4340</v>
      </c>
      <c r="E175" s="178">
        <v>4261</v>
      </c>
      <c r="F175" s="179">
        <v>4291</v>
      </c>
      <c r="G175" s="178">
        <v>4858</v>
      </c>
      <c r="H175" s="179">
        <v>5273</v>
      </c>
      <c r="I175" s="178">
        <v>4416</v>
      </c>
      <c r="J175" s="179">
        <v>4716</v>
      </c>
      <c r="K175" s="223">
        <v>5087</v>
      </c>
      <c r="L175" s="179">
        <v>5090</v>
      </c>
      <c r="M175" s="179">
        <v>4393</v>
      </c>
      <c r="N175" s="178">
        <v>3833</v>
      </c>
      <c r="O175" s="179">
        <v>3187</v>
      </c>
      <c r="P175" s="178">
        <v>2734</v>
      </c>
      <c r="Q175" s="179">
        <v>2542</v>
      </c>
      <c r="R175" s="178">
        <v>2329</v>
      </c>
      <c r="S175" s="179">
        <v>2119</v>
      </c>
      <c r="T175" s="178">
        <v>1928</v>
      </c>
      <c r="U175" s="180">
        <v>1744</v>
      </c>
      <c r="V175" s="224">
        <v>1555</v>
      </c>
      <c r="W175" s="181"/>
    </row>
    <row r="176" spans="2:23" s="166" customFormat="1" ht="7.5" customHeight="1">
      <c r="B176" s="228"/>
      <c r="C176" s="207"/>
      <c r="D176" s="198"/>
      <c r="E176" s="199"/>
      <c r="F176" s="198"/>
      <c r="G176" s="199"/>
      <c r="H176" s="198"/>
      <c r="I176" s="199"/>
      <c r="J176" s="198"/>
      <c r="K176" s="225"/>
      <c r="L176" s="198"/>
      <c r="M176" s="198"/>
      <c r="N176" s="199"/>
      <c r="O176" s="198"/>
      <c r="P176" s="199"/>
      <c r="Q176" s="198"/>
      <c r="R176" s="199"/>
      <c r="S176" s="198"/>
      <c r="T176" s="199"/>
      <c r="U176" s="200"/>
      <c r="V176" s="226"/>
      <c r="W176" s="188"/>
    </row>
    <row r="177" spans="2:23" s="166" customFormat="1" ht="11.25" customHeight="1">
      <c r="B177" s="227" t="s">
        <v>247</v>
      </c>
      <c r="C177" s="189" t="s">
        <v>248</v>
      </c>
      <c r="D177" s="217">
        <f>SUM(D178:D179)</f>
        <v>18248</v>
      </c>
      <c r="E177" s="218">
        <f aca="true" t="shared" si="42" ref="E177:T177">SUM(E178:E179)</f>
        <v>19300</v>
      </c>
      <c r="F177" s="217">
        <f t="shared" si="42"/>
        <v>21908</v>
      </c>
      <c r="G177" s="218">
        <f t="shared" si="42"/>
        <v>24326</v>
      </c>
      <c r="H177" s="217">
        <f t="shared" si="42"/>
        <v>23057</v>
      </c>
      <c r="I177" s="218">
        <f t="shared" si="42"/>
        <v>25402</v>
      </c>
      <c r="J177" s="217">
        <f t="shared" si="42"/>
        <v>28241</v>
      </c>
      <c r="K177" s="219">
        <f t="shared" si="42"/>
        <v>28080</v>
      </c>
      <c r="L177" s="217">
        <f t="shared" si="42"/>
        <v>27052</v>
      </c>
      <c r="M177" s="217">
        <f t="shared" si="42"/>
        <v>24757</v>
      </c>
      <c r="N177" s="218">
        <f t="shared" si="42"/>
        <v>22131</v>
      </c>
      <c r="O177" s="217">
        <f t="shared" si="42"/>
        <v>20523</v>
      </c>
      <c r="P177" s="218">
        <f t="shared" si="42"/>
        <v>19957</v>
      </c>
      <c r="Q177" s="217">
        <f t="shared" si="42"/>
        <v>19170</v>
      </c>
      <c r="R177" s="218">
        <f t="shared" si="42"/>
        <v>18093</v>
      </c>
      <c r="S177" s="217">
        <f t="shared" si="42"/>
        <v>16780</v>
      </c>
      <c r="T177" s="218">
        <f t="shared" si="42"/>
        <v>15843</v>
      </c>
      <c r="U177" s="220">
        <f>SUM(U178:U179)</f>
        <v>14778</v>
      </c>
      <c r="V177" s="221">
        <v>13723</v>
      </c>
      <c r="W177" s="174" t="s">
        <v>134</v>
      </c>
    </row>
    <row r="178" spans="2:23" s="166" customFormat="1" ht="7.5" customHeight="1">
      <c r="B178" s="222"/>
      <c r="C178" s="206" t="s">
        <v>184</v>
      </c>
      <c r="D178" s="179">
        <v>9142</v>
      </c>
      <c r="E178" s="178">
        <v>9690</v>
      </c>
      <c r="F178" s="179">
        <v>11140</v>
      </c>
      <c r="G178" s="178">
        <v>12445</v>
      </c>
      <c r="H178" s="179">
        <v>11489</v>
      </c>
      <c r="I178" s="178">
        <v>12230</v>
      </c>
      <c r="J178" s="179">
        <v>14192</v>
      </c>
      <c r="K178" s="223">
        <v>13781</v>
      </c>
      <c r="L178" s="179">
        <v>12870</v>
      </c>
      <c r="M178" s="179">
        <v>11728</v>
      </c>
      <c r="N178" s="178">
        <v>10379</v>
      </c>
      <c r="O178" s="179">
        <v>9675</v>
      </c>
      <c r="P178" s="178">
        <v>9484</v>
      </c>
      <c r="Q178" s="179">
        <v>9106</v>
      </c>
      <c r="R178" s="178">
        <v>8456</v>
      </c>
      <c r="S178" s="179">
        <v>7846</v>
      </c>
      <c r="T178" s="178">
        <v>7446</v>
      </c>
      <c r="U178" s="180">
        <v>6928</v>
      </c>
      <c r="V178" s="224">
        <v>6472</v>
      </c>
      <c r="W178" s="181"/>
    </row>
    <row r="179" spans="2:23" s="166" customFormat="1" ht="7.5" customHeight="1">
      <c r="B179" s="222"/>
      <c r="C179" s="206" t="s">
        <v>185</v>
      </c>
      <c r="D179" s="179">
        <v>9106</v>
      </c>
      <c r="E179" s="178">
        <v>9610</v>
      </c>
      <c r="F179" s="179">
        <v>10768</v>
      </c>
      <c r="G179" s="178">
        <v>11881</v>
      </c>
      <c r="H179" s="179">
        <v>11568</v>
      </c>
      <c r="I179" s="178">
        <v>13172</v>
      </c>
      <c r="J179" s="179">
        <v>14049</v>
      </c>
      <c r="K179" s="223">
        <v>14299</v>
      </c>
      <c r="L179" s="179">
        <v>14182</v>
      </c>
      <c r="M179" s="179">
        <v>13029</v>
      </c>
      <c r="N179" s="178">
        <v>11752</v>
      </c>
      <c r="O179" s="179">
        <v>10848</v>
      </c>
      <c r="P179" s="178">
        <v>10473</v>
      </c>
      <c r="Q179" s="179">
        <v>10064</v>
      </c>
      <c r="R179" s="178">
        <v>9637</v>
      </c>
      <c r="S179" s="179">
        <v>8934</v>
      </c>
      <c r="T179" s="178">
        <v>8397</v>
      </c>
      <c r="U179" s="180">
        <v>7850</v>
      </c>
      <c r="V179" s="224">
        <v>7251</v>
      </c>
      <c r="W179" s="181"/>
    </row>
    <row r="180" spans="2:23" s="166" customFormat="1" ht="7.5" customHeight="1">
      <c r="B180" s="222"/>
      <c r="C180" s="182"/>
      <c r="D180" s="179"/>
      <c r="E180" s="178"/>
      <c r="F180" s="179"/>
      <c r="G180" s="178"/>
      <c r="H180" s="179"/>
      <c r="I180" s="178"/>
      <c r="J180" s="179"/>
      <c r="K180" s="223"/>
      <c r="L180" s="179"/>
      <c r="M180" s="179"/>
      <c r="N180" s="178"/>
      <c r="O180" s="179"/>
      <c r="P180" s="178"/>
      <c r="Q180" s="179"/>
      <c r="R180" s="178"/>
      <c r="S180" s="179"/>
      <c r="T180" s="178"/>
      <c r="U180" s="180"/>
      <c r="V180" s="224"/>
      <c r="W180" s="181"/>
    </row>
    <row r="181" spans="2:23" s="166" customFormat="1" ht="7.5" customHeight="1">
      <c r="B181" s="222"/>
      <c r="C181" s="182" t="s">
        <v>249</v>
      </c>
      <c r="D181" s="179">
        <f>SUM(D182:D183)</f>
        <v>11473</v>
      </c>
      <c r="E181" s="178">
        <f aca="true" t="shared" si="43" ref="E181:T181">SUM(E182:E183)</f>
        <v>12201</v>
      </c>
      <c r="F181" s="179">
        <f t="shared" si="43"/>
        <v>12901</v>
      </c>
      <c r="G181" s="178">
        <f t="shared" si="43"/>
        <v>13439</v>
      </c>
      <c r="H181" s="179">
        <f t="shared" si="43"/>
        <v>14740</v>
      </c>
      <c r="I181" s="178">
        <f t="shared" si="43"/>
        <v>14990</v>
      </c>
      <c r="J181" s="179">
        <f t="shared" si="43"/>
        <v>16484</v>
      </c>
      <c r="K181" s="223">
        <f t="shared" si="43"/>
        <v>16396</v>
      </c>
      <c r="L181" s="179">
        <f t="shared" si="43"/>
        <v>15711</v>
      </c>
      <c r="M181" s="179">
        <f t="shared" si="43"/>
        <v>12850</v>
      </c>
      <c r="N181" s="178">
        <f t="shared" si="43"/>
        <v>10261</v>
      </c>
      <c r="O181" s="179">
        <f t="shared" si="43"/>
        <v>8715</v>
      </c>
      <c r="P181" s="178">
        <f t="shared" si="43"/>
        <v>8013</v>
      </c>
      <c r="Q181" s="179">
        <f t="shared" si="43"/>
        <v>7353</v>
      </c>
      <c r="R181" s="178">
        <f t="shared" si="43"/>
        <v>6550</v>
      </c>
      <c r="S181" s="179">
        <f t="shared" si="43"/>
        <v>5928</v>
      </c>
      <c r="T181" s="178">
        <f t="shared" si="43"/>
        <v>5445</v>
      </c>
      <c r="U181" s="180">
        <f>SUM(U182:U183)</f>
        <v>5031</v>
      </c>
      <c r="V181" s="224">
        <v>4463</v>
      </c>
      <c r="W181" s="181" t="s">
        <v>135</v>
      </c>
    </row>
    <row r="182" spans="2:23" s="166" customFormat="1" ht="7.5" customHeight="1">
      <c r="B182" s="222"/>
      <c r="C182" s="206" t="s">
        <v>184</v>
      </c>
      <c r="D182" s="179">
        <v>5929</v>
      </c>
      <c r="E182" s="178">
        <v>6274</v>
      </c>
      <c r="F182" s="179">
        <v>6598</v>
      </c>
      <c r="G182" s="178">
        <v>6928</v>
      </c>
      <c r="H182" s="179">
        <v>7595</v>
      </c>
      <c r="I182" s="178">
        <v>7237</v>
      </c>
      <c r="J182" s="179">
        <v>8239</v>
      </c>
      <c r="K182" s="223">
        <v>8062</v>
      </c>
      <c r="L182" s="179">
        <v>7735</v>
      </c>
      <c r="M182" s="179">
        <v>6198</v>
      </c>
      <c r="N182" s="178">
        <v>4899</v>
      </c>
      <c r="O182" s="179">
        <v>4184</v>
      </c>
      <c r="P182" s="178">
        <v>3849</v>
      </c>
      <c r="Q182" s="179">
        <v>3524</v>
      </c>
      <c r="R182" s="178">
        <v>3082</v>
      </c>
      <c r="S182" s="179">
        <v>2743</v>
      </c>
      <c r="T182" s="178">
        <v>2549</v>
      </c>
      <c r="U182" s="180">
        <v>2382</v>
      </c>
      <c r="V182" s="224">
        <v>2113</v>
      </c>
      <c r="W182" s="181"/>
    </row>
    <row r="183" spans="2:23" s="166" customFormat="1" ht="7.5" customHeight="1">
      <c r="B183" s="222"/>
      <c r="C183" s="206" t="s">
        <v>185</v>
      </c>
      <c r="D183" s="179">
        <v>5544</v>
      </c>
      <c r="E183" s="178">
        <v>5927</v>
      </c>
      <c r="F183" s="179">
        <v>6303</v>
      </c>
      <c r="G183" s="178">
        <v>6511</v>
      </c>
      <c r="H183" s="179">
        <v>7145</v>
      </c>
      <c r="I183" s="178">
        <v>7753</v>
      </c>
      <c r="J183" s="179">
        <v>8245</v>
      </c>
      <c r="K183" s="223">
        <v>8334</v>
      </c>
      <c r="L183" s="179">
        <v>7976</v>
      </c>
      <c r="M183" s="179">
        <v>6652</v>
      </c>
      <c r="N183" s="178">
        <v>5362</v>
      </c>
      <c r="O183" s="179">
        <v>4531</v>
      </c>
      <c r="P183" s="178">
        <v>4164</v>
      </c>
      <c r="Q183" s="179">
        <v>3829</v>
      </c>
      <c r="R183" s="178">
        <v>3468</v>
      </c>
      <c r="S183" s="179">
        <v>3185</v>
      </c>
      <c r="T183" s="178">
        <v>2896</v>
      </c>
      <c r="U183" s="180">
        <v>2649</v>
      </c>
      <c r="V183" s="224">
        <v>2350</v>
      </c>
      <c r="W183" s="181"/>
    </row>
    <row r="184" spans="2:23" s="166" customFormat="1" ht="7.5" customHeight="1">
      <c r="B184" s="222"/>
      <c r="C184" s="182"/>
      <c r="D184" s="179"/>
      <c r="E184" s="178"/>
      <c r="F184" s="179"/>
      <c r="G184" s="178"/>
      <c r="H184" s="179"/>
      <c r="I184" s="178"/>
      <c r="J184" s="179"/>
      <c r="K184" s="223"/>
      <c r="L184" s="179"/>
      <c r="M184" s="179"/>
      <c r="N184" s="178"/>
      <c r="O184" s="179"/>
      <c r="P184" s="178"/>
      <c r="Q184" s="179"/>
      <c r="R184" s="178"/>
      <c r="S184" s="179"/>
      <c r="T184" s="178"/>
      <c r="U184" s="180"/>
      <c r="V184" s="224"/>
      <c r="W184" s="181"/>
    </row>
    <row r="185" spans="2:23" s="166" customFormat="1" ht="7.5" customHeight="1">
      <c r="B185" s="222"/>
      <c r="C185" s="182" t="s">
        <v>250</v>
      </c>
      <c r="D185" s="179">
        <f>SUM(D186:D187)</f>
        <v>6206</v>
      </c>
      <c r="E185" s="178">
        <f aca="true" t="shared" si="44" ref="E185:T185">SUM(E186:E187)</f>
        <v>6535</v>
      </c>
      <c r="F185" s="179">
        <f t="shared" si="44"/>
        <v>6576</v>
      </c>
      <c r="G185" s="178">
        <f t="shared" si="44"/>
        <v>7701</v>
      </c>
      <c r="H185" s="179">
        <f t="shared" si="44"/>
        <v>7636</v>
      </c>
      <c r="I185" s="178">
        <f t="shared" si="44"/>
        <v>8723</v>
      </c>
      <c r="J185" s="179">
        <f t="shared" si="44"/>
        <v>9171</v>
      </c>
      <c r="K185" s="223">
        <f t="shared" si="44"/>
        <v>9598</v>
      </c>
      <c r="L185" s="179">
        <f t="shared" si="44"/>
        <v>9321</v>
      </c>
      <c r="M185" s="179">
        <f t="shared" si="44"/>
        <v>8264</v>
      </c>
      <c r="N185" s="178">
        <f t="shared" si="44"/>
        <v>7104</v>
      </c>
      <c r="O185" s="179">
        <f t="shared" si="44"/>
        <v>6347</v>
      </c>
      <c r="P185" s="178">
        <f t="shared" si="44"/>
        <v>6034</v>
      </c>
      <c r="Q185" s="179">
        <f t="shared" si="44"/>
        <v>5808</v>
      </c>
      <c r="R185" s="178">
        <f t="shared" si="44"/>
        <v>5392</v>
      </c>
      <c r="S185" s="179">
        <f t="shared" si="44"/>
        <v>5265</v>
      </c>
      <c r="T185" s="178">
        <f t="shared" si="44"/>
        <v>5079</v>
      </c>
      <c r="U185" s="180">
        <f>SUM(U186:U187)</f>
        <v>4812</v>
      </c>
      <c r="V185" s="224">
        <v>4427</v>
      </c>
      <c r="W185" s="181" t="s">
        <v>136</v>
      </c>
    </row>
    <row r="186" spans="2:23" s="166" customFormat="1" ht="7.5" customHeight="1">
      <c r="B186" s="222"/>
      <c r="C186" s="206" t="s">
        <v>184</v>
      </c>
      <c r="D186" s="179">
        <v>3155</v>
      </c>
      <c r="E186" s="178">
        <v>3311</v>
      </c>
      <c r="F186" s="179">
        <v>3308</v>
      </c>
      <c r="G186" s="178">
        <v>4029</v>
      </c>
      <c r="H186" s="179">
        <v>3881</v>
      </c>
      <c r="I186" s="178">
        <v>4260</v>
      </c>
      <c r="J186" s="179">
        <v>4516</v>
      </c>
      <c r="K186" s="223">
        <v>4784</v>
      </c>
      <c r="L186" s="179">
        <v>4578</v>
      </c>
      <c r="M186" s="179">
        <v>4025</v>
      </c>
      <c r="N186" s="178">
        <v>3433</v>
      </c>
      <c r="O186" s="179">
        <v>3022</v>
      </c>
      <c r="P186" s="178">
        <v>2930</v>
      </c>
      <c r="Q186" s="179">
        <v>2839</v>
      </c>
      <c r="R186" s="178">
        <v>2584</v>
      </c>
      <c r="S186" s="179">
        <v>2549</v>
      </c>
      <c r="T186" s="178">
        <v>2441</v>
      </c>
      <c r="U186" s="180">
        <v>2321</v>
      </c>
      <c r="V186" s="224">
        <v>2119</v>
      </c>
      <c r="W186" s="181"/>
    </row>
    <row r="187" spans="2:23" s="166" customFormat="1" ht="7.5" customHeight="1">
      <c r="B187" s="222"/>
      <c r="C187" s="206" t="s">
        <v>185</v>
      </c>
      <c r="D187" s="179">
        <v>3051</v>
      </c>
      <c r="E187" s="178">
        <v>3224</v>
      </c>
      <c r="F187" s="179">
        <v>3268</v>
      </c>
      <c r="G187" s="178">
        <v>3672</v>
      </c>
      <c r="H187" s="179">
        <v>3755</v>
      </c>
      <c r="I187" s="178">
        <v>4463</v>
      </c>
      <c r="J187" s="179">
        <v>4655</v>
      </c>
      <c r="K187" s="223">
        <v>4814</v>
      </c>
      <c r="L187" s="179">
        <v>4743</v>
      </c>
      <c r="M187" s="179">
        <v>4239</v>
      </c>
      <c r="N187" s="178">
        <v>3671</v>
      </c>
      <c r="O187" s="179">
        <v>3325</v>
      </c>
      <c r="P187" s="178">
        <v>3104</v>
      </c>
      <c r="Q187" s="179">
        <v>2969</v>
      </c>
      <c r="R187" s="178">
        <v>2808</v>
      </c>
      <c r="S187" s="179">
        <v>2716</v>
      </c>
      <c r="T187" s="178">
        <v>2638</v>
      </c>
      <c r="U187" s="180">
        <v>2491</v>
      </c>
      <c r="V187" s="224">
        <v>2308</v>
      </c>
      <c r="W187" s="181"/>
    </row>
    <row r="188" spans="2:23" s="166" customFormat="1" ht="7.5" customHeight="1">
      <c r="B188" s="222"/>
      <c r="C188" s="207"/>
      <c r="D188" s="198"/>
      <c r="E188" s="199"/>
      <c r="F188" s="198"/>
      <c r="G188" s="199"/>
      <c r="H188" s="198"/>
      <c r="I188" s="199"/>
      <c r="J188" s="198"/>
      <c r="K188" s="225"/>
      <c r="L188" s="198"/>
      <c r="M188" s="198"/>
      <c r="N188" s="199"/>
      <c r="O188" s="198"/>
      <c r="P188" s="199"/>
      <c r="Q188" s="198"/>
      <c r="R188" s="199"/>
      <c r="S188" s="198"/>
      <c r="T188" s="199"/>
      <c r="U188" s="200"/>
      <c r="V188" s="226"/>
      <c r="W188" s="188"/>
    </row>
    <row r="189" spans="2:23" s="166" customFormat="1" ht="7.5" customHeight="1">
      <c r="B189" s="175"/>
      <c r="C189" s="173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183"/>
    </row>
    <row r="190" spans="2:23" s="166" customFormat="1" ht="7.5" customHeight="1">
      <c r="B190" s="173"/>
      <c r="C190" s="173" t="s">
        <v>251</v>
      </c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183"/>
    </row>
    <row r="191" spans="2:23" s="166" customFormat="1" ht="7.5" customHeight="1">
      <c r="B191" s="173"/>
      <c r="C191" s="173" t="s">
        <v>252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183"/>
    </row>
    <row r="192" spans="2:23" s="166" customFormat="1" ht="11.25" customHeight="1">
      <c r="B192" s="189"/>
      <c r="C192" s="175" t="s">
        <v>253</v>
      </c>
      <c r="D192" s="230">
        <f aca="true" t="shared" si="45" ref="D192:U194">D9+D49+D53+D97+D45</f>
        <v>112455</v>
      </c>
      <c r="E192" s="231">
        <f t="shared" si="45"/>
        <v>121800</v>
      </c>
      <c r="F192" s="230">
        <f t="shared" si="45"/>
        <v>143143</v>
      </c>
      <c r="G192" s="231">
        <f t="shared" si="45"/>
        <v>148381</v>
      </c>
      <c r="H192" s="230">
        <f t="shared" si="45"/>
        <v>151316</v>
      </c>
      <c r="I192" s="231">
        <f t="shared" si="45"/>
        <v>192069</v>
      </c>
      <c r="J192" s="230">
        <f t="shared" si="45"/>
        <v>205562</v>
      </c>
      <c r="K192" s="231">
        <f t="shared" si="45"/>
        <v>218601</v>
      </c>
      <c r="L192" s="230">
        <f t="shared" si="45"/>
        <v>224498</v>
      </c>
      <c r="M192" s="230">
        <f t="shared" si="45"/>
        <v>236660</v>
      </c>
      <c r="N192" s="230">
        <f t="shared" si="45"/>
        <v>255888</v>
      </c>
      <c r="O192" s="231">
        <f t="shared" si="45"/>
        <v>291157</v>
      </c>
      <c r="P192" s="230">
        <f t="shared" si="45"/>
        <v>329751</v>
      </c>
      <c r="Q192" s="231">
        <f t="shared" si="45"/>
        <v>349465</v>
      </c>
      <c r="R192" s="230">
        <f t="shared" si="45"/>
        <v>365080</v>
      </c>
      <c r="S192" s="231">
        <f t="shared" si="45"/>
        <v>384391</v>
      </c>
      <c r="T192" s="230">
        <f t="shared" si="45"/>
        <v>392178</v>
      </c>
      <c r="U192" s="231">
        <f t="shared" si="45"/>
        <v>395593</v>
      </c>
      <c r="V192" s="230">
        <f>V9+V49+V53+V97+V45</f>
        <v>400583</v>
      </c>
      <c r="W192" s="232" t="s">
        <v>254</v>
      </c>
    </row>
    <row r="193" spans="2:23" s="166" customFormat="1" ht="7.5" customHeight="1">
      <c r="B193" s="182"/>
      <c r="C193" s="205" t="s">
        <v>255</v>
      </c>
      <c r="D193" s="233">
        <f t="shared" si="45"/>
        <v>55979</v>
      </c>
      <c r="E193" s="234">
        <f t="shared" si="45"/>
        <v>60315</v>
      </c>
      <c r="F193" s="233">
        <f t="shared" si="45"/>
        <v>71903</v>
      </c>
      <c r="G193" s="234">
        <f t="shared" si="45"/>
        <v>73846</v>
      </c>
      <c r="H193" s="233">
        <f t="shared" si="45"/>
        <v>73952</v>
      </c>
      <c r="I193" s="234">
        <f t="shared" si="45"/>
        <v>94943</v>
      </c>
      <c r="J193" s="233">
        <f t="shared" si="45"/>
        <v>101288</v>
      </c>
      <c r="K193" s="234">
        <f t="shared" si="45"/>
        <v>107289</v>
      </c>
      <c r="L193" s="233">
        <f t="shared" si="45"/>
        <v>108626</v>
      </c>
      <c r="M193" s="233">
        <f t="shared" si="45"/>
        <v>113417</v>
      </c>
      <c r="N193" s="233">
        <f t="shared" si="45"/>
        <v>121282</v>
      </c>
      <c r="O193" s="234">
        <f t="shared" si="45"/>
        <v>138491</v>
      </c>
      <c r="P193" s="233">
        <f t="shared" si="45"/>
        <v>158101</v>
      </c>
      <c r="Q193" s="234">
        <f t="shared" si="45"/>
        <v>166236</v>
      </c>
      <c r="R193" s="233">
        <f t="shared" si="45"/>
        <v>172695</v>
      </c>
      <c r="S193" s="234">
        <f t="shared" si="45"/>
        <v>182017</v>
      </c>
      <c r="T193" s="233">
        <f t="shared" si="45"/>
        <v>185404</v>
      </c>
      <c r="U193" s="234">
        <f t="shared" si="45"/>
        <v>186041</v>
      </c>
      <c r="V193" s="233">
        <f>V10+V50+V54+V98+V46</f>
        <v>187619</v>
      </c>
      <c r="W193" s="235"/>
    </row>
    <row r="194" spans="2:23" s="166" customFormat="1" ht="7.5" customHeight="1">
      <c r="B194" s="182"/>
      <c r="C194" s="205" t="s">
        <v>256</v>
      </c>
      <c r="D194" s="233">
        <f t="shared" si="45"/>
        <v>56476</v>
      </c>
      <c r="E194" s="234">
        <f t="shared" si="45"/>
        <v>61485</v>
      </c>
      <c r="F194" s="233">
        <f t="shared" si="45"/>
        <v>71240</v>
      </c>
      <c r="G194" s="234">
        <f t="shared" si="45"/>
        <v>74535</v>
      </c>
      <c r="H194" s="233">
        <f t="shared" si="45"/>
        <v>77364</v>
      </c>
      <c r="I194" s="234">
        <f t="shared" si="45"/>
        <v>97126</v>
      </c>
      <c r="J194" s="233">
        <f t="shared" si="45"/>
        <v>104274</v>
      </c>
      <c r="K194" s="234">
        <f t="shared" si="45"/>
        <v>111312</v>
      </c>
      <c r="L194" s="233">
        <f t="shared" si="45"/>
        <v>115872</v>
      </c>
      <c r="M194" s="233">
        <f t="shared" si="45"/>
        <v>123243</v>
      </c>
      <c r="N194" s="233">
        <f t="shared" si="45"/>
        <v>134606</v>
      </c>
      <c r="O194" s="234">
        <f t="shared" si="45"/>
        <v>152666</v>
      </c>
      <c r="P194" s="233">
        <f t="shared" si="45"/>
        <v>171650</v>
      </c>
      <c r="Q194" s="234">
        <f t="shared" si="45"/>
        <v>183229</v>
      </c>
      <c r="R194" s="233">
        <f t="shared" si="45"/>
        <v>192385</v>
      </c>
      <c r="S194" s="234">
        <f t="shared" si="45"/>
        <v>202374</v>
      </c>
      <c r="T194" s="233">
        <f t="shared" si="45"/>
        <v>206774</v>
      </c>
      <c r="U194" s="234">
        <f t="shared" si="45"/>
        <v>209552</v>
      </c>
      <c r="V194" s="233">
        <f>V11+V51+V55+V99+V47</f>
        <v>212964</v>
      </c>
      <c r="W194" s="235"/>
    </row>
    <row r="195" spans="2:23" s="166" customFormat="1" ht="7.5" customHeight="1">
      <c r="B195" s="182"/>
      <c r="C195" s="205"/>
      <c r="D195" s="233"/>
      <c r="E195" s="234"/>
      <c r="F195" s="233"/>
      <c r="G195" s="234"/>
      <c r="H195" s="233"/>
      <c r="I195" s="234"/>
      <c r="J195" s="233"/>
      <c r="K195" s="234"/>
      <c r="L195" s="233"/>
      <c r="M195" s="233"/>
      <c r="N195" s="233"/>
      <c r="O195" s="234"/>
      <c r="P195" s="233"/>
      <c r="Q195" s="234"/>
      <c r="R195" s="233"/>
      <c r="S195" s="234"/>
      <c r="T195" s="233"/>
      <c r="U195" s="234"/>
      <c r="V195" s="233"/>
      <c r="W195" s="235"/>
    </row>
    <row r="196" spans="2:23" s="166" customFormat="1" ht="7.5" customHeight="1">
      <c r="B196" s="182"/>
      <c r="C196" s="173" t="s">
        <v>257</v>
      </c>
      <c r="D196" s="233">
        <f aca="true" t="shared" si="46" ref="D196:U198">D13+D69+D73+D77+D81</f>
        <v>104733</v>
      </c>
      <c r="E196" s="234">
        <f t="shared" si="46"/>
        <v>115475</v>
      </c>
      <c r="F196" s="233">
        <f t="shared" si="46"/>
        <v>127302</v>
      </c>
      <c r="G196" s="234">
        <f t="shared" si="46"/>
        <v>132880</v>
      </c>
      <c r="H196" s="233">
        <f t="shared" si="46"/>
        <v>132166</v>
      </c>
      <c r="I196" s="234">
        <f t="shared" si="46"/>
        <v>165910</v>
      </c>
      <c r="J196" s="233">
        <f t="shared" si="46"/>
        <v>172668</v>
      </c>
      <c r="K196" s="234">
        <f t="shared" si="46"/>
        <v>179587</v>
      </c>
      <c r="L196" s="233">
        <f t="shared" si="46"/>
        <v>175708</v>
      </c>
      <c r="M196" s="233">
        <f t="shared" si="46"/>
        <v>166237</v>
      </c>
      <c r="N196" s="233">
        <f t="shared" si="46"/>
        <v>157589</v>
      </c>
      <c r="O196" s="234">
        <f t="shared" si="46"/>
        <v>159621</v>
      </c>
      <c r="P196" s="233">
        <f t="shared" si="46"/>
        <v>172655</v>
      </c>
      <c r="Q196" s="234">
        <f t="shared" si="46"/>
        <v>175728</v>
      </c>
      <c r="R196" s="233">
        <f t="shared" si="46"/>
        <v>172593</v>
      </c>
      <c r="S196" s="234">
        <f t="shared" si="46"/>
        <v>174054</v>
      </c>
      <c r="T196" s="233">
        <f t="shared" si="46"/>
        <v>171812</v>
      </c>
      <c r="U196" s="234">
        <f t="shared" si="46"/>
        <v>170955</v>
      </c>
      <c r="V196" s="233">
        <f>V13+V69+V73+V77+V81</f>
        <v>169602</v>
      </c>
      <c r="W196" s="183" t="s">
        <v>258</v>
      </c>
    </row>
    <row r="197" spans="2:23" s="166" customFormat="1" ht="7.5" customHeight="1">
      <c r="B197" s="182"/>
      <c r="C197" s="205" t="s">
        <v>255</v>
      </c>
      <c r="D197" s="233">
        <f t="shared" si="46"/>
        <v>52711</v>
      </c>
      <c r="E197" s="234">
        <f t="shared" si="46"/>
        <v>58376</v>
      </c>
      <c r="F197" s="233">
        <f t="shared" si="46"/>
        <v>63691</v>
      </c>
      <c r="G197" s="234">
        <f t="shared" si="46"/>
        <v>67236</v>
      </c>
      <c r="H197" s="233">
        <f t="shared" si="46"/>
        <v>65006</v>
      </c>
      <c r="I197" s="234">
        <f t="shared" si="46"/>
        <v>80524</v>
      </c>
      <c r="J197" s="233">
        <f t="shared" si="46"/>
        <v>84042</v>
      </c>
      <c r="K197" s="234">
        <f t="shared" si="46"/>
        <v>88169</v>
      </c>
      <c r="L197" s="233">
        <f t="shared" si="46"/>
        <v>84800</v>
      </c>
      <c r="M197" s="233">
        <f t="shared" si="46"/>
        <v>78877</v>
      </c>
      <c r="N197" s="233">
        <f t="shared" si="46"/>
        <v>73900</v>
      </c>
      <c r="O197" s="234">
        <f t="shared" si="46"/>
        <v>75192</v>
      </c>
      <c r="P197" s="233">
        <f t="shared" si="46"/>
        <v>82230</v>
      </c>
      <c r="Q197" s="234">
        <f t="shared" si="46"/>
        <v>83055</v>
      </c>
      <c r="R197" s="233">
        <f t="shared" si="46"/>
        <v>80999</v>
      </c>
      <c r="S197" s="234">
        <f t="shared" si="46"/>
        <v>82353</v>
      </c>
      <c r="T197" s="233">
        <f t="shared" si="46"/>
        <v>80976</v>
      </c>
      <c r="U197" s="234">
        <f t="shared" si="46"/>
        <v>80101</v>
      </c>
      <c r="V197" s="233">
        <f>V14+V70+V74+V78+V82</f>
        <v>79553</v>
      </c>
      <c r="W197" s="235"/>
    </row>
    <row r="198" spans="2:23" s="166" customFormat="1" ht="7.5" customHeight="1">
      <c r="B198" s="182"/>
      <c r="C198" s="205" t="s">
        <v>256</v>
      </c>
      <c r="D198" s="233">
        <f t="shared" si="46"/>
        <v>52022</v>
      </c>
      <c r="E198" s="234">
        <f t="shared" si="46"/>
        <v>57099</v>
      </c>
      <c r="F198" s="233">
        <f t="shared" si="46"/>
        <v>63611</v>
      </c>
      <c r="G198" s="234">
        <f t="shared" si="46"/>
        <v>65644</v>
      </c>
      <c r="H198" s="233">
        <f t="shared" si="46"/>
        <v>67160</v>
      </c>
      <c r="I198" s="234">
        <f t="shared" si="46"/>
        <v>85386</v>
      </c>
      <c r="J198" s="233">
        <f t="shared" si="46"/>
        <v>88626</v>
      </c>
      <c r="K198" s="234">
        <f t="shared" si="46"/>
        <v>91418</v>
      </c>
      <c r="L198" s="233">
        <f t="shared" si="46"/>
        <v>90908</v>
      </c>
      <c r="M198" s="233">
        <f t="shared" si="46"/>
        <v>87360</v>
      </c>
      <c r="N198" s="233">
        <f t="shared" si="46"/>
        <v>83689</v>
      </c>
      <c r="O198" s="234">
        <f t="shared" si="46"/>
        <v>84429</v>
      </c>
      <c r="P198" s="233">
        <f t="shared" si="46"/>
        <v>90425</v>
      </c>
      <c r="Q198" s="234">
        <f t="shared" si="46"/>
        <v>92673</v>
      </c>
      <c r="R198" s="233">
        <f t="shared" si="46"/>
        <v>91594</v>
      </c>
      <c r="S198" s="234">
        <f t="shared" si="46"/>
        <v>91701</v>
      </c>
      <c r="T198" s="233">
        <f t="shared" si="46"/>
        <v>90836</v>
      </c>
      <c r="U198" s="234">
        <f t="shared" si="46"/>
        <v>90854</v>
      </c>
      <c r="V198" s="233">
        <f>V15+V71+V75+V79+V83</f>
        <v>90049</v>
      </c>
      <c r="W198" s="235"/>
    </row>
    <row r="199" spans="2:23" s="166" customFormat="1" ht="7.5" customHeight="1">
      <c r="B199" s="182"/>
      <c r="C199" s="205"/>
      <c r="D199" s="233"/>
      <c r="E199" s="234"/>
      <c r="F199" s="233"/>
      <c r="G199" s="234"/>
      <c r="H199" s="233"/>
      <c r="I199" s="234"/>
      <c r="J199" s="233"/>
      <c r="K199" s="234"/>
      <c r="L199" s="233"/>
      <c r="M199" s="233"/>
      <c r="N199" s="233"/>
      <c r="O199" s="234"/>
      <c r="P199" s="233"/>
      <c r="Q199" s="234"/>
      <c r="R199" s="233"/>
      <c r="S199" s="234"/>
      <c r="T199" s="233"/>
      <c r="U199" s="234"/>
      <c r="V199" s="233"/>
      <c r="W199" s="235"/>
    </row>
    <row r="200" spans="2:23" s="166" customFormat="1" ht="7.5" customHeight="1">
      <c r="B200" s="182"/>
      <c r="C200" s="173" t="s">
        <v>259</v>
      </c>
      <c r="D200" s="233">
        <f aca="true" t="shared" si="47" ref="D200:U202">D17+D157+D165+D161</f>
        <v>69114</v>
      </c>
      <c r="E200" s="234">
        <f t="shared" si="47"/>
        <v>72886</v>
      </c>
      <c r="F200" s="233">
        <f t="shared" si="47"/>
        <v>81121</v>
      </c>
      <c r="G200" s="234">
        <f t="shared" si="47"/>
        <v>114251</v>
      </c>
      <c r="H200" s="233">
        <f t="shared" si="47"/>
        <v>117271</v>
      </c>
      <c r="I200" s="234">
        <f t="shared" si="47"/>
        <v>116196</v>
      </c>
      <c r="J200" s="233">
        <f t="shared" si="47"/>
        <v>132859</v>
      </c>
      <c r="K200" s="234">
        <f t="shared" si="47"/>
        <v>146716</v>
      </c>
      <c r="L200" s="233">
        <f t="shared" si="47"/>
        <v>151800</v>
      </c>
      <c r="M200" s="233">
        <f t="shared" si="47"/>
        <v>148662</v>
      </c>
      <c r="N200" s="233">
        <f t="shared" si="47"/>
        <v>149567</v>
      </c>
      <c r="O200" s="234">
        <f t="shared" si="47"/>
        <v>153432</v>
      </c>
      <c r="P200" s="233">
        <f t="shared" si="47"/>
        <v>154881</v>
      </c>
      <c r="Q200" s="234">
        <f t="shared" si="47"/>
        <v>153835</v>
      </c>
      <c r="R200" s="233">
        <f t="shared" si="47"/>
        <v>146989</v>
      </c>
      <c r="S200" s="234">
        <f t="shared" si="47"/>
        <v>141751</v>
      </c>
      <c r="T200" s="233">
        <f t="shared" si="47"/>
        <v>139176</v>
      </c>
      <c r="U200" s="234">
        <f t="shared" si="47"/>
        <v>135182</v>
      </c>
      <c r="V200" s="233">
        <f>V17+V157+V165+V161</f>
        <v>131182</v>
      </c>
      <c r="W200" s="183" t="s">
        <v>260</v>
      </c>
    </row>
    <row r="201" spans="2:23" s="166" customFormat="1" ht="7.5" customHeight="1">
      <c r="B201" s="182"/>
      <c r="C201" s="205" t="s">
        <v>255</v>
      </c>
      <c r="D201" s="233">
        <f t="shared" si="47"/>
        <v>34757</v>
      </c>
      <c r="E201" s="234">
        <f t="shared" si="47"/>
        <v>36940</v>
      </c>
      <c r="F201" s="233">
        <f t="shared" si="47"/>
        <v>40984</v>
      </c>
      <c r="G201" s="234">
        <f t="shared" si="47"/>
        <v>57676</v>
      </c>
      <c r="H201" s="233">
        <f t="shared" si="47"/>
        <v>57605</v>
      </c>
      <c r="I201" s="234">
        <f t="shared" si="47"/>
        <v>56607</v>
      </c>
      <c r="J201" s="233">
        <f t="shared" si="47"/>
        <v>64543</v>
      </c>
      <c r="K201" s="234">
        <f t="shared" si="47"/>
        <v>72128</v>
      </c>
      <c r="L201" s="233">
        <f t="shared" si="47"/>
        <v>73901</v>
      </c>
      <c r="M201" s="233">
        <f t="shared" si="47"/>
        <v>70905</v>
      </c>
      <c r="N201" s="233">
        <f t="shared" si="47"/>
        <v>71197</v>
      </c>
      <c r="O201" s="234">
        <f t="shared" si="47"/>
        <v>73172</v>
      </c>
      <c r="P201" s="233">
        <f t="shared" si="47"/>
        <v>73655</v>
      </c>
      <c r="Q201" s="234">
        <f t="shared" si="47"/>
        <v>72794</v>
      </c>
      <c r="R201" s="233">
        <f t="shared" si="47"/>
        <v>68974</v>
      </c>
      <c r="S201" s="234">
        <f t="shared" si="47"/>
        <v>66674</v>
      </c>
      <c r="T201" s="233">
        <f t="shared" si="47"/>
        <v>65449</v>
      </c>
      <c r="U201" s="234">
        <f t="shared" si="47"/>
        <v>63214</v>
      </c>
      <c r="V201" s="233">
        <f>V18+V158+V166+V162</f>
        <v>61457</v>
      </c>
      <c r="W201" s="235"/>
    </row>
    <row r="202" spans="2:23" s="166" customFormat="1" ht="7.5" customHeight="1">
      <c r="B202" s="182"/>
      <c r="C202" s="205" t="s">
        <v>256</v>
      </c>
      <c r="D202" s="233">
        <f t="shared" si="47"/>
        <v>34357</v>
      </c>
      <c r="E202" s="234">
        <f t="shared" si="47"/>
        <v>35946</v>
      </c>
      <c r="F202" s="233">
        <f t="shared" si="47"/>
        <v>40137</v>
      </c>
      <c r="G202" s="234">
        <f t="shared" si="47"/>
        <v>56575</v>
      </c>
      <c r="H202" s="233">
        <f t="shared" si="47"/>
        <v>59666</v>
      </c>
      <c r="I202" s="234">
        <f t="shared" si="47"/>
        <v>59589</v>
      </c>
      <c r="J202" s="233">
        <f t="shared" si="47"/>
        <v>68316</v>
      </c>
      <c r="K202" s="234">
        <f t="shared" si="47"/>
        <v>74588</v>
      </c>
      <c r="L202" s="233">
        <f t="shared" si="47"/>
        <v>77899</v>
      </c>
      <c r="M202" s="233">
        <f t="shared" si="47"/>
        <v>77757</v>
      </c>
      <c r="N202" s="233">
        <f t="shared" si="47"/>
        <v>78370</v>
      </c>
      <c r="O202" s="234">
        <f t="shared" si="47"/>
        <v>80260</v>
      </c>
      <c r="P202" s="233">
        <f t="shared" si="47"/>
        <v>81226</v>
      </c>
      <c r="Q202" s="234">
        <f t="shared" si="47"/>
        <v>81041</v>
      </c>
      <c r="R202" s="233">
        <f t="shared" si="47"/>
        <v>78015</v>
      </c>
      <c r="S202" s="234">
        <f t="shared" si="47"/>
        <v>75077</v>
      </c>
      <c r="T202" s="233">
        <f t="shared" si="47"/>
        <v>73727</v>
      </c>
      <c r="U202" s="234">
        <f t="shared" si="47"/>
        <v>71968</v>
      </c>
      <c r="V202" s="233">
        <f>V19+V159+V167+V163</f>
        <v>69725</v>
      </c>
      <c r="W202" s="235"/>
    </row>
    <row r="203" spans="2:23" s="166" customFormat="1" ht="7.5" customHeight="1">
      <c r="B203" s="182"/>
      <c r="C203" s="205"/>
      <c r="D203" s="233"/>
      <c r="E203" s="234"/>
      <c r="F203" s="233"/>
      <c r="G203" s="234"/>
      <c r="H203" s="233"/>
      <c r="I203" s="234"/>
      <c r="J203" s="233"/>
      <c r="K203" s="234"/>
      <c r="L203" s="233"/>
      <c r="M203" s="233"/>
      <c r="N203" s="233"/>
      <c r="O203" s="234"/>
      <c r="P203" s="233"/>
      <c r="Q203" s="234"/>
      <c r="R203" s="233"/>
      <c r="S203" s="234"/>
      <c r="T203" s="233"/>
      <c r="U203" s="234"/>
      <c r="V203" s="233"/>
      <c r="W203" s="235"/>
    </row>
    <row r="204" spans="2:23" s="166" customFormat="1" ht="7.5" customHeight="1">
      <c r="B204" s="182"/>
      <c r="C204" s="173" t="s">
        <v>261</v>
      </c>
      <c r="D204" s="233">
        <f aca="true" t="shared" si="48" ref="D204:U204">SUM(D205:D206)</f>
        <v>50385</v>
      </c>
      <c r="E204" s="234">
        <f t="shared" si="48"/>
        <v>52794</v>
      </c>
      <c r="F204" s="233">
        <f t="shared" si="48"/>
        <v>56867</v>
      </c>
      <c r="G204" s="234">
        <f t="shared" si="48"/>
        <v>60770</v>
      </c>
      <c r="H204" s="233">
        <f t="shared" si="48"/>
        <v>62663</v>
      </c>
      <c r="I204" s="234">
        <f t="shared" si="48"/>
        <v>79267</v>
      </c>
      <c r="J204" s="233">
        <f t="shared" si="48"/>
        <v>84225</v>
      </c>
      <c r="K204" s="234">
        <f t="shared" si="48"/>
        <v>86889</v>
      </c>
      <c r="L204" s="233">
        <f t="shared" si="48"/>
        <v>85279</v>
      </c>
      <c r="M204" s="233">
        <f t="shared" si="48"/>
        <v>78398</v>
      </c>
      <c r="N204" s="233">
        <f t="shared" si="48"/>
        <v>72231</v>
      </c>
      <c r="O204" s="234">
        <f t="shared" si="48"/>
        <v>70768</v>
      </c>
      <c r="P204" s="233">
        <f t="shared" si="48"/>
        <v>72785</v>
      </c>
      <c r="Q204" s="234">
        <f t="shared" si="48"/>
        <v>71535</v>
      </c>
      <c r="R204" s="233">
        <f t="shared" si="48"/>
        <v>68176</v>
      </c>
      <c r="S204" s="234">
        <f t="shared" si="48"/>
        <v>65809</v>
      </c>
      <c r="T204" s="233">
        <f t="shared" si="48"/>
        <v>63421</v>
      </c>
      <c r="U204" s="234">
        <f t="shared" si="48"/>
        <v>60914</v>
      </c>
      <c r="V204" s="233">
        <f>SUM(V205:V206)</f>
        <v>57689</v>
      </c>
      <c r="W204" s="183" t="s">
        <v>262</v>
      </c>
    </row>
    <row r="205" spans="2:23" s="166" customFormat="1" ht="7.5" customHeight="1">
      <c r="B205" s="182"/>
      <c r="C205" s="205" t="s">
        <v>255</v>
      </c>
      <c r="D205" s="233">
        <f aca="true" t="shared" si="49" ref="D205:U206">D22+D58+D62</f>
        <v>25039</v>
      </c>
      <c r="E205" s="234">
        <f t="shared" si="49"/>
        <v>26470</v>
      </c>
      <c r="F205" s="233">
        <f t="shared" si="49"/>
        <v>28500</v>
      </c>
      <c r="G205" s="234">
        <f t="shared" si="49"/>
        <v>30408</v>
      </c>
      <c r="H205" s="233">
        <f t="shared" si="49"/>
        <v>30892</v>
      </c>
      <c r="I205" s="234">
        <f t="shared" si="49"/>
        <v>38154</v>
      </c>
      <c r="J205" s="233">
        <f t="shared" si="49"/>
        <v>41128</v>
      </c>
      <c r="K205" s="234">
        <f t="shared" si="49"/>
        <v>42457</v>
      </c>
      <c r="L205" s="233">
        <f t="shared" si="49"/>
        <v>41383</v>
      </c>
      <c r="M205" s="233">
        <f t="shared" si="49"/>
        <v>37338</v>
      </c>
      <c r="N205" s="233">
        <f t="shared" si="49"/>
        <v>33829</v>
      </c>
      <c r="O205" s="234">
        <f t="shared" si="49"/>
        <v>33222</v>
      </c>
      <c r="P205" s="233">
        <f t="shared" si="49"/>
        <v>34419</v>
      </c>
      <c r="Q205" s="234">
        <f t="shared" si="49"/>
        <v>33649</v>
      </c>
      <c r="R205" s="233">
        <f t="shared" si="49"/>
        <v>31707</v>
      </c>
      <c r="S205" s="234">
        <f t="shared" si="49"/>
        <v>30593</v>
      </c>
      <c r="T205" s="233">
        <f t="shared" si="49"/>
        <v>29591</v>
      </c>
      <c r="U205" s="234">
        <f t="shared" si="49"/>
        <v>28380</v>
      </c>
      <c r="V205" s="233">
        <f>V22+V58+V62</f>
        <v>27066</v>
      </c>
      <c r="W205" s="235"/>
    </row>
    <row r="206" spans="2:23" s="166" customFormat="1" ht="7.5" customHeight="1">
      <c r="B206" s="182"/>
      <c r="C206" s="205" t="s">
        <v>256</v>
      </c>
      <c r="D206" s="233">
        <f t="shared" si="49"/>
        <v>25346</v>
      </c>
      <c r="E206" s="234">
        <f t="shared" si="49"/>
        <v>26324</v>
      </c>
      <c r="F206" s="233">
        <f t="shared" si="49"/>
        <v>28367</v>
      </c>
      <c r="G206" s="234">
        <f t="shared" si="49"/>
        <v>30362</v>
      </c>
      <c r="H206" s="233">
        <f t="shared" si="49"/>
        <v>31771</v>
      </c>
      <c r="I206" s="234">
        <f t="shared" si="49"/>
        <v>41113</v>
      </c>
      <c r="J206" s="233">
        <f t="shared" si="49"/>
        <v>43097</v>
      </c>
      <c r="K206" s="234">
        <f t="shared" si="49"/>
        <v>44432</v>
      </c>
      <c r="L206" s="233">
        <f t="shared" si="49"/>
        <v>43896</v>
      </c>
      <c r="M206" s="233">
        <f t="shared" si="49"/>
        <v>41060</v>
      </c>
      <c r="N206" s="233">
        <f t="shared" si="49"/>
        <v>38402</v>
      </c>
      <c r="O206" s="234">
        <f t="shared" si="49"/>
        <v>37546</v>
      </c>
      <c r="P206" s="233">
        <f t="shared" si="49"/>
        <v>38366</v>
      </c>
      <c r="Q206" s="234">
        <f t="shared" si="49"/>
        <v>37886</v>
      </c>
      <c r="R206" s="233">
        <f t="shared" si="49"/>
        <v>36469</v>
      </c>
      <c r="S206" s="234">
        <f t="shared" si="49"/>
        <v>35216</v>
      </c>
      <c r="T206" s="233">
        <f t="shared" si="49"/>
        <v>33830</v>
      </c>
      <c r="U206" s="234">
        <f t="shared" si="49"/>
        <v>32534</v>
      </c>
      <c r="V206" s="233">
        <f>V23+V59+V63</f>
        <v>30623</v>
      </c>
      <c r="W206" s="235"/>
    </row>
    <row r="207" spans="2:23" s="166" customFormat="1" ht="7.5" customHeight="1">
      <c r="B207" s="182"/>
      <c r="C207" s="205"/>
      <c r="D207" s="233"/>
      <c r="E207" s="234"/>
      <c r="F207" s="233"/>
      <c r="G207" s="234"/>
      <c r="H207" s="233"/>
      <c r="I207" s="234"/>
      <c r="J207" s="233"/>
      <c r="K207" s="234"/>
      <c r="L207" s="233"/>
      <c r="M207" s="233"/>
      <c r="N207" s="233"/>
      <c r="O207" s="234"/>
      <c r="P207" s="233"/>
      <c r="Q207" s="234"/>
      <c r="R207" s="233"/>
      <c r="S207" s="234"/>
      <c r="T207" s="233"/>
      <c r="U207" s="234"/>
      <c r="V207" s="233"/>
      <c r="W207" s="235"/>
    </row>
    <row r="208" spans="2:23" s="166" customFormat="1" ht="7.5" customHeight="1">
      <c r="B208" s="182"/>
      <c r="C208" s="173" t="s">
        <v>263</v>
      </c>
      <c r="D208" s="233">
        <f aca="true" t="shared" si="50" ref="D208:U210">D25+D93+D89</f>
        <v>33314</v>
      </c>
      <c r="E208" s="234">
        <f t="shared" si="50"/>
        <v>35731</v>
      </c>
      <c r="F208" s="233">
        <f t="shared" si="50"/>
        <v>39941</v>
      </c>
      <c r="G208" s="234">
        <f t="shared" si="50"/>
        <v>41850</v>
      </c>
      <c r="H208" s="233">
        <f t="shared" si="50"/>
        <v>43111</v>
      </c>
      <c r="I208" s="234">
        <f t="shared" si="50"/>
        <v>56151</v>
      </c>
      <c r="J208" s="233">
        <f t="shared" si="50"/>
        <v>59649</v>
      </c>
      <c r="K208" s="234">
        <f t="shared" si="50"/>
        <v>63670</v>
      </c>
      <c r="L208" s="233">
        <f t="shared" si="50"/>
        <v>62505</v>
      </c>
      <c r="M208" s="233">
        <f t="shared" si="50"/>
        <v>58298</v>
      </c>
      <c r="N208" s="233">
        <f t="shared" si="50"/>
        <v>52415</v>
      </c>
      <c r="O208" s="234">
        <f t="shared" si="50"/>
        <v>51037</v>
      </c>
      <c r="P208" s="233">
        <f t="shared" si="50"/>
        <v>52762</v>
      </c>
      <c r="Q208" s="234">
        <f t="shared" si="50"/>
        <v>53753</v>
      </c>
      <c r="R208" s="233">
        <f t="shared" si="50"/>
        <v>53480</v>
      </c>
      <c r="S208" s="234">
        <f t="shared" si="50"/>
        <v>52828</v>
      </c>
      <c r="T208" s="233">
        <f t="shared" si="50"/>
        <v>51697</v>
      </c>
      <c r="U208" s="234">
        <f t="shared" si="50"/>
        <v>49820</v>
      </c>
      <c r="V208" s="233">
        <f>V25+V93+V89</f>
        <v>48270</v>
      </c>
      <c r="W208" s="183" t="s">
        <v>264</v>
      </c>
    </row>
    <row r="209" spans="2:23" s="166" customFormat="1" ht="7.5" customHeight="1">
      <c r="B209" s="182"/>
      <c r="C209" s="205" t="s">
        <v>255</v>
      </c>
      <c r="D209" s="233">
        <f t="shared" si="50"/>
        <v>16829</v>
      </c>
      <c r="E209" s="234">
        <f t="shared" si="50"/>
        <v>18156</v>
      </c>
      <c r="F209" s="233">
        <f t="shared" si="50"/>
        <v>20385</v>
      </c>
      <c r="G209" s="234">
        <f t="shared" si="50"/>
        <v>21327</v>
      </c>
      <c r="H209" s="233">
        <f t="shared" si="50"/>
        <v>21651</v>
      </c>
      <c r="I209" s="234">
        <f t="shared" si="50"/>
        <v>27395</v>
      </c>
      <c r="J209" s="233">
        <f t="shared" si="50"/>
        <v>29157</v>
      </c>
      <c r="K209" s="234">
        <f t="shared" si="50"/>
        <v>31227</v>
      </c>
      <c r="L209" s="233">
        <f t="shared" si="50"/>
        <v>30308</v>
      </c>
      <c r="M209" s="233">
        <f t="shared" si="50"/>
        <v>27931</v>
      </c>
      <c r="N209" s="233">
        <f t="shared" si="50"/>
        <v>24931</v>
      </c>
      <c r="O209" s="234">
        <f t="shared" si="50"/>
        <v>24176</v>
      </c>
      <c r="P209" s="233">
        <f t="shared" si="50"/>
        <v>25055</v>
      </c>
      <c r="Q209" s="234">
        <f t="shared" si="50"/>
        <v>25484</v>
      </c>
      <c r="R209" s="233">
        <f t="shared" si="50"/>
        <v>25264</v>
      </c>
      <c r="S209" s="234">
        <f t="shared" si="50"/>
        <v>25093</v>
      </c>
      <c r="T209" s="233">
        <f t="shared" si="50"/>
        <v>24337</v>
      </c>
      <c r="U209" s="234">
        <f t="shared" si="50"/>
        <v>23305</v>
      </c>
      <c r="V209" s="233">
        <f>V26+V94+V90</f>
        <v>22538</v>
      </c>
      <c r="W209" s="235"/>
    </row>
    <row r="210" spans="2:23" s="166" customFormat="1" ht="7.5" customHeight="1">
      <c r="B210" s="182"/>
      <c r="C210" s="205" t="s">
        <v>256</v>
      </c>
      <c r="D210" s="233">
        <f t="shared" si="50"/>
        <v>16485</v>
      </c>
      <c r="E210" s="234">
        <f t="shared" si="50"/>
        <v>17575</v>
      </c>
      <c r="F210" s="233">
        <f t="shared" si="50"/>
        <v>19556</v>
      </c>
      <c r="G210" s="234">
        <f t="shared" si="50"/>
        <v>20523</v>
      </c>
      <c r="H210" s="233">
        <f t="shared" si="50"/>
        <v>21460</v>
      </c>
      <c r="I210" s="234">
        <f t="shared" si="50"/>
        <v>28756</v>
      </c>
      <c r="J210" s="233">
        <f t="shared" si="50"/>
        <v>30492</v>
      </c>
      <c r="K210" s="234">
        <f t="shared" si="50"/>
        <v>32443</v>
      </c>
      <c r="L210" s="233">
        <f t="shared" si="50"/>
        <v>32197</v>
      </c>
      <c r="M210" s="233">
        <f t="shared" si="50"/>
        <v>30367</v>
      </c>
      <c r="N210" s="233">
        <f t="shared" si="50"/>
        <v>27484</v>
      </c>
      <c r="O210" s="234">
        <f t="shared" si="50"/>
        <v>26861</v>
      </c>
      <c r="P210" s="233">
        <f t="shared" si="50"/>
        <v>27707</v>
      </c>
      <c r="Q210" s="234">
        <f t="shared" si="50"/>
        <v>28269</v>
      </c>
      <c r="R210" s="233">
        <f t="shared" si="50"/>
        <v>28216</v>
      </c>
      <c r="S210" s="234">
        <f t="shared" si="50"/>
        <v>27735</v>
      </c>
      <c r="T210" s="233">
        <f t="shared" si="50"/>
        <v>27360</v>
      </c>
      <c r="U210" s="234">
        <f t="shared" si="50"/>
        <v>26515</v>
      </c>
      <c r="V210" s="233">
        <f>V27+V95+V91</f>
        <v>25732</v>
      </c>
      <c r="W210" s="235"/>
    </row>
    <row r="211" spans="2:23" s="166" customFormat="1" ht="7.5" customHeight="1">
      <c r="B211" s="182"/>
      <c r="C211" s="205"/>
      <c r="D211" s="233"/>
      <c r="E211" s="234"/>
      <c r="F211" s="233"/>
      <c r="G211" s="234"/>
      <c r="H211" s="233"/>
      <c r="I211" s="234"/>
      <c r="J211" s="233"/>
      <c r="K211" s="234"/>
      <c r="L211" s="233"/>
      <c r="M211" s="233"/>
      <c r="N211" s="233"/>
      <c r="O211" s="234"/>
      <c r="P211" s="233"/>
      <c r="Q211" s="234"/>
      <c r="R211" s="233"/>
      <c r="S211" s="234"/>
      <c r="T211" s="233"/>
      <c r="U211" s="234"/>
      <c r="V211" s="233"/>
      <c r="W211" s="235"/>
    </row>
    <row r="212" spans="2:23" s="166" customFormat="1" ht="7.5" customHeight="1">
      <c r="B212" s="182"/>
      <c r="C212" s="173" t="s">
        <v>265</v>
      </c>
      <c r="D212" s="233">
        <f aca="true" t="shared" si="51" ref="D212:U214">D29+D141</f>
        <v>28794</v>
      </c>
      <c r="E212" s="234">
        <f t="shared" si="51"/>
        <v>29778</v>
      </c>
      <c r="F212" s="233">
        <f t="shared" si="51"/>
        <v>31651</v>
      </c>
      <c r="G212" s="234">
        <f t="shared" si="51"/>
        <v>34248</v>
      </c>
      <c r="H212" s="233">
        <f t="shared" si="51"/>
        <v>35145</v>
      </c>
      <c r="I212" s="234">
        <f t="shared" si="51"/>
        <v>44559</v>
      </c>
      <c r="J212" s="233">
        <f t="shared" si="51"/>
        <v>47019</v>
      </c>
      <c r="K212" s="234">
        <f t="shared" si="51"/>
        <v>50257</v>
      </c>
      <c r="L212" s="233">
        <f t="shared" si="51"/>
        <v>50743</v>
      </c>
      <c r="M212" s="233">
        <f t="shared" si="51"/>
        <v>52058</v>
      </c>
      <c r="N212" s="233">
        <f t="shared" si="51"/>
        <v>54535</v>
      </c>
      <c r="O212" s="234">
        <f t="shared" si="51"/>
        <v>60252</v>
      </c>
      <c r="P212" s="233">
        <f t="shared" si="51"/>
        <v>64948</v>
      </c>
      <c r="Q212" s="234">
        <f t="shared" si="51"/>
        <v>65547</v>
      </c>
      <c r="R212" s="233">
        <f t="shared" si="51"/>
        <v>64431</v>
      </c>
      <c r="S212" s="234">
        <f t="shared" si="51"/>
        <v>64341</v>
      </c>
      <c r="T212" s="233">
        <f t="shared" si="51"/>
        <v>64186</v>
      </c>
      <c r="U212" s="234">
        <f t="shared" si="51"/>
        <v>63555</v>
      </c>
      <c r="V212" s="233">
        <f>V29+V141</f>
        <v>63223</v>
      </c>
      <c r="W212" s="183" t="s">
        <v>266</v>
      </c>
    </row>
    <row r="213" spans="2:23" s="166" customFormat="1" ht="7.5" customHeight="1">
      <c r="B213" s="182"/>
      <c r="C213" s="205" t="s">
        <v>255</v>
      </c>
      <c r="D213" s="233">
        <f t="shared" si="51"/>
        <v>14343</v>
      </c>
      <c r="E213" s="234">
        <f t="shared" si="51"/>
        <v>15143</v>
      </c>
      <c r="F213" s="233">
        <f t="shared" si="51"/>
        <v>15983</v>
      </c>
      <c r="G213" s="234">
        <f t="shared" si="51"/>
        <v>17440</v>
      </c>
      <c r="H213" s="233">
        <f t="shared" si="51"/>
        <v>17640</v>
      </c>
      <c r="I213" s="234">
        <f t="shared" si="51"/>
        <v>21814</v>
      </c>
      <c r="J213" s="233">
        <f t="shared" si="51"/>
        <v>23154</v>
      </c>
      <c r="K213" s="234">
        <f t="shared" si="51"/>
        <v>24571</v>
      </c>
      <c r="L213" s="233">
        <f t="shared" si="51"/>
        <v>24430</v>
      </c>
      <c r="M213" s="233">
        <f t="shared" si="51"/>
        <v>24941</v>
      </c>
      <c r="N213" s="233">
        <f t="shared" si="51"/>
        <v>25691</v>
      </c>
      <c r="O213" s="234">
        <f t="shared" si="51"/>
        <v>28592</v>
      </c>
      <c r="P213" s="233">
        <f t="shared" si="51"/>
        <v>31046</v>
      </c>
      <c r="Q213" s="234">
        <f t="shared" si="51"/>
        <v>31054</v>
      </c>
      <c r="R213" s="233">
        <f t="shared" si="51"/>
        <v>30325</v>
      </c>
      <c r="S213" s="234">
        <f t="shared" si="51"/>
        <v>30477</v>
      </c>
      <c r="T213" s="233">
        <f t="shared" si="51"/>
        <v>30181</v>
      </c>
      <c r="U213" s="234">
        <f t="shared" si="51"/>
        <v>29865</v>
      </c>
      <c r="V213" s="233">
        <f>V30+V142</f>
        <v>29864</v>
      </c>
      <c r="W213" s="235"/>
    </row>
    <row r="214" spans="2:23" s="166" customFormat="1" ht="7.5" customHeight="1">
      <c r="B214" s="182"/>
      <c r="C214" s="205" t="s">
        <v>256</v>
      </c>
      <c r="D214" s="233">
        <f t="shared" si="51"/>
        <v>14451</v>
      </c>
      <c r="E214" s="234">
        <f t="shared" si="51"/>
        <v>14635</v>
      </c>
      <c r="F214" s="233">
        <f t="shared" si="51"/>
        <v>15668</v>
      </c>
      <c r="G214" s="234">
        <f t="shared" si="51"/>
        <v>16808</v>
      </c>
      <c r="H214" s="233">
        <f t="shared" si="51"/>
        <v>17505</v>
      </c>
      <c r="I214" s="234">
        <f t="shared" si="51"/>
        <v>22745</v>
      </c>
      <c r="J214" s="233">
        <f t="shared" si="51"/>
        <v>23865</v>
      </c>
      <c r="K214" s="234">
        <f t="shared" si="51"/>
        <v>25686</v>
      </c>
      <c r="L214" s="233">
        <f t="shared" si="51"/>
        <v>26313</v>
      </c>
      <c r="M214" s="233">
        <f t="shared" si="51"/>
        <v>27117</v>
      </c>
      <c r="N214" s="233">
        <f t="shared" si="51"/>
        <v>28844</v>
      </c>
      <c r="O214" s="234">
        <f t="shared" si="51"/>
        <v>31660</v>
      </c>
      <c r="P214" s="233">
        <f t="shared" si="51"/>
        <v>33902</v>
      </c>
      <c r="Q214" s="234">
        <f t="shared" si="51"/>
        <v>34493</v>
      </c>
      <c r="R214" s="233">
        <f t="shared" si="51"/>
        <v>34106</v>
      </c>
      <c r="S214" s="234">
        <f t="shared" si="51"/>
        <v>33864</v>
      </c>
      <c r="T214" s="233">
        <f t="shared" si="51"/>
        <v>34005</v>
      </c>
      <c r="U214" s="234">
        <f t="shared" si="51"/>
        <v>33690</v>
      </c>
      <c r="V214" s="233">
        <f>V31+V143</f>
        <v>33359</v>
      </c>
      <c r="W214" s="235"/>
    </row>
    <row r="215" spans="2:23" s="166" customFormat="1" ht="7.5" customHeight="1">
      <c r="B215" s="182"/>
      <c r="C215" s="205"/>
      <c r="D215" s="233"/>
      <c r="E215" s="234"/>
      <c r="F215" s="233"/>
      <c r="G215" s="234"/>
      <c r="H215" s="233"/>
      <c r="I215" s="234"/>
      <c r="J215" s="233"/>
      <c r="K215" s="234"/>
      <c r="L215" s="233"/>
      <c r="M215" s="233"/>
      <c r="N215" s="233"/>
      <c r="O215" s="234"/>
      <c r="P215" s="233"/>
      <c r="Q215" s="234"/>
      <c r="R215" s="233"/>
      <c r="S215" s="234"/>
      <c r="T215" s="233"/>
      <c r="U215" s="234"/>
      <c r="V215" s="233"/>
      <c r="W215" s="235"/>
    </row>
    <row r="216" spans="2:23" s="166" customFormat="1" ht="7.5" customHeight="1">
      <c r="B216" s="182"/>
      <c r="C216" s="173" t="s">
        <v>267</v>
      </c>
      <c r="D216" s="233">
        <f aca="true" t="shared" si="52" ref="D216:U218">D145+D149+D153</f>
        <v>15573</v>
      </c>
      <c r="E216" s="234">
        <f t="shared" si="52"/>
        <v>16197</v>
      </c>
      <c r="F216" s="233">
        <f t="shared" si="52"/>
        <v>18611</v>
      </c>
      <c r="G216" s="234">
        <f t="shared" si="52"/>
        <v>17516</v>
      </c>
      <c r="H216" s="233">
        <f t="shared" si="52"/>
        <v>17440</v>
      </c>
      <c r="I216" s="234">
        <f t="shared" si="52"/>
        <v>18803</v>
      </c>
      <c r="J216" s="233">
        <f t="shared" si="52"/>
        <v>19880</v>
      </c>
      <c r="K216" s="234">
        <f t="shared" si="52"/>
        <v>21382</v>
      </c>
      <c r="L216" s="233">
        <f t="shared" si="52"/>
        <v>19410</v>
      </c>
      <c r="M216" s="233">
        <f t="shared" si="52"/>
        <v>16101</v>
      </c>
      <c r="N216" s="233">
        <f t="shared" si="52"/>
        <v>13219</v>
      </c>
      <c r="O216" s="234">
        <f t="shared" si="52"/>
        <v>11436</v>
      </c>
      <c r="P216" s="233">
        <f t="shared" si="52"/>
        <v>10709</v>
      </c>
      <c r="Q216" s="234">
        <f t="shared" si="52"/>
        <v>9855</v>
      </c>
      <c r="R216" s="233">
        <f t="shared" si="52"/>
        <v>8984</v>
      </c>
      <c r="S216" s="234">
        <f t="shared" si="52"/>
        <v>8251</v>
      </c>
      <c r="T216" s="233">
        <f t="shared" si="52"/>
        <v>7509</v>
      </c>
      <c r="U216" s="234">
        <f t="shared" si="52"/>
        <v>6874</v>
      </c>
      <c r="V216" s="233">
        <f>V145+V149+V153</f>
        <v>6248</v>
      </c>
      <c r="W216" s="183" t="s">
        <v>268</v>
      </c>
    </row>
    <row r="217" spans="2:23" s="166" customFormat="1" ht="7.5" customHeight="1">
      <c r="B217" s="182"/>
      <c r="C217" s="205" t="s">
        <v>255</v>
      </c>
      <c r="D217" s="233">
        <f t="shared" si="52"/>
        <v>7823</v>
      </c>
      <c r="E217" s="234">
        <f t="shared" si="52"/>
        <v>8253</v>
      </c>
      <c r="F217" s="233">
        <f t="shared" si="52"/>
        <v>9690</v>
      </c>
      <c r="G217" s="234">
        <f t="shared" si="52"/>
        <v>8872</v>
      </c>
      <c r="H217" s="233">
        <f t="shared" si="52"/>
        <v>8766</v>
      </c>
      <c r="I217" s="234">
        <f t="shared" si="52"/>
        <v>9080</v>
      </c>
      <c r="J217" s="233">
        <f t="shared" si="52"/>
        <v>9648</v>
      </c>
      <c r="K217" s="234">
        <f t="shared" si="52"/>
        <v>10803</v>
      </c>
      <c r="L217" s="233">
        <f t="shared" si="52"/>
        <v>9652</v>
      </c>
      <c r="M217" s="233">
        <f t="shared" si="52"/>
        <v>7867</v>
      </c>
      <c r="N217" s="233">
        <f t="shared" si="52"/>
        <v>6378</v>
      </c>
      <c r="O217" s="234">
        <f t="shared" si="52"/>
        <v>5473</v>
      </c>
      <c r="P217" s="233">
        <f t="shared" si="52"/>
        <v>5162</v>
      </c>
      <c r="Q217" s="234">
        <f t="shared" si="52"/>
        <v>4728</v>
      </c>
      <c r="R217" s="233">
        <f t="shared" si="52"/>
        <v>4327</v>
      </c>
      <c r="S217" s="234">
        <f t="shared" si="52"/>
        <v>3959</v>
      </c>
      <c r="T217" s="233">
        <f t="shared" si="52"/>
        <v>3555</v>
      </c>
      <c r="U217" s="234">
        <f t="shared" si="52"/>
        <v>3268</v>
      </c>
      <c r="V217" s="233">
        <f>V146+V150+V154</f>
        <v>2979</v>
      </c>
      <c r="W217" s="183"/>
    </row>
    <row r="218" spans="2:23" s="166" customFormat="1" ht="7.5" customHeight="1">
      <c r="B218" s="207"/>
      <c r="C218" s="236" t="s">
        <v>256</v>
      </c>
      <c r="D218" s="237">
        <f t="shared" si="52"/>
        <v>7750</v>
      </c>
      <c r="E218" s="238">
        <f t="shared" si="52"/>
        <v>7944</v>
      </c>
      <c r="F218" s="237">
        <f t="shared" si="52"/>
        <v>8921</v>
      </c>
      <c r="G218" s="238">
        <f t="shared" si="52"/>
        <v>8644</v>
      </c>
      <c r="H218" s="237">
        <f t="shared" si="52"/>
        <v>8674</v>
      </c>
      <c r="I218" s="238">
        <f t="shared" si="52"/>
        <v>9723</v>
      </c>
      <c r="J218" s="237">
        <f t="shared" si="52"/>
        <v>10232</v>
      </c>
      <c r="K218" s="238">
        <f t="shared" si="52"/>
        <v>10579</v>
      </c>
      <c r="L218" s="237">
        <f t="shared" si="52"/>
        <v>9758</v>
      </c>
      <c r="M218" s="237">
        <f t="shared" si="52"/>
        <v>8234</v>
      </c>
      <c r="N218" s="237">
        <f t="shared" si="52"/>
        <v>6841</v>
      </c>
      <c r="O218" s="238">
        <f t="shared" si="52"/>
        <v>5963</v>
      </c>
      <c r="P218" s="237">
        <f t="shared" si="52"/>
        <v>5547</v>
      </c>
      <c r="Q218" s="238">
        <f t="shared" si="52"/>
        <v>5127</v>
      </c>
      <c r="R218" s="237">
        <f t="shared" si="52"/>
        <v>4657</v>
      </c>
      <c r="S218" s="238">
        <f t="shared" si="52"/>
        <v>4292</v>
      </c>
      <c r="T218" s="237">
        <f t="shared" si="52"/>
        <v>3954</v>
      </c>
      <c r="U218" s="238">
        <f t="shared" si="52"/>
        <v>3606</v>
      </c>
      <c r="V218" s="237">
        <f>V147+V151+V155</f>
        <v>3269</v>
      </c>
      <c r="W218" s="239"/>
    </row>
    <row r="219" spans="2:23" s="166" customFormat="1" ht="10.5" customHeight="1">
      <c r="B219" s="240"/>
      <c r="C219" s="241" t="s">
        <v>269</v>
      </c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</row>
    <row r="220" spans="2:23" s="166" customFormat="1" ht="11.25" customHeight="1">
      <c r="B220" s="240"/>
      <c r="C220" s="242" t="s">
        <v>270</v>
      </c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3"/>
      <c r="W220" s="240"/>
    </row>
    <row r="221" ht="9.75" customHeight="1">
      <c r="C221" s="242" t="s">
        <v>271</v>
      </c>
    </row>
    <row r="222" spans="3:22" ht="15" customHeight="1" hidden="1">
      <c r="C222" s="161" t="s">
        <v>272</v>
      </c>
      <c r="D222" s="244">
        <f aca="true" t="shared" si="53" ref="D222:U224">SUM(D97,D101,D105,D113,D117,D121,D125,D129,D133,D137,D141,D145,D149,D153,D157,D161,D165,D169,D173,D177,D181,D185)</f>
        <v>190409</v>
      </c>
      <c r="E222" s="244">
        <f t="shared" si="53"/>
        <v>194279</v>
      </c>
      <c r="F222" s="244">
        <f t="shared" si="53"/>
        <v>211887</v>
      </c>
      <c r="G222" s="244">
        <f t="shared" si="53"/>
        <v>220785</v>
      </c>
      <c r="H222" s="244">
        <f t="shared" si="53"/>
        <v>225144</v>
      </c>
      <c r="I222" s="244">
        <f t="shared" si="53"/>
        <v>267824</v>
      </c>
      <c r="J222" s="244">
        <f t="shared" si="53"/>
        <v>282644</v>
      </c>
      <c r="K222" s="244">
        <f t="shared" si="53"/>
        <v>288361</v>
      </c>
      <c r="L222" s="244">
        <f t="shared" si="53"/>
        <v>279438</v>
      </c>
      <c r="M222" s="244">
        <f t="shared" si="53"/>
        <v>246042</v>
      </c>
      <c r="N222" s="244">
        <f t="shared" si="53"/>
        <v>223386</v>
      </c>
      <c r="O222" s="244">
        <f t="shared" si="53"/>
        <v>214379</v>
      </c>
      <c r="P222" s="244">
        <f t="shared" si="53"/>
        <v>216525</v>
      </c>
      <c r="Q222" s="244">
        <f t="shared" si="53"/>
        <v>216197</v>
      </c>
      <c r="R222" s="244">
        <f t="shared" si="53"/>
        <v>209557</v>
      </c>
      <c r="S222" s="244">
        <f t="shared" si="53"/>
        <v>204241</v>
      </c>
      <c r="T222" s="244">
        <f t="shared" si="53"/>
        <v>200746</v>
      </c>
      <c r="U222" s="245">
        <f t="shared" si="53"/>
        <v>193220</v>
      </c>
      <c r="V222" s="245">
        <v>3269</v>
      </c>
    </row>
    <row r="223" spans="3:22" ht="15" customHeight="1" hidden="1">
      <c r="C223" s="161" t="s">
        <v>273</v>
      </c>
      <c r="D223" s="244">
        <f t="shared" si="53"/>
        <v>96461</v>
      </c>
      <c r="E223" s="244">
        <f t="shared" si="53"/>
        <v>98468</v>
      </c>
      <c r="F223" s="244">
        <f t="shared" si="53"/>
        <v>107829</v>
      </c>
      <c r="G223" s="244">
        <f t="shared" si="53"/>
        <v>112727</v>
      </c>
      <c r="H223" s="244">
        <f t="shared" si="53"/>
        <v>114234</v>
      </c>
      <c r="I223" s="244">
        <f t="shared" si="53"/>
        <v>131359</v>
      </c>
      <c r="J223" s="244">
        <f t="shared" si="53"/>
        <v>139686</v>
      </c>
      <c r="K223" s="244">
        <f t="shared" si="53"/>
        <v>142876</v>
      </c>
      <c r="L223" s="244">
        <f t="shared" si="53"/>
        <v>137798</v>
      </c>
      <c r="M223" s="244">
        <f t="shared" si="53"/>
        <v>119477</v>
      </c>
      <c r="N223" s="244">
        <f t="shared" si="53"/>
        <v>107603</v>
      </c>
      <c r="O223" s="244">
        <f t="shared" si="53"/>
        <v>103282</v>
      </c>
      <c r="P223" s="244">
        <f t="shared" si="53"/>
        <v>104740</v>
      </c>
      <c r="Q223" s="244">
        <f t="shared" si="53"/>
        <v>104045</v>
      </c>
      <c r="R223" s="244">
        <f t="shared" si="53"/>
        <v>100279</v>
      </c>
      <c r="S223" s="244">
        <f t="shared" si="53"/>
        <v>97405</v>
      </c>
      <c r="T223" s="244">
        <f t="shared" si="53"/>
        <v>95505</v>
      </c>
      <c r="U223" s="245">
        <f t="shared" si="53"/>
        <v>91888</v>
      </c>
      <c r="V223" s="245"/>
    </row>
    <row r="224" spans="3:22" ht="8.25" customHeight="1" hidden="1">
      <c r="C224" s="161" t="s">
        <v>274</v>
      </c>
      <c r="D224" s="244">
        <f t="shared" si="53"/>
        <v>93948</v>
      </c>
      <c r="E224" s="244">
        <f t="shared" si="53"/>
        <v>95811</v>
      </c>
      <c r="F224" s="244">
        <f t="shared" si="53"/>
        <v>104058</v>
      </c>
      <c r="G224" s="244">
        <f t="shared" si="53"/>
        <v>108058</v>
      </c>
      <c r="H224" s="244">
        <f t="shared" si="53"/>
        <v>110910</v>
      </c>
      <c r="I224" s="244">
        <f t="shared" si="53"/>
        <v>136465</v>
      </c>
      <c r="J224" s="244">
        <f t="shared" si="53"/>
        <v>142958</v>
      </c>
      <c r="K224" s="244">
        <f t="shared" si="53"/>
        <v>145485</v>
      </c>
      <c r="L224" s="244">
        <f t="shared" si="53"/>
        <v>141640</v>
      </c>
      <c r="M224" s="244">
        <f t="shared" si="53"/>
        <v>126565</v>
      </c>
      <c r="N224" s="244">
        <f t="shared" si="53"/>
        <v>115783</v>
      </c>
      <c r="O224" s="244">
        <f t="shared" si="53"/>
        <v>111097</v>
      </c>
      <c r="P224" s="244">
        <f t="shared" si="53"/>
        <v>111785</v>
      </c>
      <c r="Q224" s="244">
        <f t="shared" si="53"/>
        <v>112152</v>
      </c>
      <c r="R224" s="244">
        <f t="shared" si="53"/>
        <v>109278</v>
      </c>
      <c r="S224" s="244">
        <f t="shared" si="53"/>
        <v>106836</v>
      </c>
      <c r="T224" s="244">
        <f t="shared" si="53"/>
        <v>105241</v>
      </c>
      <c r="U224" s="245">
        <f t="shared" si="53"/>
        <v>101332</v>
      </c>
      <c r="V224" s="245"/>
    </row>
    <row r="225" spans="4:22" ht="15" customHeight="1"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6"/>
      <c r="V225" s="246"/>
    </row>
    <row r="226" spans="2:23" ht="15" customHeight="1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ht="15" customHeight="1"/>
    <row r="228" ht="15" customHeight="1"/>
    <row r="229" spans="2:23" s="166" customFormat="1" ht="7.5" customHeight="1">
      <c r="B229" s="211"/>
      <c r="C229" s="173" t="s">
        <v>275</v>
      </c>
      <c r="D229" s="184">
        <f aca="true" t="shared" si="54" ref="D229:U231">SUM(D9,D13,D17,D21,D25,D29,D33,D37,D41,D45,D49,D53,D57,D61,D65,D69,D73,D77,D81,D85,D89,D93)</f>
        <v>460688</v>
      </c>
      <c r="E229" s="184">
        <f t="shared" si="54"/>
        <v>496815</v>
      </c>
      <c r="F229" s="184">
        <f t="shared" si="54"/>
        <v>548580</v>
      </c>
      <c r="G229" s="184">
        <f t="shared" si="54"/>
        <v>603646</v>
      </c>
      <c r="H229" s="184">
        <f t="shared" si="54"/>
        <v>615213</v>
      </c>
      <c r="I229" s="184">
        <f t="shared" si="54"/>
        <v>757865</v>
      </c>
      <c r="J229" s="184">
        <f t="shared" si="54"/>
        <v>808783</v>
      </c>
      <c r="K229" s="184">
        <f t="shared" si="54"/>
        <v>851023</v>
      </c>
      <c r="L229" s="184">
        <f t="shared" si="54"/>
        <v>855152</v>
      </c>
      <c r="M229" s="184">
        <f t="shared" si="54"/>
        <v>834650</v>
      </c>
      <c r="N229" s="184">
        <f t="shared" si="54"/>
        <v>827719</v>
      </c>
      <c r="O229" s="184">
        <f t="shared" si="54"/>
        <v>870676</v>
      </c>
      <c r="P229" s="184">
        <f t="shared" si="54"/>
        <v>935062</v>
      </c>
      <c r="Q229" s="184">
        <f t="shared" si="54"/>
        <v>959346</v>
      </c>
      <c r="R229" s="184">
        <f t="shared" si="54"/>
        <v>959350</v>
      </c>
      <c r="S229" s="184">
        <f t="shared" si="54"/>
        <v>971578</v>
      </c>
      <c r="T229" s="184">
        <f t="shared" si="54"/>
        <v>969261</v>
      </c>
      <c r="U229" s="247">
        <f t="shared" si="54"/>
        <v>959822</v>
      </c>
      <c r="V229" s="247"/>
      <c r="W229" s="240"/>
    </row>
    <row r="230" spans="2:23" s="166" customFormat="1" ht="7.5" customHeight="1">
      <c r="B230" s="211"/>
      <c r="C230" s="173" t="s">
        <v>273</v>
      </c>
      <c r="D230" s="184">
        <f t="shared" si="54"/>
        <v>230149</v>
      </c>
      <c r="E230" s="184">
        <f t="shared" si="54"/>
        <v>249620</v>
      </c>
      <c r="F230" s="184">
        <f t="shared" si="54"/>
        <v>275299</v>
      </c>
      <c r="G230" s="184">
        <f t="shared" si="54"/>
        <v>303355</v>
      </c>
      <c r="H230" s="184">
        <f t="shared" si="54"/>
        <v>302946</v>
      </c>
      <c r="I230" s="184">
        <f t="shared" si="54"/>
        <v>369943</v>
      </c>
      <c r="J230" s="184">
        <f t="shared" si="54"/>
        <v>395421</v>
      </c>
      <c r="K230" s="184">
        <f t="shared" si="54"/>
        <v>416895</v>
      </c>
      <c r="L230" s="184">
        <f t="shared" si="54"/>
        <v>414487</v>
      </c>
      <c r="M230" s="184">
        <f t="shared" si="54"/>
        <v>397758</v>
      </c>
      <c r="N230" s="184">
        <f t="shared" si="54"/>
        <v>390462</v>
      </c>
      <c r="O230" s="184">
        <f t="shared" si="54"/>
        <v>411954</v>
      </c>
      <c r="P230" s="184">
        <f t="shared" si="54"/>
        <v>445467</v>
      </c>
      <c r="Q230" s="184">
        <f t="shared" si="54"/>
        <v>454310</v>
      </c>
      <c r="R230" s="184">
        <f t="shared" si="54"/>
        <v>451245</v>
      </c>
      <c r="S230" s="184">
        <f t="shared" si="54"/>
        <v>458840</v>
      </c>
      <c r="T230" s="184">
        <f t="shared" si="54"/>
        <v>456655</v>
      </c>
      <c r="U230" s="247">
        <f t="shared" si="54"/>
        <v>450225</v>
      </c>
      <c r="V230" s="247"/>
      <c r="W230" s="240"/>
    </row>
    <row r="231" spans="2:23" s="166" customFormat="1" ht="7.5" customHeight="1">
      <c r="B231" s="211"/>
      <c r="C231" s="173" t="s">
        <v>274</v>
      </c>
      <c r="D231" s="184">
        <f t="shared" si="54"/>
        <v>230539</v>
      </c>
      <c r="E231" s="184">
        <f t="shared" si="54"/>
        <v>247195</v>
      </c>
      <c r="F231" s="184">
        <f t="shared" si="54"/>
        <v>273281</v>
      </c>
      <c r="G231" s="184">
        <f t="shared" si="54"/>
        <v>300291</v>
      </c>
      <c r="H231" s="184">
        <f t="shared" si="54"/>
        <v>312267</v>
      </c>
      <c r="I231" s="184">
        <f t="shared" si="54"/>
        <v>387922</v>
      </c>
      <c r="J231" s="184">
        <f t="shared" si="54"/>
        <v>413362</v>
      </c>
      <c r="K231" s="184">
        <f t="shared" si="54"/>
        <v>434128</v>
      </c>
      <c r="L231" s="184">
        <f t="shared" si="54"/>
        <v>440665</v>
      </c>
      <c r="M231" s="184">
        <f t="shared" si="54"/>
        <v>436892</v>
      </c>
      <c r="N231" s="184">
        <f t="shared" si="54"/>
        <v>437257</v>
      </c>
      <c r="O231" s="184">
        <f t="shared" si="54"/>
        <v>458722</v>
      </c>
      <c r="P231" s="184">
        <f t="shared" si="54"/>
        <v>489595</v>
      </c>
      <c r="Q231" s="184">
        <f t="shared" si="54"/>
        <v>505036</v>
      </c>
      <c r="R231" s="184">
        <f t="shared" si="54"/>
        <v>508105</v>
      </c>
      <c r="S231" s="184">
        <f t="shared" si="54"/>
        <v>512738</v>
      </c>
      <c r="T231" s="184">
        <f t="shared" si="54"/>
        <v>512606</v>
      </c>
      <c r="U231" s="247">
        <f t="shared" si="54"/>
        <v>509597</v>
      </c>
      <c r="V231" s="247"/>
      <c r="W231" s="240"/>
    </row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sheetProtection/>
  <mergeCells count="42">
    <mergeCell ref="L110:W110"/>
    <mergeCell ref="B113:B136"/>
    <mergeCell ref="B137:B176"/>
    <mergeCell ref="B177:B188"/>
    <mergeCell ref="B226:K226"/>
    <mergeCell ref="L226:W226"/>
    <mergeCell ref="B45:B56"/>
    <mergeCell ref="B57:B64"/>
    <mergeCell ref="B65:B84"/>
    <mergeCell ref="B85:B96"/>
    <mergeCell ref="B97:B108"/>
    <mergeCell ref="B110:K110"/>
    <mergeCell ref="B37:C37"/>
    <mergeCell ref="B38:C38"/>
    <mergeCell ref="B39:C39"/>
    <mergeCell ref="B41:C41"/>
    <mergeCell ref="B42:C42"/>
    <mergeCell ref="B43:C43"/>
    <mergeCell ref="B29:C29"/>
    <mergeCell ref="B30:C30"/>
    <mergeCell ref="B31:C31"/>
    <mergeCell ref="B33:C33"/>
    <mergeCell ref="B34:C34"/>
    <mergeCell ref="B35:C35"/>
    <mergeCell ref="B21:C21"/>
    <mergeCell ref="B22:C22"/>
    <mergeCell ref="B23:C23"/>
    <mergeCell ref="B25:C25"/>
    <mergeCell ref="B26:C26"/>
    <mergeCell ref="B27:C27"/>
    <mergeCell ref="B13:C13"/>
    <mergeCell ref="B14:C14"/>
    <mergeCell ref="B15:C15"/>
    <mergeCell ref="B17:C17"/>
    <mergeCell ref="B18:C18"/>
    <mergeCell ref="B19:C19"/>
    <mergeCell ref="B4:C4"/>
    <mergeCell ref="B5:C5"/>
    <mergeCell ref="B6:C6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山口 新一</cp:lastModifiedBy>
  <cp:lastPrinted>2012-02-07T04:16:12Z</cp:lastPrinted>
  <dcterms:created xsi:type="dcterms:W3CDTF">2006-01-26T06:44:45Z</dcterms:created>
  <dcterms:modified xsi:type="dcterms:W3CDTF">2012-02-14T04:15:42Z</dcterms:modified>
  <cp:category/>
  <cp:version/>
  <cp:contentType/>
  <cp:contentStatus/>
</cp:coreProperties>
</file>